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ankaj_File_work\Excel\Pankaj\"/>
    </mc:Choice>
  </mc:AlternateContent>
  <bookViews>
    <workbookView xWindow="0" yWindow="0" windowWidth="28800" windowHeight="13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N12" i="1"/>
  <c r="L19" i="1" s="1"/>
  <c r="G8" i="1" l="1"/>
  <c r="I8" i="1" s="1"/>
  <c r="P7" i="1"/>
  <c r="L8" i="1" l="1"/>
  <c r="L12" i="1" s="1"/>
  <c r="K8" i="1"/>
  <c r="K12" i="1" s="1"/>
  <c r="J8" i="1"/>
  <c r="J12" i="1" s="1"/>
  <c r="M12" i="1"/>
  <c r="Q12" i="1"/>
  <c r="L18" i="1" l="1"/>
  <c r="O8" i="1"/>
  <c r="S8" i="1" s="1"/>
  <c r="O12" i="1" l="1"/>
  <c r="Q13" i="1" s="1"/>
  <c r="L20" i="1"/>
</calcChain>
</file>

<file path=xl/sharedStrings.xml><?xml version="1.0" encoding="utf-8"?>
<sst xmlns="http://schemas.openxmlformats.org/spreadsheetml/2006/main" count="39" uniqueCount="36">
  <si>
    <t>Amount</t>
  </si>
  <si>
    <t>UTR</t>
  </si>
  <si>
    <t>Balance Payable Amount Rs. -</t>
  </si>
  <si>
    <t>Total Paid Amount Rs. -</t>
  </si>
  <si>
    <t>Hold Amount against Material</t>
  </si>
  <si>
    <t>Vineet Kumar</t>
  </si>
  <si>
    <t>Total Hold</t>
  </si>
  <si>
    <t>Advance / Surplus</t>
  </si>
  <si>
    <t>Debit</t>
  </si>
  <si>
    <t>Nil</t>
  </si>
  <si>
    <t>02-02-2024 NEFT/AXISP00467758857/RIUP23/4084/VINEET KUMAR/CNRB0001456 158762.00</t>
  </si>
  <si>
    <t>Advance</t>
  </si>
  <si>
    <t>13-09-2024 NEFT/AXISP00540414562/RIUP24/1780/VINEET KUMAR/CNRB0001456 49500.00</t>
  </si>
  <si>
    <t>DPR Excess Hold</t>
  </si>
  <si>
    <t>Pipelaying work</t>
  </si>
  <si>
    <t>07-03-2025 NEFT/AXISP00629840880/RIUP24/3366/VINEET KUMAR/CNRB0001456 198000.00</t>
  </si>
  <si>
    <t>Mahraipur Village - Purkazi Block - Pipelaying Work</t>
  </si>
  <si>
    <t>Subcontractor:</t>
  </si>
  <si>
    <t>State:</t>
  </si>
  <si>
    <t>District:</t>
  </si>
  <si>
    <t>Block:</t>
  </si>
  <si>
    <t>Uttar Pradesh</t>
  </si>
  <si>
    <t>Muzaffarnagar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</si>
  <si>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</si>
  <si>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</si>
  <si>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</si>
  <si>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</si>
  <si>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</si>
  <si>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</si>
  <si>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</si>
  <si>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TDS_Amount</t>
  </si>
  <si>
    <t>SD_Amount</t>
  </si>
  <si>
    <t>On_Commission</t>
  </si>
  <si>
    <t>Hydro_Testing</t>
  </si>
  <si>
    <t>Final_Amount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</si>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</sst>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3" tint="0.39997558519241921"/>
      <name val="Times New Roman"/>
      <family val="1"/>
    </font>
    <font>
      <b/>
      <sz val="12"/>
      <color theme="4" tint="-0.249977111117893"/>
      <name val="Times New Roman"/>
      <family val="1"/>
    </font>
    <font>
      <sz val="9"/>
      <color theme="1"/>
      <name val="Comic Sans MS"/>
      <family val="4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4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horizontal="center" vertical="center"/>
    </xf>
    <xf numFmtId="43" fontId="2" fillId="2" borderId="0" xfId="1" applyNumberFormat="1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43" fontId="2" fillId="2" borderId="4" xfId="1" applyNumberFormat="1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43" fontId="2" fillId="3" borderId="3" xfId="1" applyNumberFormat="1" applyFont="1" applyFill="1" applyBorder="1" applyAlignment="1">
      <alignment vertical="center"/>
    </xf>
    <xf numFmtId="9" fontId="2" fillId="3" borderId="3" xfId="1" applyNumberFormat="1" applyFont="1" applyFill="1" applyBorder="1" applyAlignment="1">
      <alignment vertical="center"/>
    </xf>
    <xf numFmtId="0" fontId="6" fillId="2" borderId="4" xfId="0" applyFont="1" applyFill="1" applyBorder="1" applyAlignment="1">
      <alignment horizontal="center" vertical="center" wrapText="1"/>
    </xf>
    <xf numFmtId="14" fontId="6" fillId="2" borderId="4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3" fontId="6" fillId="2" borderId="4" xfId="1" applyNumberFormat="1" applyFont="1" applyFill="1" applyBorder="1" applyAlignment="1">
      <alignment horizontal="right" vertical="center"/>
    </xf>
    <xf numFmtId="43" fontId="6" fillId="2" borderId="4" xfId="1" applyNumberFormat="1" applyFont="1" applyFill="1" applyBorder="1" applyAlignment="1">
      <alignment vertical="center"/>
    </xf>
    <xf numFmtId="43" fontId="0" fillId="0" borderId="4" xfId="0" applyNumberFormat="1" applyBorder="1" applyAlignment="1">
      <alignment vertical="center"/>
    </xf>
    <xf numFmtId="0" fontId="3" fillId="2" borderId="1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5" fontId="2" fillId="2" borderId="4" xfId="0" applyNumberFormat="1" applyFont="1" applyFill="1" applyBorder="1" applyAlignment="1">
      <alignment horizontal="center" vertical="center"/>
    </xf>
    <xf numFmtId="0" fontId="2" fillId="2" borderId="4" xfId="0" quotePrefix="1" applyFont="1" applyFill="1" applyBorder="1" applyAlignment="1">
      <alignment horizontal="center" vertical="center"/>
    </xf>
    <xf numFmtId="43" fontId="2" fillId="2" borderId="12" xfId="1" applyNumberFormat="1" applyFont="1" applyFill="1" applyBorder="1" applyAlignment="1">
      <alignment vertical="center"/>
    </xf>
    <xf numFmtId="43" fontId="3" fillId="2" borderId="12" xfId="1" applyNumberFormat="1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vertical="center"/>
    </xf>
    <xf numFmtId="9" fontId="2" fillId="2" borderId="12" xfId="1" applyNumberFormat="1" applyFont="1" applyFill="1" applyBorder="1" applyAlignment="1">
      <alignment vertical="center"/>
    </xf>
    <xf numFmtId="0" fontId="3" fillId="2" borderId="12" xfId="0" applyFont="1" applyFill="1" applyBorder="1" applyAlignment="1">
      <alignment horizontal="center" vertical="center" wrapText="1"/>
    </xf>
    <xf numFmtId="43" fontId="2" fillId="2" borderId="13" xfId="1" applyNumberFormat="1" applyFont="1" applyFill="1" applyBorder="1" applyAlignment="1">
      <alignment vertical="center"/>
    </xf>
    <xf numFmtId="43" fontId="2" fillId="2" borderId="11" xfId="1" applyNumberFormat="1" applyFont="1" applyFill="1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43" fontId="7" fillId="2" borderId="14" xfId="1" applyNumberFormat="1" applyFont="1" applyFill="1" applyBorder="1" applyAlignment="1">
      <alignment horizontal="center" vertical="center"/>
    </xf>
    <xf numFmtId="43" fontId="7" fillId="2" borderId="15" xfId="1" applyNumberFormat="1" applyFont="1" applyFill="1" applyBorder="1" applyAlignment="1">
      <alignment horizontal="center" vertical="center"/>
    </xf>
    <xf numFmtId="43" fontId="8" fillId="2" borderId="6" xfId="1" applyNumberFormat="1" applyFont="1" applyFill="1" applyBorder="1" applyAlignment="1">
      <alignment horizontal="center" vertical="center"/>
    </xf>
    <xf numFmtId="43" fontId="8" fillId="2" borderId="1" xfId="1" applyNumberFormat="1" applyFont="1" applyFill="1" applyBorder="1" applyAlignment="1">
      <alignment horizontal="center" vertical="center"/>
    </xf>
    <xf numFmtId="43" fontId="8" fillId="2" borderId="7" xfId="1" applyNumberFormat="1" applyFont="1" applyFill="1" applyBorder="1" applyAlignment="1">
      <alignment horizontal="center" vertical="center"/>
    </xf>
    <xf numFmtId="14" fontId="7" fillId="2" borderId="8" xfId="0" applyNumberFormat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43" fontId="7" fillId="2" borderId="2" xfId="1" applyNumberFormat="1" applyFont="1" applyFill="1" applyBorder="1" applyAlignment="1">
      <alignment horizontal="center" vertical="center"/>
    </xf>
    <xf numFmtId="43" fontId="7" fillId="2" borderId="5" xfId="1" applyNumberFormat="1" applyFont="1" applyFill="1" applyBorder="1" applyAlignment="1">
      <alignment horizontal="center" vertical="center"/>
    </xf>
    <xf numFmtId="0" fontId="9" fillId="0" borderId="0" xfId="0" applyFont="1"/>
    <xf numFmtId="0" fontId="0" fillId="0" borderId="0" xfId="0" applyFont="1"/>
    <xf numFmtId="0" fontId="9" fillId="2" borderId="11" xfId="0" applyFont="1" applyFill="1" applyBorder="1" applyAlignment="1">
      <alignment vertical="center"/>
    </xf>
    <xf numFmtId="0" fontId="9" fillId="2" borderId="11" xfId="0" applyFont="1" applyFill="1" applyBorder="1" applyAlignment="1">
      <alignment horizontal="center" vertical="center" wrapText="1"/>
    </xf>
    <xf numFmtId="14" fontId="9" fillId="2" borderId="11" xfId="0" applyNumberFormat="1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43" fontId="9" fillId="2" borderId="1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1"/>
  <sheetViews>
    <sheetView tabSelected="1" zoomScale="80" zoomScaleNormal="80" workbookViewId="0">
      <selection activeCell="D16" sqref="D16"/>
    </sheetView>
  </sheetViews>
  <sheetFormatPr defaultColWidth="9" defaultRowHeight="27.75" customHeight="1" x14ac:dyDescent="0.25"/>
  <cols>
    <col min="1" max="1" width="9.42578125" style="1" customWidth="1"/>
    <col min="2" max="2" width="30.5703125" style="1" bestFit="1" customWidth="1"/>
    <col min="3" max="3" width="13.28515625" style="1" bestFit="1" customWidth="1"/>
    <col min="4" max="4" width="21.5703125" style="1" bestFit="1" customWidth="1"/>
    <col min="5" max="6" width="14.28515625" style="1" bestFit="1" customWidth="1"/>
    <col min="7" max="7" width="17" style="1" bestFit="1" customWidth="1"/>
    <col min="8" max="8" width="14.28515625" style="7" bestFit="1" customWidth="1"/>
    <col min="9" max="9" width="15.5703125" style="1" customWidth="1"/>
    <col min="10" max="10" width="12.42578125" style="1" bestFit="1" customWidth="1"/>
    <col min="11" max="12" width="12.42578125" style="1" customWidth="1"/>
    <col min="13" max="13" width="14.5703125" style="1" bestFit="1" customWidth="1"/>
    <col min="14" max="14" width="21.28515625" style="1" bestFit="1" customWidth="1"/>
    <col min="15" max="15" width="16.28515625" style="1" bestFit="1" customWidth="1"/>
    <col min="16" max="16" width="7.28515625" style="1" customWidth="1"/>
    <col min="17" max="17" width="19.28515625" style="1" bestFit="1" customWidth="1"/>
    <col min="18" max="18" width="96.28515625" style="1" customWidth="1"/>
    <col min="19" max="19" width="14" style="1" bestFit="1" customWidth="1"/>
    <col min="20" max="16384" width="9" style="1"/>
  </cols>
  <sheetData>
    <row r="1" spans="1:58" ht="27.75" customHeight="1" x14ac:dyDescent="0.25">
      <c r="A1" s="50" t="s">
        <v>17</v>
      </c>
      <c r="B1" s="2" t="s">
        <v>5</v>
      </c>
      <c r="E1" s="3"/>
      <c r="F1" s="3"/>
      <c r="G1" s="3"/>
      <c r="H1" s="4"/>
    </row>
    <row r="2" spans="1:58" ht="27.75" customHeight="1" x14ac:dyDescent="0.25">
      <c r="A2" s="50" t="s">
        <v>18</v>
      </c>
      <c r="B2" s="51" t="s">
        <v>21</v>
      </c>
      <c r="C2" s="5"/>
      <c r="D2" s="5" t="s">
        <v>5</v>
      </c>
      <c r="G2" s="6" t="s">
        <v>14</v>
      </c>
      <c r="H2" s="6"/>
    </row>
    <row r="3" spans="1:58" ht="27.75" customHeight="1" thickBot="1" x14ac:dyDescent="0.3">
      <c r="A3" s="50" t="s">
        <v>19</v>
      </c>
      <c r="B3" s="51" t="s">
        <v>22</v>
      </c>
      <c r="C3" s="5"/>
      <c r="D3" s="5"/>
      <c r="G3" s="6"/>
      <c r="H3" s="6"/>
    </row>
    <row r="4" spans="1:58" ht="27.75" customHeight="1" thickBot="1" x14ac:dyDescent="0.3">
      <c r="A4" s="50" t="s">
        <v>20</v>
      </c>
      <c r="B4" s="51" t="s">
        <v>22</v>
      </c>
      <c r="C4" s="8"/>
      <c r="D4" s="8"/>
      <c r="E4" s="8"/>
      <c r="H4" s="4"/>
      <c r="Q4" s="9"/>
      <c r="R4" s="9"/>
      <c r="S4" s="9"/>
    </row>
    <row r="5" spans="1:58" ht="47.25" customHeight="1" x14ac:dyDescent="0.25">
      <c r="A5" s="52" t="s">
        <v>23</v>
      </c>
      <c r="B5" s="53" t="s">
        <v>24</v>
      </c>
      <c r="C5" s="54" t="s">
        <v>25</v>
      </c>
      <c r="D5" s="55" t="s">
        <v>26</v>
      </c>
      <c r="E5" s="53" t="s">
        <v>27</v>
      </c>
      <c r="F5" s="53" t="s">
        <v>28</v>
      </c>
      <c r="G5" s="55" t="s">
        <v>29</v>
      </c>
      <c r="H5" s="56" t="s">
        <v>0</v>
      </c>
      <c r="I5" s="53" t="s">
        <v>30</v>
      </c>
      <c r="J5" s="53" t="s">
        <v>31</v>
      </c>
      <c r="K5" s="53" t="s">
        <v>32</v>
      </c>
      <c r="L5" s="53" t="s">
        <v>33</v>
      </c>
      <c r="M5" s="20"/>
      <c r="N5" s="20" t="s">
        <v>4</v>
      </c>
      <c r="O5" s="20" t="s">
        <v>34</v>
      </c>
      <c r="P5" s="20"/>
      <c r="Q5" s="53" t="s">
        <v>35</v>
      </c>
      <c r="R5" s="53" t="s">
        <v>1</v>
      </c>
      <c r="S5" s="20" t="s">
        <v>11</v>
      </c>
    </row>
    <row r="6" spans="1:58" ht="27.75" customHeight="1" thickBot="1" x14ac:dyDescent="0.3">
      <c r="A6" s="30"/>
      <c r="B6" s="26"/>
      <c r="C6" s="26"/>
      <c r="D6" s="26"/>
      <c r="E6" s="26"/>
      <c r="F6" s="26"/>
      <c r="G6" s="26"/>
      <c r="H6" s="26"/>
      <c r="I6" s="31">
        <v>0.01</v>
      </c>
      <c r="J6" s="31">
        <v>0.05</v>
      </c>
      <c r="K6" s="31">
        <v>0.1</v>
      </c>
      <c r="L6" s="31">
        <v>0.1</v>
      </c>
      <c r="M6" s="31"/>
      <c r="N6" s="31"/>
      <c r="O6" s="26"/>
      <c r="P6" s="32"/>
      <c r="Q6" s="26"/>
      <c r="R6" s="26"/>
      <c r="S6" s="26"/>
    </row>
    <row r="7" spans="1:58" s="11" customFormat="1" ht="27.75" customHeight="1" x14ac:dyDescent="0.25">
      <c r="A7" s="28"/>
      <c r="B7" s="12"/>
      <c r="C7" s="12"/>
      <c r="D7" s="12"/>
      <c r="E7" s="12"/>
      <c r="F7" s="12"/>
      <c r="G7" s="12"/>
      <c r="H7" s="12"/>
      <c r="I7" s="13"/>
      <c r="J7" s="13"/>
      <c r="K7" s="13"/>
      <c r="L7" s="13"/>
      <c r="M7" s="13"/>
      <c r="N7" s="13"/>
      <c r="O7" s="12"/>
      <c r="P7" s="29">
        <f>A8</f>
        <v>61199</v>
      </c>
      <c r="Q7" s="12"/>
      <c r="R7" s="12"/>
      <c r="S7" s="12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spans="1:58" ht="27.75" customHeight="1" x14ac:dyDescent="0.25">
      <c r="A8" s="21">
        <v>61199</v>
      </c>
      <c r="B8" s="14" t="s">
        <v>16</v>
      </c>
      <c r="C8" s="15">
        <v>45290</v>
      </c>
      <c r="D8" s="16">
        <v>1</v>
      </c>
      <c r="E8" s="17">
        <v>578035</v>
      </c>
      <c r="F8" s="17">
        <v>3320</v>
      </c>
      <c r="G8" s="18">
        <f>ROUND(E8-F8,)</f>
        <v>574715</v>
      </c>
      <c r="H8" s="18">
        <f>G8</f>
        <v>574715</v>
      </c>
      <c r="I8" s="18">
        <f>ROUND(G8*$I$6,)</f>
        <v>5747</v>
      </c>
      <c r="J8" s="18">
        <f>G8*$J$6</f>
        <v>28735.75</v>
      </c>
      <c r="K8" s="18">
        <f>G8*10%</f>
        <v>57471.5</v>
      </c>
      <c r="L8" s="19">
        <f>G8*10%</f>
        <v>57471.5</v>
      </c>
      <c r="M8" s="18"/>
      <c r="N8" s="10">
        <v>266526</v>
      </c>
      <c r="O8" s="18">
        <f>ROUND(H8-SUM(I8:N8),0)</f>
        <v>158763</v>
      </c>
      <c r="P8" s="22"/>
      <c r="Q8" s="10">
        <v>158762</v>
      </c>
      <c r="R8" s="10" t="s">
        <v>10</v>
      </c>
      <c r="S8" s="10">
        <f>SUM(O8:O11)-SUM(Q8:Q11)</f>
        <v>-247499</v>
      </c>
    </row>
    <row r="9" spans="1:58" ht="27.75" customHeight="1" x14ac:dyDescent="0.25">
      <c r="A9" s="21"/>
      <c r="B9" s="23"/>
      <c r="C9" s="24"/>
      <c r="D9" s="25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22"/>
      <c r="Q9" s="10">
        <v>49500</v>
      </c>
      <c r="R9" s="10" t="s">
        <v>12</v>
      </c>
      <c r="S9" s="10"/>
    </row>
    <row r="10" spans="1:58" ht="27.75" customHeight="1" x14ac:dyDescent="0.25">
      <c r="A10" s="21"/>
      <c r="B10" s="23"/>
      <c r="C10" s="24"/>
      <c r="D10" s="25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22"/>
      <c r="Q10" s="10">
        <v>198000</v>
      </c>
      <c r="R10" s="10" t="s">
        <v>15</v>
      </c>
      <c r="S10" s="10"/>
    </row>
    <row r="11" spans="1:58" ht="27.75" customHeight="1" thickBot="1" x14ac:dyDescent="0.3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</row>
    <row r="12" spans="1:58" ht="27.75" customHeight="1" x14ac:dyDescent="0.25">
      <c r="A12" s="34"/>
      <c r="B12" s="34"/>
      <c r="C12" s="34"/>
      <c r="D12" s="34"/>
      <c r="E12" s="34"/>
      <c r="F12" s="34"/>
      <c r="G12" s="34"/>
      <c r="H12" s="34"/>
      <c r="I12" s="35"/>
      <c r="J12" s="35">
        <f t="shared" ref="J12:O12" si="0">SUM(J8:J11)</f>
        <v>28735.75</v>
      </c>
      <c r="K12" s="35">
        <f t="shared" si="0"/>
        <v>57471.5</v>
      </c>
      <c r="L12" s="35">
        <f t="shared" si="0"/>
        <v>57471.5</v>
      </c>
      <c r="M12" s="35">
        <f t="shared" si="0"/>
        <v>0</v>
      </c>
      <c r="N12" s="35">
        <f t="shared" si="0"/>
        <v>266526</v>
      </c>
      <c r="O12" s="35">
        <f t="shared" si="0"/>
        <v>158763</v>
      </c>
      <c r="P12" s="35"/>
      <c r="Q12" s="35">
        <f>SUM(Q6:Q11)</f>
        <v>406262</v>
      </c>
      <c r="R12" s="35" t="s">
        <v>3</v>
      </c>
      <c r="S12" s="35"/>
    </row>
    <row r="13" spans="1:58" ht="27.75" customHeight="1" thickBot="1" x14ac:dyDescent="0.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7">
        <f>O12-Q12</f>
        <v>-247499</v>
      </c>
      <c r="R13" s="27" t="s">
        <v>2</v>
      </c>
      <c r="S13" s="27"/>
    </row>
    <row r="15" spans="1:58" ht="27.75" customHeight="1" thickBot="1" x14ac:dyDescent="0.3"/>
    <row r="16" spans="1:58" ht="27.75" customHeight="1" thickBot="1" x14ac:dyDescent="0.3">
      <c r="J16" s="40" t="s">
        <v>5</v>
      </c>
      <c r="K16" s="41"/>
      <c r="L16" s="41"/>
      <c r="M16" s="42"/>
    </row>
    <row r="17" spans="10:13" ht="27.75" customHeight="1" x14ac:dyDescent="0.25">
      <c r="J17" s="43">
        <v>45724</v>
      </c>
      <c r="K17" s="44"/>
      <c r="L17" s="44"/>
      <c r="M17" s="45"/>
    </row>
    <row r="18" spans="10:13" ht="27.75" customHeight="1" x14ac:dyDescent="0.25">
      <c r="J18" s="46" t="s">
        <v>6</v>
      </c>
      <c r="K18" s="47"/>
      <c r="L18" s="48">
        <f>J12+K12+L12</f>
        <v>143678.75</v>
      </c>
      <c r="M18" s="49"/>
    </row>
    <row r="19" spans="10:13" ht="27.75" customHeight="1" x14ac:dyDescent="0.25">
      <c r="J19" s="46" t="s">
        <v>13</v>
      </c>
      <c r="K19" s="47"/>
      <c r="L19" s="48">
        <f>N12</f>
        <v>266526</v>
      </c>
      <c r="M19" s="49"/>
    </row>
    <row r="20" spans="10:13" ht="27.75" customHeight="1" x14ac:dyDescent="0.25">
      <c r="J20" s="46" t="s">
        <v>7</v>
      </c>
      <c r="K20" s="47"/>
      <c r="L20" s="48">
        <f>Q13</f>
        <v>-247499</v>
      </c>
      <c r="M20" s="49"/>
    </row>
    <row r="21" spans="10:13" ht="27.75" customHeight="1" thickBot="1" x14ac:dyDescent="0.3">
      <c r="J21" s="36" t="s">
        <v>8</v>
      </c>
      <c r="K21" s="37"/>
      <c r="L21" s="38" t="s">
        <v>9</v>
      </c>
      <c r="M21" s="39"/>
    </row>
  </sheetData>
  <mergeCells count="10">
    <mergeCell ref="J21:K21"/>
    <mergeCell ref="L21:M21"/>
    <mergeCell ref="J16:M16"/>
    <mergeCell ref="J17:M17"/>
    <mergeCell ref="J18:K18"/>
    <mergeCell ref="L18:M18"/>
    <mergeCell ref="J20:K20"/>
    <mergeCell ref="L20:M20"/>
    <mergeCell ref="J19:K19"/>
    <mergeCell ref="L19:M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2025-05-27T09:18:50Z</dcterms:modified>
</cp:coreProperties>
</file>