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ankaj_File_work\Excel\Pankaj\"/>
    </mc:Choice>
  </mc:AlternateContent>
  <bookViews>
    <workbookView xWindow="0" yWindow="0" windowWidth="28800" windowHeight="135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M8" i="1"/>
  <c r="J8" i="1"/>
  <c r="K8" i="1"/>
  <c r="O16" i="1"/>
  <c r="L29" i="1"/>
  <c r="Q7" i="1"/>
  <c r="G12" i="1" l="1"/>
  <c r="I12" i="1" s="1"/>
  <c r="J12" i="1" l="1"/>
  <c r="P12" i="1" s="1"/>
  <c r="G11" i="1"/>
  <c r="I11" i="1" s="1"/>
  <c r="J11" i="1" l="1"/>
  <c r="P11" i="1" s="1"/>
  <c r="G10" i="1"/>
  <c r="I10" i="1" s="1"/>
  <c r="G9" i="1"/>
  <c r="I9" i="1" s="1"/>
  <c r="J10" i="1" l="1"/>
  <c r="P10" i="1" s="1"/>
  <c r="J9" i="1"/>
  <c r="P9" i="1" s="1"/>
  <c r="G8" i="1" l="1"/>
  <c r="N8" i="1" l="1"/>
  <c r="N16" i="1" s="1"/>
  <c r="L28" i="1" s="1"/>
  <c r="H8" i="1"/>
  <c r="I8" i="1" s="1"/>
  <c r="M16" i="1" l="1"/>
  <c r="L16" i="1"/>
  <c r="K16" i="1"/>
  <c r="L25" i="1" s="1"/>
  <c r="P8" i="1"/>
  <c r="T16" i="1" l="1"/>
  <c r="P16" i="1" l="1"/>
  <c r="T18" i="1" s="1"/>
  <c r="L27" i="1" s="1"/>
</calcChain>
</file>

<file path=xl/sharedStrings.xml><?xml version="1.0" encoding="utf-8"?>
<sst xmlns="http://schemas.openxmlformats.org/spreadsheetml/2006/main" count="44" uniqueCount="41">
  <si>
    <t>Amount</t>
  </si>
  <si>
    <t>PAYMENT NOTE No.</t>
  </si>
  <si>
    <t>UTR</t>
  </si>
  <si>
    <t>Additional Debit</t>
  </si>
  <si>
    <t>Bolero Hiring work</t>
  </si>
  <si>
    <t>WAHE GURU TRADERS</t>
  </si>
  <si>
    <t>05-10-2023 NEFT/AXISP00430957664/RIUP23/2509/WAHE GURU TRADERS/PUNB0138010 148500.00</t>
  </si>
  <si>
    <t>10-11-2023 NEFT/AXISP00443237219/RIUP23/3217/WAHE GURU TRADERS/PUNB0138010 198000.00</t>
  </si>
  <si>
    <t>TD (10%)</t>
  </si>
  <si>
    <t>RIUP23/2509</t>
  </si>
  <si>
    <t>RIUP23/3217</t>
  </si>
  <si>
    <t>Updated On 26-08-2024 ( By Vikash )</t>
  </si>
  <si>
    <t xml:space="preserve">Total Hold </t>
  </si>
  <si>
    <t>Total Debit</t>
  </si>
  <si>
    <t>Nil</t>
  </si>
  <si>
    <t>Advance/ Surplus</t>
  </si>
  <si>
    <t>GST Remaining</t>
  </si>
  <si>
    <t>DPR / other Hold</t>
  </si>
  <si>
    <t>06-12-2023 NEFT/AXISP00449987151/RIUP23/3441/WAHE GURU TRADERS/PUNB0138010 96356.00</t>
  </si>
  <si>
    <t xml:space="preserve">subcontactor name </t>
  </si>
  <si>
    <t>state name</t>
  </si>
  <si>
    <t>district name</t>
  </si>
  <si>
    <t>block name</t>
  </si>
  <si>
    <t>Uttar Pradesh</t>
  </si>
  <si>
    <t>Muzaffarnagar</t>
  </si>
  <si>
    <t>Godhana village  Block Purkazi Bolero Hiring work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</si>
  <si>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</si>
  <si>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</si>
  <si>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</si>
  <si>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</si>
  <si>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</si>
  <si>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</si>
  <si>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</si>
  <si>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PMC_No</t>
  </si>
  <si>
    <t>TDS_Amount</t>
  </si>
  <si>
    <t>SD_Amount</t>
  </si>
  <si>
    <t>On_Commission</t>
  </si>
  <si>
    <t>Final_Amount</t>
  </si>
  <si>
    <t>Total_Amount</t>
  </si>
  <si>
    <t>Payment_Amount</t>
  </si>
  <si>
    <t>GST_SD_Amount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</si>
</sst>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9"/>
      <color rgb="FF333333"/>
      <name val="Verdana"/>
      <family val="2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5" fillId="2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3" fillId="2" borderId="14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6" xfId="1" applyNumberFormat="1" applyFont="1" applyFill="1" applyBorder="1" applyAlignment="1">
      <alignment vertical="center"/>
    </xf>
    <xf numFmtId="9" fontId="3" fillId="2" borderId="8" xfId="1" applyNumberFormat="1" applyFont="1" applyFill="1" applyBorder="1" applyAlignment="1">
      <alignment vertical="center"/>
    </xf>
    <xf numFmtId="9" fontId="3" fillId="2" borderId="21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5" xfId="1" applyNumberFormat="1" applyFont="1" applyFill="1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18" xfId="1" applyNumberFormat="1" applyFont="1" applyFill="1" applyBorder="1" applyAlignment="1">
      <alignment horizontal="right" vertical="center"/>
    </xf>
    <xf numFmtId="43" fontId="3" fillId="2" borderId="11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5" fillId="2" borderId="0" xfId="1" applyNumberFormat="1" applyFont="1" applyFill="1" applyBorder="1" applyAlignment="1">
      <alignment horizontal="center" vertical="center"/>
    </xf>
    <xf numFmtId="43" fontId="3" fillId="2" borderId="27" xfId="1" applyNumberFormat="1" applyFont="1" applyFill="1" applyBorder="1" applyAlignment="1">
      <alignment vertical="center"/>
    </xf>
    <xf numFmtId="0" fontId="0" fillId="0" borderId="16" xfId="0" applyBorder="1" applyAlignment="1">
      <alignment vertical="center" wrapText="1"/>
    </xf>
    <xf numFmtId="14" fontId="3" fillId="2" borderId="8" xfId="0" applyNumberFormat="1" applyFont="1" applyFill="1" applyBorder="1" applyAlignment="1">
      <alignment horizontal="center" vertical="center"/>
    </xf>
    <xf numFmtId="43" fontId="5" fillId="2" borderId="3" xfId="1" applyNumberFormat="1" applyFont="1" applyFill="1" applyBorder="1" applyAlignment="1">
      <alignment vertical="center"/>
    </xf>
    <xf numFmtId="0" fontId="3" fillId="2" borderId="8" xfId="0" applyFont="1" applyFill="1" applyBorder="1" applyAlignment="1">
      <alignment horizontal="center" vertical="center"/>
    </xf>
    <xf numFmtId="0" fontId="7" fillId="0" borderId="0" xfId="0" applyFont="1"/>
    <xf numFmtId="14" fontId="7" fillId="0" borderId="0" xfId="0" applyNumberFormat="1" applyFont="1"/>
    <xf numFmtId="0" fontId="0" fillId="3" borderId="0" xfId="0" applyFill="1" applyAlignment="1">
      <alignment vertical="center"/>
    </xf>
    <xf numFmtId="43" fontId="3" fillId="3" borderId="9" xfId="1" applyNumberFormat="1" applyFont="1" applyFill="1" applyBorder="1" applyAlignment="1">
      <alignment vertical="center"/>
    </xf>
    <xf numFmtId="43" fontId="3" fillId="3" borderId="0" xfId="1" applyNumberFormat="1" applyFont="1" applyFill="1" applyBorder="1" applyAlignment="1">
      <alignment vertical="center"/>
    </xf>
    <xf numFmtId="43" fontId="3" fillId="3" borderId="8" xfId="1" applyNumberFormat="1" applyFont="1" applyFill="1" applyBorder="1" applyAlignment="1">
      <alignment vertical="center"/>
    </xf>
    <xf numFmtId="43" fontId="3" fillId="3" borderId="26" xfId="1" applyNumberFormat="1" applyFont="1" applyFill="1" applyBorder="1" applyAlignment="1">
      <alignment vertical="center"/>
    </xf>
    <xf numFmtId="43" fontId="3" fillId="3" borderId="25" xfId="1" applyNumberFormat="1" applyFont="1" applyFill="1" applyBorder="1" applyAlignment="1">
      <alignment vertical="center"/>
    </xf>
    <xf numFmtId="43" fontId="3" fillId="3" borderId="6" xfId="1" applyNumberFormat="1" applyFont="1" applyFill="1" applyBorder="1" applyAlignment="1">
      <alignment vertical="center"/>
    </xf>
    <xf numFmtId="9" fontId="3" fillId="3" borderId="8" xfId="1" applyNumberFormat="1" applyFont="1" applyFill="1" applyBorder="1" applyAlignment="1">
      <alignment vertical="center"/>
    </xf>
    <xf numFmtId="9" fontId="3" fillId="3" borderId="21" xfId="1" applyNumberFormat="1" applyFont="1" applyFill="1" applyBorder="1" applyAlignment="1">
      <alignment vertical="center"/>
    </xf>
    <xf numFmtId="43" fontId="3" fillId="3" borderId="21" xfId="1" applyNumberFormat="1" applyFont="1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43" fontId="3" fillId="3" borderId="5" xfId="1" applyNumberFormat="1" applyFont="1" applyFill="1" applyBorder="1" applyAlignment="1">
      <alignment vertical="center"/>
    </xf>
    <xf numFmtId="0" fontId="5" fillId="4" borderId="0" xfId="0" applyFont="1" applyFill="1" applyAlignment="1">
      <alignment horizontal="center" vertical="center" wrapText="1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31" xfId="0" applyFont="1" applyFill="1" applyBorder="1" applyAlignment="1">
      <alignment horizontal="center" vertical="center"/>
    </xf>
    <xf numFmtId="165" fontId="6" fillId="2" borderId="27" xfId="0" applyNumberFormat="1" applyFont="1" applyFill="1" applyBorder="1" applyAlignment="1">
      <alignment horizontal="center" vertical="center"/>
    </xf>
    <xf numFmtId="165" fontId="6" fillId="2" borderId="31" xfId="0" applyNumberFormat="1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65" fontId="6" fillId="2" borderId="22" xfId="0" applyNumberFormat="1" applyFont="1" applyFill="1" applyBorder="1" applyAlignment="1">
      <alignment horizontal="center" vertical="center"/>
    </xf>
    <xf numFmtId="165" fontId="6" fillId="2" borderId="10" xfId="0" applyNumberFormat="1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>
      <alignment horizontal="center" vertical="center"/>
    </xf>
    <xf numFmtId="165" fontId="6" fillId="2" borderId="1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0" fontId="6" fillId="2" borderId="32" xfId="0" applyFont="1" applyFill="1" applyBorder="1" applyAlignment="1">
      <alignment horizontal="center" vertical="center" wrapText="1"/>
    </xf>
    <xf numFmtId="14" fontId="6" fillId="2" borderId="32" xfId="0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43" fontId="9" fillId="2" borderId="32" xfId="1" applyNumberFormat="1" applyFont="1" applyFill="1" applyBorder="1" applyAlignment="1">
      <alignment horizontal="center" vertical="center"/>
    </xf>
    <xf numFmtId="43" fontId="6" fillId="2" borderId="32" xfId="1" applyNumberFormat="1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zoomScale="85" zoomScaleNormal="85" workbookViewId="0">
      <selection activeCell="O5" sqref="O5"/>
    </sheetView>
  </sheetViews>
  <sheetFormatPr defaultColWidth="9" defaultRowHeight="24.95" customHeight="1" x14ac:dyDescent="0.25"/>
  <cols>
    <col min="1" max="1" width="9" style="8"/>
    <col min="2" max="2" width="30" style="8" customWidth="1"/>
    <col min="3" max="3" width="13.42578125" style="8" bestFit="1" customWidth="1"/>
    <col min="4" max="4" width="11.5703125" style="8" bestFit="1" customWidth="1"/>
    <col min="5" max="5" width="13.28515625" style="8" bestFit="1" customWidth="1"/>
    <col min="6" max="7" width="13.28515625" style="8" customWidth="1"/>
    <col min="8" max="8" width="14.7109375" style="38" customWidth="1"/>
    <col min="9" max="9" width="12.85546875" style="38" bestFit="1" customWidth="1"/>
    <col min="10" max="10" width="15.140625" style="8" customWidth="1"/>
    <col min="11" max="13" width="12" style="8" customWidth="1"/>
    <col min="14" max="16" width="14.85546875" style="8" customWidth="1"/>
    <col min="17" max="17" width="7.28515625" style="8" customWidth="1"/>
    <col min="18" max="18" width="21.7109375" style="8" bestFit="1" customWidth="1"/>
    <col min="19" max="19" width="12.7109375" style="8" bestFit="1" customWidth="1"/>
    <col min="20" max="20" width="14" style="8" customWidth="1"/>
    <col min="21" max="21" width="88.28515625" style="8" customWidth="1"/>
    <col min="22" max="16384" width="9" style="8"/>
  </cols>
  <sheetData>
    <row r="1" spans="1:21" ht="24.95" customHeight="1" x14ac:dyDescent="0.25">
      <c r="A1" s="79" t="s">
        <v>19</v>
      </c>
      <c r="B1" s="7" t="s">
        <v>5</v>
      </c>
      <c r="E1" s="9"/>
      <c r="F1" s="9"/>
      <c r="G1" s="9"/>
      <c r="H1" s="10"/>
      <c r="I1" s="10"/>
    </row>
    <row r="2" spans="1:21" ht="24.95" customHeight="1" x14ac:dyDescent="0.25">
      <c r="A2" s="80" t="s">
        <v>20</v>
      </c>
      <c r="B2" s="81" t="s">
        <v>23</v>
      </c>
      <c r="C2" s="11"/>
      <c r="D2" s="11" t="s">
        <v>5</v>
      </c>
      <c r="H2" s="42" t="s">
        <v>4</v>
      </c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</row>
    <row r="3" spans="1:21" ht="24.95" customHeight="1" thickBot="1" x14ac:dyDescent="0.3">
      <c r="A3" s="80" t="s">
        <v>21</v>
      </c>
      <c r="B3" s="81" t="s">
        <v>24</v>
      </c>
      <c r="C3" s="11"/>
      <c r="D3" s="11"/>
      <c r="H3" s="4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</row>
    <row r="4" spans="1:21" ht="24.95" customHeight="1" thickBot="1" x14ac:dyDescent="0.3">
      <c r="A4" s="80" t="s">
        <v>22</v>
      </c>
      <c r="B4" s="81" t="s">
        <v>24</v>
      </c>
      <c r="C4" s="14"/>
      <c r="D4" s="14"/>
      <c r="E4" s="14"/>
      <c r="F4" s="13"/>
      <c r="G4" s="13"/>
      <c r="H4" s="15"/>
      <c r="I4" s="15"/>
      <c r="J4" s="13"/>
      <c r="K4" s="13"/>
      <c r="L4" s="13"/>
      <c r="M4" s="13"/>
      <c r="R4" s="13"/>
      <c r="S4" s="16"/>
      <c r="T4" s="16"/>
      <c r="U4" s="16"/>
    </row>
    <row r="5" spans="1:21" ht="24.95" customHeight="1" thickBot="1" x14ac:dyDescent="0.3">
      <c r="A5" s="87" t="s">
        <v>33</v>
      </c>
      <c r="B5" s="82" t="s">
        <v>26</v>
      </c>
      <c r="C5" s="83" t="s">
        <v>27</v>
      </c>
      <c r="D5" s="84" t="s">
        <v>28</v>
      </c>
      <c r="E5" s="82" t="s">
        <v>29</v>
      </c>
      <c r="F5" s="82" t="s">
        <v>30</v>
      </c>
      <c r="G5" s="84" t="s">
        <v>31</v>
      </c>
      <c r="H5" s="85" t="s">
        <v>32</v>
      </c>
      <c r="I5" s="86" t="s">
        <v>0</v>
      </c>
      <c r="J5" s="82" t="s">
        <v>34</v>
      </c>
      <c r="K5" s="82" t="s">
        <v>35</v>
      </c>
      <c r="L5" s="6" t="s">
        <v>8</v>
      </c>
      <c r="M5" s="6" t="s">
        <v>36</v>
      </c>
      <c r="N5" s="6" t="s">
        <v>40</v>
      </c>
      <c r="O5" s="6" t="s">
        <v>3</v>
      </c>
      <c r="P5" s="6" t="s">
        <v>37</v>
      </c>
      <c r="Q5" s="2"/>
      <c r="R5" s="1" t="s">
        <v>1</v>
      </c>
      <c r="S5" s="1" t="s">
        <v>39</v>
      </c>
      <c r="T5" s="82" t="s">
        <v>38</v>
      </c>
      <c r="U5" s="82" t="s">
        <v>2</v>
      </c>
    </row>
    <row r="6" spans="1:21" ht="24.95" customHeight="1" x14ac:dyDescent="0.25">
      <c r="B6" s="17"/>
      <c r="C6" s="18"/>
      <c r="D6" s="18"/>
      <c r="E6" s="43"/>
      <c r="F6" s="41"/>
      <c r="G6" s="40"/>
      <c r="H6" s="20"/>
      <c r="I6" s="27"/>
      <c r="J6" s="21">
        <v>0.01</v>
      </c>
      <c r="K6" s="22">
        <v>0.05</v>
      </c>
      <c r="L6" s="22">
        <v>0.1</v>
      </c>
      <c r="M6" s="22">
        <v>0.1</v>
      </c>
      <c r="N6" s="23"/>
      <c r="O6" s="23"/>
      <c r="P6" s="23"/>
      <c r="Q6" s="2"/>
      <c r="R6" s="24"/>
      <c r="S6" s="19"/>
      <c r="T6" s="25"/>
      <c r="U6" s="23"/>
    </row>
    <row r="7" spans="1:21" s="50" customFormat="1" ht="24.95" customHeight="1" x14ac:dyDescent="0.25">
      <c r="B7" s="51"/>
      <c r="C7" s="52"/>
      <c r="D7" s="53"/>
      <c r="E7" s="54"/>
      <c r="F7" s="54"/>
      <c r="G7" s="55"/>
      <c r="H7" s="56"/>
      <c r="I7" s="53"/>
      <c r="J7" s="57"/>
      <c r="K7" s="58"/>
      <c r="L7" s="58"/>
      <c r="M7" s="58"/>
      <c r="N7" s="59"/>
      <c r="O7" s="59"/>
      <c r="P7" s="59"/>
      <c r="Q7" s="63">
        <f>A8</f>
        <v>59606</v>
      </c>
      <c r="R7" s="60"/>
      <c r="S7" s="61"/>
      <c r="T7" s="62"/>
      <c r="U7" s="52"/>
    </row>
    <row r="8" spans="1:21" ht="24.95" customHeight="1" x14ac:dyDescent="0.15">
      <c r="A8" s="8">
        <v>59606</v>
      </c>
      <c r="B8" s="3" t="s">
        <v>25</v>
      </c>
      <c r="C8" s="49">
        <v>45236</v>
      </c>
      <c r="D8" s="47">
        <v>1</v>
      </c>
      <c r="E8" s="26">
        <v>598456</v>
      </c>
      <c r="F8" s="41">
        <v>0</v>
      </c>
      <c r="G8" s="41">
        <f t="shared" ref="G8:G12" si="0">E8-F8</f>
        <v>598456</v>
      </c>
      <c r="H8" s="20">
        <f>G8*18%</f>
        <v>107722.08</v>
      </c>
      <c r="I8" s="27">
        <f t="shared" ref="I8:I12" si="1">G8+H8</f>
        <v>706178.08</v>
      </c>
      <c r="J8" s="27">
        <f>G8*$J$6</f>
        <v>5984.56</v>
      </c>
      <c r="K8" s="23">
        <f>G8*5%</f>
        <v>29922.800000000003</v>
      </c>
      <c r="L8" s="23">
        <f>G8*10%</f>
        <v>59845.600000000006</v>
      </c>
      <c r="M8" s="23">
        <f>G8*10%</f>
        <v>59845.600000000006</v>
      </c>
      <c r="N8" s="23">
        <f>G8*18%</f>
        <v>107722.08</v>
      </c>
      <c r="O8" s="23">
        <v>0</v>
      </c>
      <c r="P8" s="23">
        <f t="shared" ref="P8:P12" si="2">ROUND(I8-SUM(J8:O8),)</f>
        <v>442857</v>
      </c>
      <c r="Q8" s="2"/>
      <c r="R8" s="28" t="s">
        <v>9</v>
      </c>
      <c r="S8" s="19">
        <v>148500</v>
      </c>
      <c r="T8" s="25">
        <v>148500</v>
      </c>
      <c r="U8" s="48" t="s">
        <v>6</v>
      </c>
    </row>
    <row r="9" spans="1:21" ht="24.95" customHeight="1" x14ac:dyDescent="0.15">
      <c r="A9" s="8">
        <v>59606</v>
      </c>
      <c r="B9" s="3"/>
      <c r="C9" s="45"/>
      <c r="D9" s="47"/>
      <c r="E9" s="26"/>
      <c r="F9" s="41">
        <v>0</v>
      </c>
      <c r="G9" s="41">
        <f t="shared" si="0"/>
        <v>0</v>
      </c>
      <c r="H9" s="20">
        <v>0</v>
      </c>
      <c r="I9" s="27">
        <f t="shared" si="1"/>
        <v>0</v>
      </c>
      <c r="J9" s="27">
        <f t="shared" ref="J9:J12" si="3">I9*$J$6</f>
        <v>0</v>
      </c>
      <c r="K9" s="23">
        <v>0</v>
      </c>
      <c r="L9" s="23"/>
      <c r="M9" s="23"/>
      <c r="N9" s="23">
        <v>0</v>
      </c>
      <c r="O9" s="23">
        <v>0</v>
      </c>
      <c r="P9" s="23">
        <f t="shared" si="2"/>
        <v>0</v>
      </c>
      <c r="Q9" s="2"/>
      <c r="R9" s="28" t="s">
        <v>10</v>
      </c>
      <c r="S9" s="19">
        <v>198000</v>
      </c>
      <c r="T9" s="25">
        <v>198000</v>
      </c>
      <c r="U9" s="48" t="s">
        <v>7</v>
      </c>
    </row>
    <row r="10" spans="1:21" ht="24.95" customHeight="1" x14ac:dyDescent="0.25">
      <c r="A10" s="8">
        <v>59606</v>
      </c>
      <c r="B10" s="3"/>
      <c r="C10" s="45"/>
      <c r="D10" s="47"/>
      <c r="E10" s="26"/>
      <c r="F10" s="41">
        <v>0</v>
      </c>
      <c r="G10" s="41">
        <f t="shared" si="0"/>
        <v>0</v>
      </c>
      <c r="H10" s="20">
        <v>0</v>
      </c>
      <c r="I10" s="27">
        <f t="shared" si="1"/>
        <v>0</v>
      </c>
      <c r="J10" s="27">
        <f t="shared" si="3"/>
        <v>0</v>
      </c>
      <c r="K10" s="23">
        <v>0</v>
      </c>
      <c r="L10" s="23"/>
      <c r="M10" s="23"/>
      <c r="N10" s="23">
        <v>0</v>
      </c>
      <c r="O10" s="23">
        <v>0</v>
      </c>
      <c r="P10" s="23">
        <f t="shared" si="2"/>
        <v>0</v>
      </c>
      <c r="Q10" s="2"/>
      <c r="R10" s="28"/>
      <c r="S10" s="19"/>
      <c r="T10" s="25">
        <v>96356</v>
      </c>
      <c r="U10" s="44" t="s">
        <v>18</v>
      </c>
    </row>
    <row r="11" spans="1:21" ht="24.95" customHeight="1" x14ac:dyDescent="0.25">
      <c r="A11" s="8">
        <v>59606</v>
      </c>
      <c r="B11" s="3"/>
      <c r="C11" s="45"/>
      <c r="D11" s="47"/>
      <c r="E11" s="26"/>
      <c r="F11" s="41">
        <v>0</v>
      </c>
      <c r="G11" s="41">
        <f t="shared" si="0"/>
        <v>0</v>
      </c>
      <c r="H11" s="20">
        <v>0</v>
      </c>
      <c r="I11" s="27">
        <f t="shared" si="1"/>
        <v>0</v>
      </c>
      <c r="J11" s="27">
        <f t="shared" si="3"/>
        <v>0</v>
      </c>
      <c r="K11" s="23">
        <v>0</v>
      </c>
      <c r="L11" s="23"/>
      <c r="M11" s="23"/>
      <c r="N11" s="23">
        <v>0</v>
      </c>
      <c r="O11" s="23">
        <v>0</v>
      </c>
      <c r="P11" s="23">
        <f t="shared" si="2"/>
        <v>0</v>
      </c>
      <c r="Q11" s="2"/>
      <c r="R11" s="28"/>
      <c r="S11" s="19"/>
      <c r="T11" s="25"/>
      <c r="U11" s="29"/>
    </row>
    <row r="12" spans="1:21" ht="24.95" customHeight="1" x14ac:dyDescent="0.25">
      <c r="A12" s="8">
        <v>59606</v>
      </c>
      <c r="B12" s="3"/>
      <c r="C12" s="45"/>
      <c r="D12" s="47"/>
      <c r="E12" s="26"/>
      <c r="F12" s="41">
        <v>0</v>
      </c>
      <c r="G12" s="41">
        <f t="shared" si="0"/>
        <v>0</v>
      </c>
      <c r="H12" s="20">
        <v>0</v>
      </c>
      <c r="I12" s="27">
        <f t="shared" si="1"/>
        <v>0</v>
      </c>
      <c r="J12" s="27">
        <f t="shared" si="3"/>
        <v>0</v>
      </c>
      <c r="K12" s="23">
        <v>0</v>
      </c>
      <c r="L12" s="23"/>
      <c r="M12" s="23"/>
      <c r="N12" s="23">
        <v>0</v>
      </c>
      <c r="O12" s="23">
        <v>0</v>
      </c>
      <c r="P12" s="23">
        <f t="shared" si="2"/>
        <v>0</v>
      </c>
      <c r="Q12" s="2"/>
      <c r="R12" s="28"/>
      <c r="S12" s="19"/>
      <c r="T12" s="25"/>
      <c r="U12" s="29"/>
    </row>
    <row r="13" spans="1:21" ht="24.95" customHeight="1" thickBot="1" x14ac:dyDescent="0.3">
      <c r="A13" s="8">
        <v>59606</v>
      </c>
      <c r="B13" s="3"/>
      <c r="C13" s="4"/>
      <c r="D13" s="4"/>
      <c r="E13" s="31"/>
      <c r="F13" s="31"/>
      <c r="G13" s="31"/>
      <c r="H13" s="33"/>
      <c r="I13" s="34"/>
      <c r="J13" s="34"/>
      <c r="K13" s="35"/>
      <c r="L13" s="35"/>
      <c r="M13" s="35"/>
      <c r="N13" s="35"/>
      <c r="O13" s="35"/>
      <c r="P13" s="35"/>
      <c r="Q13" s="5"/>
      <c r="R13" s="36"/>
      <c r="S13" s="32"/>
      <c r="T13" s="37"/>
      <c r="U13" s="35"/>
    </row>
    <row r="14" spans="1:21" ht="24.95" customHeight="1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20"/>
      <c r="U14" s="19"/>
    </row>
    <row r="15" spans="1:21" ht="24.95" customHeight="1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20"/>
      <c r="U15" s="30"/>
    </row>
    <row r="16" spans="1:21" ht="24.95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46"/>
      <c r="K16" s="46">
        <f t="shared" ref="K16:O16" si="4">SUM(K8:K13)</f>
        <v>29922.800000000003</v>
      </c>
      <c r="L16" s="46">
        <f t="shared" si="4"/>
        <v>59845.600000000006</v>
      </c>
      <c r="M16" s="46">
        <f t="shared" si="4"/>
        <v>59845.600000000006</v>
      </c>
      <c r="N16" s="46">
        <f t="shared" si="4"/>
        <v>107722.08</v>
      </c>
      <c r="O16" s="46">
        <f t="shared" si="4"/>
        <v>0</v>
      </c>
      <c r="P16" s="46">
        <f>SUM(P8:P13)</f>
        <v>442857</v>
      </c>
      <c r="Q16" s="19"/>
      <c r="R16" s="19"/>
      <c r="S16" s="19"/>
      <c r="T16" s="39">
        <f>SUM(T6:T13)</f>
        <v>442856</v>
      </c>
      <c r="U16" s="30"/>
    </row>
    <row r="17" spans="1:21" ht="24.95" customHeight="1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20"/>
      <c r="U17" s="30"/>
    </row>
    <row r="18" spans="1:21" ht="24.95" customHeight="1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39">
        <f>P16-T16</f>
        <v>1</v>
      </c>
      <c r="U18" s="30"/>
    </row>
    <row r="19" spans="1:21" ht="24.95" customHeight="1" x14ac:dyDescent="0.25">
      <c r="A19" s="1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20"/>
      <c r="U19" s="30"/>
    </row>
    <row r="20" spans="1:21" ht="24.95" customHeight="1" x14ac:dyDescent="0.25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</row>
    <row r="21" spans="1:21" ht="24.95" customHeight="1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1" ht="24.95" customHeight="1" thickBo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spans="1:21" ht="24.95" customHeight="1" thickBo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64" t="s">
        <v>5</v>
      </c>
      <c r="K23" s="65"/>
      <c r="L23" s="65"/>
      <c r="M23" s="66"/>
      <c r="N23" s="15"/>
      <c r="O23" s="15"/>
      <c r="P23" s="15"/>
      <c r="Q23" s="15"/>
      <c r="R23" s="15"/>
      <c r="S23" s="15"/>
      <c r="T23" s="15"/>
      <c r="U23" s="15"/>
    </row>
    <row r="24" spans="1:21" ht="24.95" customHeight="1" thickBo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64" t="s">
        <v>11</v>
      </c>
      <c r="K24" s="65"/>
      <c r="L24" s="65"/>
      <c r="M24" s="66"/>
      <c r="N24" s="15"/>
      <c r="O24" s="15"/>
      <c r="P24" s="15"/>
      <c r="Q24" s="15"/>
      <c r="R24" s="15"/>
      <c r="S24" s="15"/>
      <c r="T24" s="15"/>
      <c r="U24" s="15"/>
    </row>
    <row r="25" spans="1:21" ht="24.95" customHeight="1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67" t="s">
        <v>12</v>
      </c>
      <c r="K25" s="68"/>
      <c r="L25" s="69">
        <f>K16+M16+L16</f>
        <v>149614</v>
      </c>
      <c r="M25" s="70"/>
      <c r="N25" s="15"/>
      <c r="O25" s="15"/>
      <c r="P25" s="15"/>
      <c r="Q25" s="15"/>
      <c r="R25" s="15"/>
      <c r="S25" s="15"/>
      <c r="T25" s="15"/>
      <c r="U25" s="15"/>
    </row>
    <row r="26" spans="1:21" ht="24.95" customHeight="1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71" t="s">
        <v>13</v>
      </c>
      <c r="K26" s="72"/>
      <c r="L26" s="73" t="s">
        <v>14</v>
      </c>
      <c r="M26" s="74"/>
      <c r="N26" s="15"/>
      <c r="O26" s="15"/>
      <c r="P26" s="15"/>
      <c r="Q26" s="15"/>
      <c r="R26" s="15"/>
      <c r="S26" s="15"/>
      <c r="T26" s="15"/>
      <c r="U26" s="15"/>
    </row>
    <row r="27" spans="1:21" ht="24.95" customHeight="1" thickBo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75" t="s">
        <v>15</v>
      </c>
      <c r="K27" s="76"/>
      <c r="L27" s="77">
        <f>T18</f>
        <v>1</v>
      </c>
      <c r="M27" s="78"/>
      <c r="N27" s="15"/>
      <c r="O27" s="15"/>
      <c r="P27" s="15"/>
      <c r="Q27" s="15"/>
      <c r="R27" s="15"/>
      <c r="S27" s="15"/>
      <c r="T27" s="15"/>
      <c r="U27" s="15"/>
    </row>
    <row r="28" spans="1:21" ht="24.95" customHeight="1" thickBo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75" t="s">
        <v>16</v>
      </c>
      <c r="K28" s="76"/>
      <c r="L28" s="77">
        <f>N16-P9</f>
        <v>107722.08</v>
      </c>
      <c r="M28" s="78"/>
      <c r="N28" s="15"/>
      <c r="O28" s="15"/>
      <c r="P28" s="15"/>
      <c r="Q28" s="15"/>
      <c r="R28" s="15"/>
      <c r="S28" s="15"/>
      <c r="T28" s="15"/>
      <c r="U28" s="15"/>
    </row>
    <row r="29" spans="1:21" ht="24.95" customHeight="1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67" t="s">
        <v>17</v>
      </c>
      <c r="K29" s="68"/>
      <c r="L29" s="69">
        <f>M11</f>
        <v>0</v>
      </c>
      <c r="M29" s="70"/>
      <c r="N29" s="15"/>
      <c r="O29" s="15"/>
      <c r="P29" s="15"/>
      <c r="Q29" s="15"/>
      <c r="R29" s="15"/>
      <c r="S29" s="15"/>
      <c r="T29" s="15"/>
      <c r="U29" s="15"/>
    </row>
    <row r="30" spans="1:21" ht="24.95" customHeight="1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spans="1:21" ht="24.95" customHeight="1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spans="1:21" ht="24.95" customHeight="1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spans="1:21" ht="24.95" customHeight="1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ht="24.95" customHeight="1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ht="24.95" customHeight="1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spans="1:21" ht="24.95" customHeight="1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spans="1:21" ht="24.95" customHeight="1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spans="1:21" ht="24.95" customHeight="1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spans="1:21" ht="24.95" customHeight="1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spans="1:21" ht="24.95" customHeight="1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spans="1:21" ht="24.95" customHeight="1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spans="1:21" ht="24.95" customHeight="1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spans="1:21" ht="24.95" customHeight="1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spans="1:21" ht="24.95" customHeight="1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spans="1:21" ht="24.95" customHeight="1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spans="1:21" ht="24.95" customHeight="1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spans="1:21" ht="24.95" customHeight="1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spans="1:21" ht="24.95" customHeight="1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spans="1:21" ht="24.95" customHeight="1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spans="1:21" ht="24.95" customHeight="1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spans="1:21" ht="24.95" customHeight="1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spans="1:21" ht="24.95" customHeight="1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spans="1:21" ht="24.95" customHeight="1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spans="1:21" ht="24.95" customHeight="1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spans="1:21" ht="24.95" customHeight="1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spans="1:21" ht="24.95" customHeight="1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spans="1:21" ht="24.95" customHeight="1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spans="1:21" ht="24.95" customHeight="1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spans="1:21" ht="24.95" customHeight="1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spans="1:21" ht="24.95" customHeight="1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spans="1:21" ht="24.95" customHeight="1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spans="1:21" ht="24.95" customHeight="1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spans="1:21" ht="24.95" customHeight="1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spans="1:21" ht="24.95" customHeight="1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spans="1:21" ht="24.95" customHeight="1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spans="1:21" ht="24.95" customHeight="1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spans="1:21" ht="24.95" customHeight="1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spans="1:21" ht="24.95" customHeight="1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spans="1:21" ht="24.95" customHeight="1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spans="1:21" ht="24.95" customHeight="1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spans="1:21" ht="24.95" customHeight="1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spans="1:21" ht="24.95" customHeight="1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spans="1:21" ht="24.95" customHeight="1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spans="1:21" ht="24.95" customHeight="1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spans="1:21" ht="24.95" customHeight="1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spans="1:21" ht="24.95" customHeight="1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spans="1:21" ht="24.95" customHeight="1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spans="1:21" ht="24.95" customHeight="1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spans="1:21" ht="24.95" customHeight="1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spans="1:21" ht="24.95" customHeight="1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spans="1:21" ht="24.95" customHeight="1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spans="1:21" ht="24.95" customHeight="1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spans="1:21" ht="24.95" customHeight="1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spans="1:21" ht="24.95" customHeight="1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spans="1:21" ht="24.95" customHeight="1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spans="1:21" ht="24.95" customHeight="1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spans="1:21" ht="24.95" customHeight="1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spans="1:21" ht="24.95" customHeight="1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spans="1:21" ht="24.95" customHeight="1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spans="1:21" ht="24.95" customHeight="1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spans="1:21" ht="24.95" customHeight="1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spans="1:21" ht="24.95" customHeight="1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spans="1:21" ht="24.95" customHeight="1" x14ac:dyDescent="0.25">
      <c r="H93" s="10"/>
      <c r="I93" s="10"/>
    </row>
    <row r="94" spans="1:21" ht="24.95" customHeight="1" x14ac:dyDescent="0.25">
      <c r="H94" s="10"/>
      <c r="I94" s="10"/>
    </row>
    <row r="95" spans="1:21" ht="24.95" customHeight="1" x14ac:dyDescent="0.25">
      <c r="H95" s="10"/>
      <c r="I95" s="10"/>
    </row>
  </sheetData>
  <mergeCells count="12">
    <mergeCell ref="J27:K27"/>
    <mergeCell ref="L27:M27"/>
    <mergeCell ref="J28:K28"/>
    <mergeCell ref="L28:M28"/>
    <mergeCell ref="J29:K29"/>
    <mergeCell ref="L29:M29"/>
    <mergeCell ref="J23:M23"/>
    <mergeCell ref="J24:M24"/>
    <mergeCell ref="J25:K25"/>
    <mergeCell ref="L25:M25"/>
    <mergeCell ref="J26:K26"/>
    <mergeCell ref="L26:M2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2025-05-27T09:35:22Z</dcterms:modified>
</cp:coreProperties>
</file>