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ishrayaguru/Desktop/SCLU/datadumps2/"/>
    </mc:Choice>
  </mc:AlternateContent>
  <xr:revisionPtr revIDLastSave="0" documentId="13_ncr:1_{A3EF9AA7-CCB6-2A49-A259-CA49CC32E17F}" xr6:coauthVersionLast="47" xr6:coauthVersionMax="47" xr10:uidLastSave="{00000000-0000-0000-0000-000000000000}"/>
  <bookViews>
    <workbookView xWindow="40" yWindow="500" windowWidth="33600" windowHeight="20500" activeTab="2" xr2:uid="{F1A93AE2-EC93-2A4D-BE6B-B01F9BE113D1}"/>
  </bookViews>
  <sheets>
    <sheet name="midcap nifty 12300 ce" sheetId="1" r:id="rId1"/>
    <sheet name="finnifty 23700 pe- 4th nov" sheetId="2" r:id="rId2"/>
    <sheet name="finnifty 23700 ce- 5thnov" sheetId="5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M5" i="1"/>
  <c r="M6" i="1"/>
  <c r="M7" i="1"/>
  <c r="M8" i="1"/>
  <c r="M9" i="1"/>
  <c r="M10" i="1"/>
  <c r="M11" i="1"/>
  <c r="M12" i="1"/>
  <c r="M13" i="1"/>
  <c r="L5" i="1"/>
  <c r="L6" i="1"/>
  <c r="L7" i="1"/>
  <c r="L8" i="1"/>
  <c r="L9" i="1"/>
  <c r="L10" i="1"/>
  <c r="L11" i="1"/>
  <c r="L12" i="1"/>
  <c r="L13" i="1"/>
  <c r="M4" i="1"/>
  <c r="L4" i="1"/>
  <c r="L3" i="1"/>
  <c r="I4" i="1"/>
  <c r="I5" i="1"/>
  <c r="I6" i="1"/>
  <c r="I7" i="1"/>
  <c r="I8" i="1"/>
  <c r="I9" i="1"/>
  <c r="I10" i="1"/>
  <c r="I11" i="1"/>
  <c r="I12" i="1"/>
  <c r="I13" i="1"/>
  <c r="I3" i="1"/>
  <c r="H12" i="1"/>
  <c r="H13" i="1"/>
  <c r="H11" i="1"/>
  <c r="H10" i="1"/>
  <c r="H9" i="1"/>
  <c r="H8" i="1"/>
  <c r="H7" i="1"/>
  <c r="H6" i="1"/>
  <c r="H5" i="1"/>
  <c r="H4" i="1"/>
  <c r="H3" i="1"/>
  <c r="H2" i="1"/>
  <c r="P4" i="1"/>
  <c r="I2" i="1" s="1"/>
  <c r="K6" i="1" l="1"/>
  <c r="K7" i="1"/>
  <c r="K8" i="1"/>
  <c r="K9" i="1"/>
  <c r="K10" i="1"/>
  <c r="K11" i="1"/>
  <c r="K12" i="1"/>
  <c r="K13" i="1"/>
  <c r="K4" i="1"/>
  <c r="J4" i="1"/>
  <c r="J5" i="1"/>
  <c r="J6" i="1"/>
  <c r="J7" i="1"/>
  <c r="J8" i="1"/>
  <c r="J9" i="1"/>
  <c r="J10" i="1"/>
  <c r="J11" i="1"/>
  <c r="J12" i="1"/>
  <c r="J13" i="1"/>
  <c r="J3" i="1"/>
</calcChain>
</file>

<file path=xl/sharedStrings.xml><?xml version="1.0" encoding="utf-8"?>
<sst xmlns="http://schemas.openxmlformats.org/spreadsheetml/2006/main" count="62" uniqueCount="58">
  <si>
    <t>2024-11-04 12:51:00+05:30</t>
  </si>
  <si>
    <t>2024-11-04 12:54:00+05:30</t>
  </si>
  <si>
    <t>2024-11-04 12:57:00+05:30</t>
  </si>
  <si>
    <t>2024-11-04 13:00:00+05:30</t>
  </si>
  <si>
    <t>2024-11-04 13:03:00+05:30</t>
  </si>
  <si>
    <t>2024-11-04 13:06:00+05:30</t>
  </si>
  <si>
    <t>2024-11-04 13:09:00+05:30</t>
  </si>
  <si>
    <t>2024-11-04 13:12:00+05:30</t>
  </si>
  <si>
    <t>2024-11-04 13:15:00+05:30</t>
  </si>
  <si>
    <t>2024-11-04 13:18:00+05:30</t>
  </si>
  <si>
    <t>2024-11-04 13:21:00+05:30</t>
  </si>
  <si>
    <t>2024-11-04 13:24:00+05:30</t>
  </si>
  <si>
    <t>Datetime</t>
  </si>
  <si>
    <t>Open</t>
  </si>
  <si>
    <t>High</t>
  </si>
  <si>
    <t>Low</t>
  </si>
  <si>
    <t>Close</t>
  </si>
  <si>
    <t>Volume</t>
  </si>
  <si>
    <t>Open Interest</t>
  </si>
  <si>
    <t>first derivative</t>
  </si>
  <si>
    <t>second derivative</t>
  </si>
  <si>
    <t>OI/feel</t>
  </si>
  <si>
    <t xml:space="preserve">feel </t>
  </si>
  <si>
    <t>2024-11-04 10:48:00+05:30</t>
  </si>
  <si>
    <t>2024-11-04 10:51:00+05:30</t>
  </si>
  <si>
    <t>2024-11-04 10:54:00+05:30</t>
  </si>
  <si>
    <t>2024-11-04 10:57:00+05:30</t>
  </si>
  <si>
    <t>2024-11-04 11:00:00+05:30</t>
  </si>
  <si>
    <t>2024-11-04 11:03:00+05:30</t>
  </si>
  <si>
    <t>2024-11-04 11:06:00+05:30</t>
  </si>
  <si>
    <t>2024-11-04 11:09:00+05:30</t>
  </si>
  <si>
    <t>2024-11-04 11:12:00+05:30</t>
  </si>
  <si>
    <t>2024-11-04 11:15:00+05:30</t>
  </si>
  <si>
    <t>2024-11-04 11:18:00+05:30</t>
  </si>
  <si>
    <t>2024-11-04 11:21:00+05:30</t>
  </si>
  <si>
    <t>2024-11-04 11:24:00+05:30</t>
  </si>
  <si>
    <t>2024-11-04 11:27:00+05:30</t>
  </si>
  <si>
    <t xml:space="preserve">Open </t>
  </si>
  <si>
    <t xml:space="preserve">High </t>
  </si>
  <si>
    <t xml:space="preserve">Low </t>
  </si>
  <si>
    <t>Feel</t>
  </si>
  <si>
    <t>1st derivative ND</t>
  </si>
  <si>
    <t>2nd derivative ND</t>
  </si>
  <si>
    <t>2024-11-05 13:03:00+05:30</t>
  </si>
  <si>
    <t>2024-11-05 13:06:00+05:30</t>
  </si>
  <si>
    <t>2024-11-05 13:09:00+05:30</t>
  </si>
  <si>
    <t>2024-11-05 13:12:00+05:30</t>
  </si>
  <si>
    <t>2024-11-05 13:15:00+05:30</t>
  </si>
  <si>
    <t>2024-11-05 13:18:00+05:30</t>
  </si>
  <si>
    <t>2024-11-05 13:21:00+05:30</t>
  </si>
  <si>
    <t>2024-11-05 13:24:00+05:30</t>
  </si>
  <si>
    <t>2024-11-05 13:27:00+05:30</t>
  </si>
  <si>
    <t>2024-11-05 13:30:00+05:30</t>
  </si>
  <si>
    <t>2024-11-05 13:33:00+05:30</t>
  </si>
  <si>
    <t>2024-11-05 13:36:00+05:30</t>
  </si>
  <si>
    <t>2024-11-05 13:39:00+05:30</t>
  </si>
  <si>
    <t>2024-11-05 13:42:00+05:30</t>
  </si>
  <si>
    <t>2024-11-05 13:45:00+05:30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</si>
</sst>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110066</xdr:colOff>
      <xdr:row>15</xdr:row>
      <xdr:rowOff>186267</xdr:rowOff>
    </xdr:from>
    <xdr:to>
      <xdr:col>12</xdr:col>
      <xdr:colOff>110066</xdr:colOff>
      <xdr:row>52</xdr:row>
      <xdr:rowOff>20976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9F70D7-3090-A31E-EE25-5F535B02C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066" y="3234267"/>
          <a:ext cx="7772400" cy="73531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222028</xdr:colOff>
      <xdr:row>17</xdr:row>
      <xdr:rowOff>124336</xdr:rowOff>
    </xdr:from>
    <xdr:to>
      <xdr:col>12</xdr:col>
      <xdr:colOff>312260</xdr:colOff>
      <xdr:row>54</xdr:row>
      <xdr:rowOff>26130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D2C30F-491B-8F61-6AF6-195C18DDA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2028" y="3596853"/>
          <a:ext cx="7772400" cy="74596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CC692-BAD8-CB4C-B2DA-CBEF8BAD1BE2}">
  <dimension ref="A1:P13"/>
  <sheetViews>
    <sheetView zoomScale="150" workbookViewId="0">
      <selection activeCell="O29" sqref="O29"/>
    </sheetView>
  </sheetViews>
  <sheetFormatPr baseColWidth="10" defaultRowHeight="16" x14ac:dyDescent="0.2"/>
  <cols>
    <col min="1" max="1" width="23.6640625" bestFit="1" customWidth="1"/>
    <col min="2" max="4" width="0" hidden="1" customWidth="1"/>
    <col min="6" max="6" width="0" hidden="1" customWidth="1"/>
    <col min="7" max="7" width="12.1640625" bestFit="1" customWidth="1"/>
    <col min="8" max="8" width="12.1640625" hidden="1" customWidth="1"/>
    <col min="9" max="9" width="12.1640625" customWidth="1"/>
    <col min="10" max="10" width="12.6640625" bestFit="1" customWidth="1"/>
    <col min="11" max="11" width="15.33203125" bestFit="1" customWidth="1"/>
    <col min="12" max="12" width="15" bestFit="1" customWidth="1"/>
    <col min="13" max="13" width="15.5" bestFit="1" customWidth="1"/>
  </cols>
  <sheetData>
    <row r="1" spans="1:16" x14ac:dyDescent="0.2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40</v>
      </c>
      <c r="I1" t="s">
        <v>21</v>
      </c>
      <c r="J1" t="s">
        <v>19</v>
      </c>
      <c r="K1" t="s">
        <v>20</v>
      </c>
      <c r="L1" t="s">
        <v>41</v>
      </c>
      <c r="M1" t="s">
        <v>42</v>
      </c>
    </row>
    <row r="2" spans="1:16" x14ac:dyDescent="0.2">
      <c r="A2" t="s">
        <v>0</v>
      </c>
      <c r="B2">
        <v>9.6999999999999993</v>
      </c>
      <c r="C2">
        <v>9.8000000000000007</v>
      </c>
      <c r="D2">
        <v>8.5</v>
      </c>
      <c r="E2">
        <v>9.4</v>
      </c>
      <c r="F2">
        <v>4474200</v>
      </c>
      <c r="G2">
        <v>15192350</v>
      </c>
      <c r="H2">
        <f>P4</f>
        <v>15000000</v>
      </c>
      <c r="I2" s="1">
        <f xml:space="preserve"> G2/P4</f>
        <v>1.0128233333333334</v>
      </c>
    </row>
    <row r="3" spans="1:16" x14ac:dyDescent="0.2">
      <c r="A3" t="s">
        <v>1</v>
      </c>
      <c r="B3">
        <v>9.4</v>
      </c>
      <c r="C3">
        <v>9.9</v>
      </c>
      <c r="D3">
        <v>7.65</v>
      </c>
      <c r="E3">
        <v>8.15</v>
      </c>
      <c r="F3">
        <v>5365150</v>
      </c>
      <c r="G3">
        <v>15460650</v>
      </c>
      <c r="H3">
        <f>P4</f>
        <v>15000000</v>
      </c>
      <c r="I3" s="1">
        <f>G3/H3</f>
        <v>1.03071</v>
      </c>
      <c r="J3">
        <f>G3-G2</f>
        <v>268300</v>
      </c>
      <c r="L3" s="1">
        <f>I3-I2</f>
        <v>1.7886666666666606E-2</v>
      </c>
    </row>
    <row r="4" spans="1:16" x14ac:dyDescent="0.2">
      <c r="A4" t="s">
        <v>2</v>
      </c>
      <c r="B4">
        <v>8</v>
      </c>
      <c r="C4">
        <v>8.4499999999999993</v>
      </c>
      <c r="D4">
        <v>7.05</v>
      </c>
      <c r="E4">
        <v>7.85</v>
      </c>
      <c r="F4">
        <v>5816650</v>
      </c>
      <c r="G4">
        <v>15578800</v>
      </c>
      <c r="H4">
        <f>P4</f>
        <v>15000000</v>
      </c>
      <c r="I4" s="1">
        <f t="shared" ref="I4:I13" si="0">G4/H4</f>
        <v>1.0385866666666668</v>
      </c>
      <c r="J4">
        <f t="shared" ref="J4:J13" si="1">G4-G3</f>
        <v>118150</v>
      </c>
      <c r="K4">
        <f>G4+G2-(2*G3)</f>
        <v>-150150</v>
      </c>
      <c r="L4" s="1">
        <f>I4-I3</f>
        <v>7.876666666666754E-3</v>
      </c>
      <c r="M4">
        <f>I4+I2-(2*I3)</f>
        <v>-1.0009999999999852E-2</v>
      </c>
      <c r="O4" t="s">
        <v>22</v>
      </c>
      <c r="P4">
        <f>15*1000000</f>
        <v>15000000</v>
      </c>
    </row>
    <row r="5" spans="1:16" x14ac:dyDescent="0.2">
      <c r="A5" t="s">
        <v>3</v>
      </c>
      <c r="B5">
        <v>7.85</v>
      </c>
      <c r="C5">
        <v>10.9</v>
      </c>
      <c r="D5">
        <v>7.75</v>
      </c>
      <c r="E5">
        <v>9.4499999999999993</v>
      </c>
      <c r="F5">
        <v>9907300</v>
      </c>
      <c r="G5">
        <v>15807150</v>
      </c>
      <c r="H5">
        <f>P4</f>
        <v>15000000</v>
      </c>
      <c r="I5" s="1">
        <f t="shared" si="0"/>
        <v>1.0538099999999999</v>
      </c>
      <c r="J5">
        <f t="shared" si="1"/>
        <v>228350</v>
      </c>
      <c r="K5">
        <f>G5+G3-(2*G4)</f>
        <v>110200</v>
      </c>
      <c r="L5" s="1">
        <f t="shared" ref="L5:L13" si="2">I5-I4</f>
        <v>1.5223333333333144E-2</v>
      </c>
      <c r="M5">
        <f t="shared" ref="M5:M13" si="3">I5+I3-(2*I4)</f>
        <v>7.3466666666663905E-3</v>
      </c>
    </row>
    <row r="6" spans="1:16" x14ac:dyDescent="0.2">
      <c r="A6" t="s">
        <v>4</v>
      </c>
      <c r="B6">
        <v>9.6</v>
      </c>
      <c r="C6">
        <v>12.2</v>
      </c>
      <c r="D6">
        <v>9.0500000000000007</v>
      </c>
      <c r="E6">
        <v>11.55</v>
      </c>
      <c r="F6">
        <v>7889000</v>
      </c>
      <c r="G6">
        <v>16088850</v>
      </c>
      <c r="H6">
        <f>P4</f>
        <v>15000000</v>
      </c>
      <c r="I6" s="1">
        <f t="shared" si="0"/>
        <v>1.0725899999999999</v>
      </c>
      <c r="J6">
        <f t="shared" si="1"/>
        <v>281700</v>
      </c>
      <c r="K6">
        <f t="shared" ref="K5:K13" si="4">G6+G4-(2*G5)</f>
        <v>53350</v>
      </c>
      <c r="L6" s="1">
        <f t="shared" si="2"/>
        <v>1.8780000000000019E-2</v>
      </c>
      <c r="M6">
        <f t="shared" si="3"/>
        <v>3.5566666666668745E-3</v>
      </c>
    </row>
    <row r="7" spans="1:16" x14ac:dyDescent="0.2">
      <c r="A7" t="s">
        <v>5</v>
      </c>
      <c r="B7">
        <v>11.55</v>
      </c>
      <c r="C7">
        <v>15.45</v>
      </c>
      <c r="D7">
        <v>11.55</v>
      </c>
      <c r="E7">
        <v>12.35</v>
      </c>
      <c r="F7">
        <v>10928950</v>
      </c>
      <c r="G7">
        <v>15351150</v>
      </c>
      <c r="H7">
        <f>P4</f>
        <v>15000000</v>
      </c>
      <c r="I7" s="1">
        <f t="shared" si="0"/>
        <v>1.0234099999999999</v>
      </c>
      <c r="J7">
        <f t="shared" si="1"/>
        <v>-737700</v>
      </c>
      <c r="K7">
        <f t="shared" si="4"/>
        <v>-1019400</v>
      </c>
      <c r="L7" s="1">
        <f t="shared" si="2"/>
        <v>-4.9180000000000001E-2</v>
      </c>
      <c r="M7">
        <f t="shared" si="3"/>
        <v>-6.7960000000000242E-2</v>
      </c>
    </row>
    <row r="8" spans="1:16" x14ac:dyDescent="0.2">
      <c r="A8" t="s">
        <v>6</v>
      </c>
      <c r="B8">
        <v>12.3</v>
      </c>
      <c r="C8">
        <v>18.45</v>
      </c>
      <c r="D8">
        <v>12.25</v>
      </c>
      <c r="E8">
        <v>14.45</v>
      </c>
      <c r="F8">
        <v>15769100</v>
      </c>
      <c r="G8">
        <v>14074000</v>
      </c>
      <c r="H8">
        <f>P4</f>
        <v>15000000</v>
      </c>
      <c r="I8" s="1">
        <f t="shared" si="0"/>
        <v>0.93826666666666669</v>
      </c>
      <c r="J8">
        <f t="shared" si="1"/>
        <v>-1277150</v>
      </c>
      <c r="K8">
        <f t="shared" si="4"/>
        <v>-539450</v>
      </c>
      <c r="L8" s="1">
        <f t="shared" si="2"/>
        <v>-8.5143333333333238E-2</v>
      </c>
      <c r="M8">
        <f t="shared" si="3"/>
        <v>-3.5963333333333125E-2</v>
      </c>
    </row>
    <row r="9" spans="1:16" x14ac:dyDescent="0.2">
      <c r="A9" t="s">
        <v>7</v>
      </c>
      <c r="B9">
        <v>14.85</v>
      </c>
      <c r="C9">
        <v>18</v>
      </c>
      <c r="D9">
        <v>13.25</v>
      </c>
      <c r="E9">
        <v>15.3</v>
      </c>
      <c r="F9">
        <v>8987500</v>
      </c>
      <c r="G9">
        <v>14301800</v>
      </c>
      <c r="H9">
        <f>P4</f>
        <v>15000000</v>
      </c>
      <c r="I9" s="1">
        <f t="shared" si="0"/>
        <v>0.95345333333333337</v>
      </c>
      <c r="J9">
        <f t="shared" si="1"/>
        <v>227800</v>
      </c>
      <c r="K9">
        <f t="shared" si="4"/>
        <v>1504950</v>
      </c>
      <c r="L9" s="1">
        <f t="shared" si="2"/>
        <v>1.5186666666666682E-2</v>
      </c>
      <c r="M9">
        <f t="shared" si="3"/>
        <v>0.10032999999999981</v>
      </c>
    </row>
    <row r="10" spans="1:16" x14ac:dyDescent="0.2">
      <c r="A10" t="s">
        <v>8</v>
      </c>
      <c r="B10">
        <v>15.4</v>
      </c>
      <c r="C10">
        <v>16.8</v>
      </c>
      <c r="D10">
        <v>10.95</v>
      </c>
      <c r="E10">
        <v>12.45</v>
      </c>
      <c r="F10">
        <v>10493200</v>
      </c>
      <c r="G10">
        <v>14244300</v>
      </c>
      <c r="H10">
        <f>P4</f>
        <v>15000000</v>
      </c>
      <c r="I10" s="1">
        <f t="shared" si="0"/>
        <v>0.94962000000000002</v>
      </c>
      <c r="J10">
        <f t="shared" si="1"/>
        <v>-57500</v>
      </c>
      <c r="K10">
        <f t="shared" si="4"/>
        <v>-285300</v>
      </c>
      <c r="L10" s="1">
        <f t="shared" si="2"/>
        <v>-3.8333333333333552E-3</v>
      </c>
      <c r="M10">
        <f t="shared" si="3"/>
        <v>-1.9020000000000037E-2</v>
      </c>
    </row>
    <row r="11" spans="1:16" x14ac:dyDescent="0.2">
      <c r="A11" t="s">
        <v>9</v>
      </c>
      <c r="B11">
        <v>12.4</v>
      </c>
      <c r="C11">
        <v>13.3</v>
      </c>
      <c r="D11">
        <v>11.45</v>
      </c>
      <c r="E11">
        <v>13</v>
      </c>
      <c r="F11">
        <v>5574000</v>
      </c>
      <c r="G11">
        <v>14114300</v>
      </c>
      <c r="H11">
        <f>P4</f>
        <v>15000000</v>
      </c>
      <c r="I11" s="1">
        <f t="shared" si="0"/>
        <v>0.94095333333333331</v>
      </c>
      <c r="J11">
        <f t="shared" si="1"/>
        <v>-130000</v>
      </c>
      <c r="K11">
        <f t="shared" si="4"/>
        <v>-72500</v>
      </c>
      <c r="L11" s="1">
        <f t="shared" si="2"/>
        <v>-8.6666666666667114E-3</v>
      </c>
      <c r="M11">
        <f t="shared" si="3"/>
        <v>-4.8333333333332451E-3</v>
      </c>
    </row>
    <row r="12" spans="1:16" x14ac:dyDescent="0.2">
      <c r="A12" t="s">
        <v>10</v>
      </c>
      <c r="B12">
        <v>12.85</v>
      </c>
      <c r="C12">
        <v>13.6</v>
      </c>
      <c r="D12">
        <v>12.05</v>
      </c>
      <c r="E12">
        <v>12.3</v>
      </c>
      <c r="F12">
        <v>3765900</v>
      </c>
      <c r="G12">
        <v>13837600</v>
      </c>
      <c r="H12">
        <f>P4</f>
        <v>15000000</v>
      </c>
      <c r="I12" s="1">
        <f t="shared" si="0"/>
        <v>0.9225066666666667</v>
      </c>
      <c r="J12">
        <f t="shared" si="1"/>
        <v>-276700</v>
      </c>
      <c r="K12">
        <f t="shared" si="4"/>
        <v>-146700</v>
      </c>
      <c r="L12" s="1">
        <f t="shared" si="2"/>
        <v>-1.8446666666666611E-2</v>
      </c>
      <c r="M12">
        <f t="shared" si="3"/>
        <v>-9.7799999999998999E-3</v>
      </c>
    </row>
    <row r="13" spans="1:16" x14ac:dyDescent="0.2">
      <c r="A13" t="s">
        <v>11</v>
      </c>
      <c r="B13">
        <v>12.25</v>
      </c>
      <c r="C13">
        <v>13.3</v>
      </c>
      <c r="D13">
        <v>10.3</v>
      </c>
      <c r="E13">
        <v>12.8</v>
      </c>
      <c r="F13">
        <v>5870450</v>
      </c>
      <c r="G13">
        <v>13881200</v>
      </c>
      <c r="H13">
        <f>P4</f>
        <v>15000000</v>
      </c>
      <c r="I13" s="1">
        <f t="shared" si="0"/>
        <v>0.92541333333333331</v>
      </c>
      <c r="J13">
        <f t="shared" si="1"/>
        <v>43600</v>
      </c>
      <c r="K13">
        <f t="shared" si="4"/>
        <v>320300</v>
      </c>
      <c r="L13" s="1">
        <f t="shared" si="2"/>
        <v>2.906666666666613E-3</v>
      </c>
      <c r="M13">
        <f t="shared" si="3"/>
        <v>2.1353333333333113E-2</v>
      </c>
    </row>
  </sheetData>
  <pageMargins left="0.7" right="0.7" top="0.75" bottom="0.75" header="0.3" footer="0.3"/>
  <ignoredErrors>
    <ignoredError sqref="K4:L13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9E41B-4AF6-1A41-8D24-F79A793A6920}">
  <dimension ref="A1:G15"/>
  <sheetViews>
    <sheetView zoomScale="143" workbookViewId="0">
      <selection activeCell="N24" sqref="N24:O24"/>
    </sheetView>
  </sheetViews>
  <sheetFormatPr baseColWidth="10" defaultRowHeight="16" x14ac:dyDescent="0.2"/>
  <cols>
    <col min="1" max="1" width="23.6640625" bestFit="1" customWidth="1"/>
    <col min="2" max="4" width="0" hidden="1" customWidth="1"/>
    <col min="6" max="6" width="0" hidden="1" customWidth="1"/>
    <col min="7" max="7" width="12.1640625" bestFit="1" customWidth="1"/>
  </cols>
  <sheetData>
    <row r="1" spans="1:7" x14ac:dyDescent="0.2">
      <c r="A1" t="s">
        <v>12</v>
      </c>
      <c r="B1" t="s">
        <v>37</v>
      </c>
      <c r="C1" t="s">
        <v>38</v>
      </c>
      <c r="D1" t="s">
        <v>39</v>
      </c>
      <c r="E1" t="s">
        <v>16</v>
      </c>
      <c r="F1" t="s">
        <v>17</v>
      </c>
      <c r="G1" t="s">
        <v>18</v>
      </c>
    </row>
    <row r="2" spans="1:7" x14ac:dyDescent="0.2">
      <c r="A2" t="s">
        <v>23</v>
      </c>
      <c r="B2">
        <v>91.3</v>
      </c>
      <c r="C2">
        <v>99.5</v>
      </c>
      <c r="D2">
        <v>91.15</v>
      </c>
      <c r="E2">
        <v>98.9</v>
      </c>
      <c r="F2">
        <v>235925</v>
      </c>
      <c r="G2">
        <v>908325</v>
      </c>
    </row>
    <row r="3" spans="1:7" x14ac:dyDescent="0.2">
      <c r="A3" t="s">
        <v>24</v>
      </c>
      <c r="B3">
        <v>99.15</v>
      </c>
      <c r="C3">
        <v>100.6</v>
      </c>
      <c r="D3">
        <v>95</v>
      </c>
      <c r="E3">
        <v>98.2</v>
      </c>
      <c r="F3">
        <v>274400</v>
      </c>
      <c r="G3">
        <v>911675</v>
      </c>
    </row>
    <row r="4" spans="1:7" x14ac:dyDescent="0.2">
      <c r="A4" t="s">
        <v>25</v>
      </c>
      <c r="B4">
        <v>98.2</v>
      </c>
      <c r="C4">
        <v>101.55</v>
      </c>
      <c r="D4">
        <v>96.7</v>
      </c>
      <c r="E4">
        <v>100.2</v>
      </c>
      <c r="F4">
        <v>355825</v>
      </c>
      <c r="G4">
        <v>924400</v>
      </c>
    </row>
    <row r="5" spans="1:7" x14ac:dyDescent="0.2">
      <c r="A5" t="s">
        <v>26</v>
      </c>
      <c r="B5">
        <v>100.2</v>
      </c>
      <c r="C5">
        <v>114.3</v>
      </c>
      <c r="D5">
        <v>99.25</v>
      </c>
      <c r="E5">
        <v>113.35</v>
      </c>
      <c r="F5">
        <v>777375</v>
      </c>
      <c r="G5">
        <v>928325</v>
      </c>
    </row>
    <row r="6" spans="1:7" x14ac:dyDescent="0.2">
      <c r="A6" t="s">
        <v>27</v>
      </c>
      <c r="B6">
        <v>113.15</v>
      </c>
      <c r="C6">
        <v>126</v>
      </c>
      <c r="D6">
        <v>108.35</v>
      </c>
      <c r="E6">
        <v>123.85</v>
      </c>
      <c r="F6">
        <v>673050</v>
      </c>
      <c r="G6">
        <v>820925</v>
      </c>
    </row>
    <row r="7" spans="1:7" x14ac:dyDescent="0.2">
      <c r="A7" t="s">
        <v>28</v>
      </c>
      <c r="B7">
        <v>124.65</v>
      </c>
      <c r="C7">
        <v>124.65</v>
      </c>
      <c r="D7">
        <v>112.9</v>
      </c>
      <c r="E7">
        <v>114.1</v>
      </c>
      <c r="F7">
        <v>500900</v>
      </c>
      <c r="G7">
        <v>748725</v>
      </c>
    </row>
    <row r="8" spans="1:7" x14ac:dyDescent="0.2">
      <c r="A8" t="s">
        <v>29</v>
      </c>
      <c r="B8">
        <v>114.6</v>
      </c>
      <c r="C8">
        <v>134.80000000000001</v>
      </c>
      <c r="D8">
        <v>114.15</v>
      </c>
      <c r="E8">
        <v>132.80000000000001</v>
      </c>
      <c r="F8">
        <v>594850</v>
      </c>
      <c r="G8">
        <v>776350</v>
      </c>
    </row>
    <row r="9" spans="1:7" x14ac:dyDescent="0.2">
      <c r="A9" t="s">
        <v>30</v>
      </c>
      <c r="B9">
        <v>133.15</v>
      </c>
      <c r="C9">
        <v>153.9</v>
      </c>
      <c r="D9">
        <v>129.25</v>
      </c>
      <c r="E9">
        <v>150.94999999999999</v>
      </c>
      <c r="F9">
        <v>590275</v>
      </c>
      <c r="G9">
        <v>718600</v>
      </c>
    </row>
    <row r="10" spans="1:7" x14ac:dyDescent="0.2">
      <c r="A10" t="s">
        <v>31</v>
      </c>
      <c r="B10">
        <v>157.55000000000001</v>
      </c>
      <c r="C10">
        <v>193.35</v>
      </c>
      <c r="D10">
        <v>156.19999999999999</v>
      </c>
      <c r="E10">
        <v>168.75</v>
      </c>
      <c r="F10">
        <v>593150</v>
      </c>
      <c r="G10">
        <v>588500</v>
      </c>
    </row>
    <row r="11" spans="1:7" x14ac:dyDescent="0.2">
      <c r="A11" t="s">
        <v>32</v>
      </c>
      <c r="B11">
        <v>168.75</v>
      </c>
      <c r="C11">
        <v>176</v>
      </c>
      <c r="D11">
        <v>165.9</v>
      </c>
      <c r="E11">
        <v>167.95</v>
      </c>
      <c r="F11">
        <v>214150</v>
      </c>
      <c r="G11">
        <v>540875</v>
      </c>
    </row>
    <row r="12" spans="1:7" x14ac:dyDescent="0.2">
      <c r="A12" t="s">
        <v>33</v>
      </c>
      <c r="B12">
        <v>167.95</v>
      </c>
      <c r="C12">
        <v>170.5</v>
      </c>
      <c r="D12">
        <v>149.15</v>
      </c>
      <c r="E12">
        <v>154.75</v>
      </c>
      <c r="F12">
        <v>338100</v>
      </c>
      <c r="G12">
        <v>526225</v>
      </c>
    </row>
    <row r="13" spans="1:7" x14ac:dyDescent="0.2">
      <c r="A13" t="s">
        <v>34</v>
      </c>
      <c r="B13">
        <v>155.35</v>
      </c>
      <c r="C13">
        <v>158.19999999999999</v>
      </c>
      <c r="D13">
        <v>134.75</v>
      </c>
      <c r="E13">
        <v>137.69999999999999</v>
      </c>
      <c r="F13">
        <v>275225</v>
      </c>
      <c r="G13">
        <v>528375</v>
      </c>
    </row>
    <row r="14" spans="1:7" x14ac:dyDescent="0.2">
      <c r="A14" t="s">
        <v>35</v>
      </c>
      <c r="B14">
        <v>138.19999999999999</v>
      </c>
      <c r="C14">
        <v>148.69999999999999</v>
      </c>
      <c r="D14">
        <v>138.19999999999999</v>
      </c>
      <c r="E14">
        <v>139.05000000000001</v>
      </c>
      <c r="F14">
        <v>167150</v>
      </c>
      <c r="G14">
        <v>542500</v>
      </c>
    </row>
    <row r="15" spans="1:7" x14ac:dyDescent="0.2">
      <c r="A15" t="s">
        <v>36</v>
      </c>
      <c r="B15">
        <v>138.6</v>
      </c>
      <c r="C15">
        <v>145</v>
      </c>
      <c r="D15">
        <v>130.19999999999999</v>
      </c>
      <c r="E15">
        <v>144.75</v>
      </c>
      <c r="F15">
        <v>251850</v>
      </c>
      <c r="G15">
        <v>550325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BDBF9-4B4F-AE4D-BD4D-4D0F0797CE3E}">
  <dimension ref="A2:G16"/>
  <sheetViews>
    <sheetView tabSelected="1" zoomScale="120" zoomScaleNormal="120" workbookViewId="0">
      <selection activeCell="C31" sqref="C31"/>
    </sheetView>
  </sheetViews>
  <sheetFormatPr baseColWidth="10" defaultRowHeight="16" x14ac:dyDescent="0.2"/>
  <cols>
    <col min="1" max="1" width="23.6640625" bestFit="1" customWidth="1"/>
  </cols>
  <sheetData>
    <row r="2" spans="1:7" x14ac:dyDescent="0.2">
      <c r="A2" t="s">
        <v>43</v>
      </c>
      <c r="B2">
        <v>39.75</v>
      </c>
      <c r="C2">
        <v>49</v>
      </c>
      <c r="D2">
        <v>35.4</v>
      </c>
      <c r="E2">
        <v>35.450000000000003</v>
      </c>
      <c r="F2">
        <v>3020850</v>
      </c>
      <c r="G2">
        <v>4222675</v>
      </c>
    </row>
    <row r="3" spans="1:7" x14ac:dyDescent="0.2">
      <c r="A3" t="s">
        <v>44</v>
      </c>
      <c r="B3">
        <v>35.25</v>
      </c>
      <c r="C3">
        <v>37.700000000000003</v>
      </c>
      <c r="D3">
        <v>26.65</v>
      </c>
      <c r="E3">
        <v>28.2</v>
      </c>
      <c r="F3">
        <v>3411600</v>
      </c>
      <c r="G3">
        <v>4400650</v>
      </c>
    </row>
    <row r="4" spans="1:7" x14ac:dyDescent="0.2">
      <c r="A4" t="s">
        <v>45</v>
      </c>
      <c r="B4">
        <v>28.2</v>
      </c>
      <c r="C4">
        <v>31.8</v>
      </c>
      <c r="D4">
        <v>26.5</v>
      </c>
      <c r="E4">
        <v>31.65</v>
      </c>
      <c r="F4">
        <v>2402150</v>
      </c>
      <c r="G4">
        <v>4884675</v>
      </c>
    </row>
    <row r="5" spans="1:7" x14ac:dyDescent="0.2">
      <c r="A5" t="s">
        <v>46</v>
      </c>
      <c r="B5">
        <v>31.25</v>
      </c>
      <c r="C5">
        <v>43.55</v>
      </c>
      <c r="D5">
        <v>30.15</v>
      </c>
      <c r="E5">
        <v>37.549999999999997</v>
      </c>
      <c r="F5">
        <v>3652950</v>
      </c>
      <c r="G5">
        <v>4968575</v>
      </c>
    </row>
    <row r="6" spans="1:7" x14ac:dyDescent="0.2">
      <c r="A6" t="s">
        <v>47</v>
      </c>
      <c r="B6">
        <v>37.700000000000003</v>
      </c>
      <c r="C6">
        <v>52.05</v>
      </c>
      <c r="D6">
        <v>35.25</v>
      </c>
      <c r="E6">
        <v>40.049999999999997</v>
      </c>
      <c r="F6">
        <v>4009950</v>
      </c>
      <c r="G6">
        <v>4655175</v>
      </c>
    </row>
    <row r="7" spans="1:7" x14ac:dyDescent="0.2">
      <c r="A7" t="s">
        <v>48</v>
      </c>
      <c r="B7">
        <v>39.700000000000003</v>
      </c>
      <c r="C7">
        <v>47.4</v>
      </c>
      <c r="D7">
        <v>37.299999999999997</v>
      </c>
      <c r="E7">
        <v>41.7</v>
      </c>
      <c r="F7">
        <v>2705950</v>
      </c>
      <c r="G7">
        <v>4617825</v>
      </c>
    </row>
    <row r="8" spans="1:7" x14ac:dyDescent="0.2">
      <c r="A8" t="s">
        <v>49</v>
      </c>
      <c r="B8">
        <v>41.7</v>
      </c>
      <c r="C8">
        <v>82.15</v>
      </c>
      <c r="D8">
        <v>41.05</v>
      </c>
      <c r="E8">
        <v>78.3</v>
      </c>
      <c r="F8">
        <v>5089325</v>
      </c>
      <c r="G8">
        <v>4402200</v>
      </c>
    </row>
    <row r="9" spans="1:7" x14ac:dyDescent="0.2">
      <c r="A9" t="s">
        <v>50</v>
      </c>
      <c r="B9">
        <v>78.95</v>
      </c>
      <c r="C9">
        <v>135.94999999999999</v>
      </c>
      <c r="D9">
        <v>76</v>
      </c>
      <c r="E9">
        <v>133.1</v>
      </c>
      <c r="F9">
        <v>8686575</v>
      </c>
      <c r="G9">
        <v>3953275</v>
      </c>
    </row>
    <row r="10" spans="1:7" x14ac:dyDescent="0.2">
      <c r="A10" t="s">
        <v>51</v>
      </c>
      <c r="B10">
        <v>132.9</v>
      </c>
      <c r="C10">
        <v>252.45</v>
      </c>
      <c r="D10">
        <v>132.9</v>
      </c>
      <c r="E10">
        <v>203.2</v>
      </c>
      <c r="F10">
        <v>5332675</v>
      </c>
      <c r="G10">
        <v>3413100</v>
      </c>
    </row>
    <row r="11" spans="1:7" x14ac:dyDescent="0.2">
      <c r="A11" t="s">
        <v>52</v>
      </c>
      <c r="B11">
        <v>207.9</v>
      </c>
      <c r="C11">
        <v>293.85000000000002</v>
      </c>
      <c r="D11">
        <v>207.9</v>
      </c>
      <c r="E11">
        <v>260.64999999999998</v>
      </c>
      <c r="F11">
        <v>1599800</v>
      </c>
      <c r="G11">
        <v>3012325</v>
      </c>
    </row>
    <row r="12" spans="1:7" x14ac:dyDescent="0.2">
      <c r="A12" t="s">
        <v>53</v>
      </c>
      <c r="B12">
        <v>260.55</v>
      </c>
      <c r="C12">
        <v>291.3</v>
      </c>
      <c r="D12">
        <v>241.95</v>
      </c>
      <c r="E12">
        <v>247.2</v>
      </c>
      <c r="F12">
        <v>599350</v>
      </c>
      <c r="G12">
        <v>2917200</v>
      </c>
    </row>
    <row r="13" spans="1:7" x14ac:dyDescent="0.2">
      <c r="A13" t="s">
        <v>54</v>
      </c>
      <c r="B13">
        <v>247.2</v>
      </c>
      <c r="C13">
        <v>249.75</v>
      </c>
      <c r="D13">
        <v>205.45</v>
      </c>
      <c r="E13">
        <v>235.2</v>
      </c>
      <c r="F13">
        <v>544900</v>
      </c>
      <c r="G13">
        <v>2824400</v>
      </c>
    </row>
    <row r="14" spans="1:7" x14ac:dyDescent="0.2">
      <c r="A14" t="s">
        <v>55</v>
      </c>
      <c r="B14">
        <v>234.85</v>
      </c>
      <c r="C14">
        <v>238</v>
      </c>
      <c r="D14">
        <v>206.75</v>
      </c>
      <c r="E14">
        <v>222.65</v>
      </c>
      <c r="F14">
        <v>353975</v>
      </c>
      <c r="G14">
        <v>2794750</v>
      </c>
    </row>
    <row r="15" spans="1:7" x14ac:dyDescent="0.2">
      <c r="A15" t="s">
        <v>56</v>
      </c>
      <c r="B15">
        <v>222.65</v>
      </c>
      <c r="C15">
        <v>239.15</v>
      </c>
      <c r="D15">
        <v>213.9</v>
      </c>
      <c r="E15">
        <v>236.45</v>
      </c>
      <c r="F15">
        <v>281900</v>
      </c>
      <c r="G15">
        <v>2732425</v>
      </c>
    </row>
    <row r="16" spans="1:7" x14ac:dyDescent="0.2">
      <c r="A16" t="s">
        <v>57</v>
      </c>
      <c r="B16">
        <v>241</v>
      </c>
      <c r="C16">
        <v>255.85</v>
      </c>
      <c r="D16">
        <v>223.2</v>
      </c>
      <c r="E16">
        <v>250.5</v>
      </c>
      <c r="F16">
        <v>339050</v>
      </c>
      <c r="G16">
        <v>2683725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midcap nifty 12300 ce</vt:lpstr>
      <vt:lpstr>finnifty 23700 pe- 4th nov</vt:lpstr>
      <vt:lpstr>finnifty 23700 ce- 5thnov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rayaguru</dc:creator>
  <cp:lastModifiedBy>anish rayaguru</cp:lastModifiedBy>
  <dcterms:created xsi:type="dcterms:W3CDTF">2024-11-04T15:29:00Z</dcterms:created>
  <dcterms:modified xsi:type="dcterms:W3CDTF">2024-11-05T16:29:32Z</dcterms:modified>
</cp:coreProperties>
</file>