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nish\Downloads\quboPortfolioOptimization\quboPortfolioOptimizationEndowmentProj\"/>
    </mc:Choice>
  </mc:AlternateContent>
  <xr:revisionPtr revIDLastSave="0" documentId="13_ncr:1_{BAD77CA9-C5C2-4E8D-93A5-ADFE7800B3F5}" xr6:coauthVersionLast="47" xr6:coauthVersionMax="47" xr10:uidLastSave="{00000000-0000-0000-0000-000000000000}"/>
  <bookViews>
    <workbookView xWindow="-108" yWindow="-108" windowWidth="23256" windowHeight="13896" xr2:uid="{97219449-9B88-4A43-9605-27BFE2CC5DB1}"/>
  </bookViews>
  <sheets>
    <sheet name="Notes" sheetId="9" r:id="rId1"/>
    <sheet name="Raw-Data" sheetId="1" r:id="rId2"/>
    <sheet name="Equity-Scaled-Data" sheetId="8" r:id="rId3"/>
  </sheets>
  <definedNames>
    <definedName name="SpreadsheetBuilder_1" hidden="1">'Raw-Data'!$A$2:$C$9</definedName>
    <definedName name="SpreadsheetBuilder_2" hidden="1">'Raw-Data'!$U$5:$V$11</definedName>
    <definedName name="SpreadsheetBuilder_3" hidden="1">'Raw-Data'!$R$6:$S$12</definedName>
    <definedName name="SpreadsheetBuilder_4"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 i="8" l="1"/>
  <c r="AH3" i="8"/>
  <c r="AH7" i="8"/>
  <c r="AH8" i="8"/>
  <c r="AH1" i="8"/>
  <c r="AF11" i="8"/>
  <c r="AF10" i="8"/>
  <c r="AG2" i="8"/>
  <c r="AG3" i="8"/>
  <c r="AG4" i="8"/>
  <c r="AG5" i="8"/>
  <c r="AG6" i="8"/>
  <c r="AG7" i="8"/>
  <c r="AG8" i="8"/>
  <c r="AG1" i="8"/>
  <c r="AD1" i="8"/>
  <c r="AC1" i="8"/>
  <c r="AB1" i="8"/>
  <c r="AA1" i="8"/>
  <c r="Z1" i="8"/>
  <c r="Y1" i="8"/>
  <c r="Y33" i="8" s="1"/>
  <c r="X1" i="8"/>
  <c r="W1" i="8"/>
  <c r="Z42" i="8"/>
  <c r="Z66" i="8"/>
  <c r="AC69" i="8"/>
  <c r="AD78" i="8"/>
  <c r="AD94" i="8"/>
  <c r="AC95" i="8"/>
  <c r="V20" i="8"/>
  <c r="V21" i="8"/>
  <c r="V37" i="8"/>
  <c r="V40" i="8"/>
  <c r="V44" i="8"/>
  <c r="V60" i="8"/>
  <c r="V61" i="8"/>
  <c r="V77" i="8"/>
  <c r="V96" i="8"/>
  <c r="V100" i="8"/>
  <c r="V101" i="8"/>
  <c r="V116" i="8"/>
  <c r="V117" i="8"/>
  <c r="V120" i="8"/>
  <c r="V140" i="8"/>
  <c r="V152" i="8"/>
  <c r="V156" i="8"/>
  <c r="V157" i="8"/>
  <c r="V173" i="8"/>
  <c r="V176" i="8"/>
  <c r="V192" i="8"/>
  <c r="V196" i="8"/>
  <c r="V197" i="8"/>
  <c r="V212" i="8"/>
  <c r="V213" i="8"/>
  <c r="V232" i="8"/>
  <c r="V236" i="8"/>
  <c r="V237" i="8"/>
  <c r="V252" i="8"/>
  <c r="V253" i="8"/>
  <c r="V271" i="8"/>
  <c r="V277" i="8"/>
  <c r="V278" i="8"/>
  <c r="V6" i="8"/>
  <c r="X4" i="8"/>
  <c r="Y4" i="8"/>
  <c r="V4" i="8"/>
  <c r="T4" i="8"/>
  <c r="AD4" i="8" s="1"/>
  <c r="L7" i="8"/>
  <c r="V7" i="8" s="1"/>
  <c r="L8" i="8"/>
  <c r="V8" i="8" s="1"/>
  <c r="L9" i="8"/>
  <c r="V9" i="8" s="1"/>
  <c r="L10" i="8"/>
  <c r="V10" i="8" s="1"/>
  <c r="L11" i="8"/>
  <c r="V11" i="8" s="1"/>
  <c r="L12" i="8"/>
  <c r="V12" i="8" s="1"/>
  <c r="L13" i="8"/>
  <c r="V13" i="8" s="1"/>
  <c r="L14" i="8"/>
  <c r="V14" i="8" s="1"/>
  <c r="L15" i="8"/>
  <c r="V15" i="8" s="1"/>
  <c r="L16" i="8"/>
  <c r="V16" i="8" s="1"/>
  <c r="L17" i="8"/>
  <c r="V17" i="8" s="1"/>
  <c r="L18" i="8"/>
  <c r="V18" i="8" s="1"/>
  <c r="L19" i="8"/>
  <c r="V19" i="8" s="1"/>
  <c r="L20" i="8"/>
  <c r="L21" i="8"/>
  <c r="L22" i="8"/>
  <c r="V22" i="8" s="1"/>
  <c r="L23" i="8"/>
  <c r="V23" i="8" s="1"/>
  <c r="L24" i="8"/>
  <c r="V24" i="8" s="1"/>
  <c r="L25" i="8"/>
  <c r="V25" i="8" s="1"/>
  <c r="L26" i="8"/>
  <c r="V26" i="8" s="1"/>
  <c r="L27" i="8"/>
  <c r="V27" i="8" s="1"/>
  <c r="L28" i="8"/>
  <c r="V28" i="8" s="1"/>
  <c r="L29" i="8"/>
  <c r="V29" i="8" s="1"/>
  <c r="L30" i="8"/>
  <c r="V30" i="8" s="1"/>
  <c r="L31" i="8"/>
  <c r="V31" i="8" s="1"/>
  <c r="L32" i="8"/>
  <c r="V32" i="8" s="1"/>
  <c r="L33" i="8"/>
  <c r="V33" i="8" s="1"/>
  <c r="L34" i="8"/>
  <c r="V34" i="8" s="1"/>
  <c r="L35" i="8"/>
  <c r="V35" i="8" s="1"/>
  <c r="L36" i="8"/>
  <c r="V36" i="8" s="1"/>
  <c r="L37" i="8"/>
  <c r="L38" i="8"/>
  <c r="V38" i="8" s="1"/>
  <c r="L39" i="8"/>
  <c r="V39" i="8" s="1"/>
  <c r="L40" i="8"/>
  <c r="L41" i="8"/>
  <c r="V41" i="8" s="1"/>
  <c r="L42" i="8"/>
  <c r="V42" i="8" s="1"/>
  <c r="L43" i="8"/>
  <c r="V43" i="8" s="1"/>
  <c r="L44" i="8"/>
  <c r="L45" i="8"/>
  <c r="V45" i="8" s="1"/>
  <c r="L46" i="8"/>
  <c r="V46" i="8" s="1"/>
  <c r="L47" i="8"/>
  <c r="V47" i="8" s="1"/>
  <c r="L48" i="8"/>
  <c r="V48" i="8" s="1"/>
  <c r="L49" i="8"/>
  <c r="V49" i="8" s="1"/>
  <c r="L50" i="8"/>
  <c r="V50" i="8" s="1"/>
  <c r="L51" i="8"/>
  <c r="V51" i="8" s="1"/>
  <c r="L52" i="8"/>
  <c r="V52" i="8" s="1"/>
  <c r="L53" i="8"/>
  <c r="V53" i="8" s="1"/>
  <c r="L54" i="8"/>
  <c r="V54" i="8" s="1"/>
  <c r="L55" i="8"/>
  <c r="V55" i="8" s="1"/>
  <c r="L56" i="8"/>
  <c r="V56" i="8" s="1"/>
  <c r="L57" i="8"/>
  <c r="V57" i="8" s="1"/>
  <c r="L58" i="8"/>
  <c r="V58" i="8" s="1"/>
  <c r="L59" i="8"/>
  <c r="V59" i="8" s="1"/>
  <c r="L60" i="8"/>
  <c r="L61" i="8"/>
  <c r="L62" i="8"/>
  <c r="V62" i="8" s="1"/>
  <c r="L63" i="8"/>
  <c r="V63" i="8" s="1"/>
  <c r="L64" i="8"/>
  <c r="V64" i="8" s="1"/>
  <c r="L65" i="8"/>
  <c r="V65" i="8" s="1"/>
  <c r="L66" i="8"/>
  <c r="V66" i="8" s="1"/>
  <c r="L67" i="8"/>
  <c r="V67" i="8" s="1"/>
  <c r="L68" i="8"/>
  <c r="V68" i="8" s="1"/>
  <c r="L69" i="8"/>
  <c r="V69" i="8" s="1"/>
  <c r="L70" i="8"/>
  <c r="V70" i="8" s="1"/>
  <c r="L71" i="8"/>
  <c r="V71" i="8" s="1"/>
  <c r="L72" i="8"/>
  <c r="V72" i="8" s="1"/>
  <c r="L73" i="8"/>
  <c r="V73" i="8" s="1"/>
  <c r="L74" i="8"/>
  <c r="V74" i="8" s="1"/>
  <c r="L75" i="8"/>
  <c r="V75" i="8" s="1"/>
  <c r="L76" i="8"/>
  <c r="V76" i="8" s="1"/>
  <c r="L77" i="8"/>
  <c r="L78" i="8"/>
  <c r="V78" i="8" s="1"/>
  <c r="L79" i="8"/>
  <c r="V79" i="8" s="1"/>
  <c r="L80" i="8"/>
  <c r="V80" i="8" s="1"/>
  <c r="L81" i="8"/>
  <c r="V81" i="8" s="1"/>
  <c r="L82" i="8"/>
  <c r="V82" i="8" s="1"/>
  <c r="L83" i="8"/>
  <c r="V83" i="8" s="1"/>
  <c r="L84" i="8"/>
  <c r="V84" i="8" s="1"/>
  <c r="L85" i="8"/>
  <c r="V85" i="8" s="1"/>
  <c r="L86" i="8"/>
  <c r="V86" i="8" s="1"/>
  <c r="L87" i="8"/>
  <c r="V87" i="8" s="1"/>
  <c r="L88" i="8"/>
  <c r="V88" i="8" s="1"/>
  <c r="L89" i="8"/>
  <c r="V89" i="8" s="1"/>
  <c r="L90" i="8"/>
  <c r="V90" i="8" s="1"/>
  <c r="L91" i="8"/>
  <c r="V91" i="8" s="1"/>
  <c r="L92" i="8"/>
  <c r="V92" i="8" s="1"/>
  <c r="L93" i="8"/>
  <c r="V93" i="8" s="1"/>
  <c r="L94" i="8"/>
  <c r="V94" i="8" s="1"/>
  <c r="L95" i="8"/>
  <c r="V95" i="8" s="1"/>
  <c r="L96" i="8"/>
  <c r="L97" i="8"/>
  <c r="V97" i="8" s="1"/>
  <c r="L98" i="8"/>
  <c r="V98" i="8" s="1"/>
  <c r="L99" i="8"/>
  <c r="V99" i="8" s="1"/>
  <c r="L100" i="8"/>
  <c r="L101" i="8"/>
  <c r="L102" i="8"/>
  <c r="V102" i="8" s="1"/>
  <c r="L103" i="8"/>
  <c r="V103" i="8" s="1"/>
  <c r="L104" i="8"/>
  <c r="V104" i="8" s="1"/>
  <c r="L105" i="8"/>
  <c r="V105" i="8" s="1"/>
  <c r="L106" i="8"/>
  <c r="V106" i="8" s="1"/>
  <c r="L107" i="8"/>
  <c r="V107" i="8" s="1"/>
  <c r="L108" i="8"/>
  <c r="V108" i="8" s="1"/>
  <c r="L109" i="8"/>
  <c r="V109" i="8" s="1"/>
  <c r="L110" i="8"/>
  <c r="V110" i="8" s="1"/>
  <c r="L111" i="8"/>
  <c r="V111" i="8" s="1"/>
  <c r="L112" i="8"/>
  <c r="V112" i="8" s="1"/>
  <c r="L113" i="8"/>
  <c r="V113" i="8" s="1"/>
  <c r="L114" i="8"/>
  <c r="V114" i="8" s="1"/>
  <c r="L115" i="8"/>
  <c r="V115" i="8" s="1"/>
  <c r="L116" i="8"/>
  <c r="L117" i="8"/>
  <c r="L118" i="8"/>
  <c r="V118" i="8" s="1"/>
  <c r="L119" i="8"/>
  <c r="V119" i="8" s="1"/>
  <c r="L120" i="8"/>
  <c r="L121" i="8"/>
  <c r="V121" i="8" s="1"/>
  <c r="L122" i="8"/>
  <c r="V122" i="8" s="1"/>
  <c r="L123" i="8"/>
  <c r="V123" i="8" s="1"/>
  <c r="L124" i="8"/>
  <c r="V124" i="8" s="1"/>
  <c r="L125" i="8"/>
  <c r="V125" i="8" s="1"/>
  <c r="L126" i="8"/>
  <c r="V126" i="8" s="1"/>
  <c r="L127" i="8"/>
  <c r="V127" i="8" s="1"/>
  <c r="L128" i="8"/>
  <c r="V128" i="8" s="1"/>
  <c r="L129" i="8"/>
  <c r="V129" i="8" s="1"/>
  <c r="L130" i="8"/>
  <c r="V130" i="8" s="1"/>
  <c r="L131" i="8"/>
  <c r="V131" i="8" s="1"/>
  <c r="L132" i="8"/>
  <c r="V132" i="8" s="1"/>
  <c r="L133" i="8"/>
  <c r="V133" i="8" s="1"/>
  <c r="L134" i="8"/>
  <c r="V134" i="8" s="1"/>
  <c r="L135" i="8"/>
  <c r="V135" i="8" s="1"/>
  <c r="L136" i="8"/>
  <c r="V136" i="8" s="1"/>
  <c r="L137" i="8"/>
  <c r="V137" i="8" s="1"/>
  <c r="L138" i="8"/>
  <c r="V138" i="8" s="1"/>
  <c r="L139" i="8"/>
  <c r="V139" i="8" s="1"/>
  <c r="L140" i="8"/>
  <c r="L141" i="8"/>
  <c r="V141" i="8" s="1"/>
  <c r="L142" i="8"/>
  <c r="V142" i="8" s="1"/>
  <c r="L143" i="8"/>
  <c r="V143" i="8" s="1"/>
  <c r="L144" i="8"/>
  <c r="V144" i="8" s="1"/>
  <c r="L145" i="8"/>
  <c r="V145" i="8" s="1"/>
  <c r="L146" i="8"/>
  <c r="V146" i="8" s="1"/>
  <c r="L147" i="8"/>
  <c r="V147" i="8" s="1"/>
  <c r="L148" i="8"/>
  <c r="V148" i="8" s="1"/>
  <c r="L149" i="8"/>
  <c r="V149" i="8" s="1"/>
  <c r="L150" i="8"/>
  <c r="V150" i="8" s="1"/>
  <c r="L151" i="8"/>
  <c r="V151" i="8" s="1"/>
  <c r="L152" i="8"/>
  <c r="L153" i="8"/>
  <c r="V153" i="8" s="1"/>
  <c r="L154" i="8"/>
  <c r="V154" i="8" s="1"/>
  <c r="L155" i="8"/>
  <c r="V155" i="8" s="1"/>
  <c r="L156" i="8"/>
  <c r="L157" i="8"/>
  <c r="L158" i="8"/>
  <c r="V158" i="8" s="1"/>
  <c r="L159" i="8"/>
  <c r="V159" i="8" s="1"/>
  <c r="L160" i="8"/>
  <c r="V160" i="8" s="1"/>
  <c r="L161" i="8"/>
  <c r="V161" i="8" s="1"/>
  <c r="L162" i="8"/>
  <c r="V162" i="8" s="1"/>
  <c r="L163" i="8"/>
  <c r="V163" i="8" s="1"/>
  <c r="L164" i="8"/>
  <c r="V164" i="8" s="1"/>
  <c r="L165" i="8"/>
  <c r="V165" i="8" s="1"/>
  <c r="L166" i="8"/>
  <c r="V166" i="8" s="1"/>
  <c r="L167" i="8"/>
  <c r="V167" i="8" s="1"/>
  <c r="L168" i="8"/>
  <c r="V168" i="8" s="1"/>
  <c r="L169" i="8"/>
  <c r="V169" i="8" s="1"/>
  <c r="L170" i="8"/>
  <c r="V170" i="8" s="1"/>
  <c r="L171" i="8"/>
  <c r="V171" i="8" s="1"/>
  <c r="L172" i="8"/>
  <c r="V172" i="8" s="1"/>
  <c r="L173" i="8"/>
  <c r="L174" i="8"/>
  <c r="V174" i="8" s="1"/>
  <c r="L175" i="8"/>
  <c r="V175" i="8" s="1"/>
  <c r="L176" i="8"/>
  <c r="L177" i="8"/>
  <c r="V177" i="8" s="1"/>
  <c r="L178" i="8"/>
  <c r="V178" i="8" s="1"/>
  <c r="L179" i="8"/>
  <c r="V179" i="8" s="1"/>
  <c r="L180" i="8"/>
  <c r="V180" i="8" s="1"/>
  <c r="L181" i="8"/>
  <c r="V181" i="8" s="1"/>
  <c r="L182" i="8"/>
  <c r="V182" i="8" s="1"/>
  <c r="L183" i="8"/>
  <c r="V183" i="8" s="1"/>
  <c r="L184" i="8"/>
  <c r="V184" i="8" s="1"/>
  <c r="L185" i="8"/>
  <c r="V185" i="8" s="1"/>
  <c r="L186" i="8"/>
  <c r="V186" i="8" s="1"/>
  <c r="L187" i="8"/>
  <c r="V187" i="8" s="1"/>
  <c r="L188" i="8"/>
  <c r="V188" i="8" s="1"/>
  <c r="L189" i="8"/>
  <c r="V189" i="8" s="1"/>
  <c r="L190" i="8"/>
  <c r="V190" i="8" s="1"/>
  <c r="L191" i="8"/>
  <c r="V191" i="8" s="1"/>
  <c r="L192" i="8"/>
  <c r="L193" i="8"/>
  <c r="V193" i="8" s="1"/>
  <c r="L194" i="8"/>
  <c r="V194" i="8" s="1"/>
  <c r="L195" i="8"/>
  <c r="V195" i="8" s="1"/>
  <c r="L196" i="8"/>
  <c r="L197" i="8"/>
  <c r="L198" i="8"/>
  <c r="V198" i="8" s="1"/>
  <c r="L199" i="8"/>
  <c r="V199" i="8" s="1"/>
  <c r="L200" i="8"/>
  <c r="V200" i="8" s="1"/>
  <c r="L201" i="8"/>
  <c r="V201" i="8" s="1"/>
  <c r="L202" i="8"/>
  <c r="V202" i="8" s="1"/>
  <c r="L203" i="8"/>
  <c r="V203" i="8" s="1"/>
  <c r="L204" i="8"/>
  <c r="V204" i="8" s="1"/>
  <c r="L205" i="8"/>
  <c r="V205" i="8" s="1"/>
  <c r="L206" i="8"/>
  <c r="V206" i="8" s="1"/>
  <c r="L207" i="8"/>
  <c r="V207" i="8" s="1"/>
  <c r="L208" i="8"/>
  <c r="V208" i="8" s="1"/>
  <c r="L209" i="8"/>
  <c r="V209" i="8" s="1"/>
  <c r="L210" i="8"/>
  <c r="V210" i="8" s="1"/>
  <c r="L211" i="8"/>
  <c r="V211" i="8" s="1"/>
  <c r="L212" i="8"/>
  <c r="L213" i="8"/>
  <c r="L214" i="8"/>
  <c r="V214" i="8" s="1"/>
  <c r="L215" i="8"/>
  <c r="V215" i="8" s="1"/>
  <c r="L216" i="8"/>
  <c r="V216" i="8" s="1"/>
  <c r="L217" i="8"/>
  <c r="V217" i="8" s="1"/>
  <c r="L218" i="8"/>
  <c r="V218" i="8" s="1"/>
  <c r="L219" i="8"/>
  <c r="V219" i="8" s="1"/>
  <c r="L220" i="8"/>
  <c r="V220" i="8" s="1"/>
  <c r="L221" i="8"/>
  <c r="V221" i="8" s="1"/>
  <c r="L222" i="8"/>
  <c r="V222" i="8" s="1"/>
  <c r="L223" i="8"/>
  <c r="V223" i="8" s="1"/>
  <c r="L224" i="8"/>
  <c r="V224" i="8" s="1"/>
  <c r="L225" i="8"/>
  <c r="V225" i="8" s="1"/>
  <c r="L226" i="8"/>
  <c r="V226" i="8" s="1"/>
  <c r="L227" i="8"/>
  <c r="V227" i="8" s="1"/>
  <c r="L228" i="8"/>
  <c r="V228" i="8" s="1"/>
  <c r="L229" i="8"/>
  <c r="V229" i="8" s="1"/>
  <c r="L230" i="8"/>
  <c r="V230" i="8" s="1"/>
  <c r="L231" i="8"/>
  <c r="V231" i="8" s="1"/>
  <c r="L232" i="8"/>
  <c r="L233" i="8"/>
  <c r="V233" i="8" s="1"/>
  <c r="L234" i="8"/>
  <c r="V234" i="8" s="1"/>
  <c r="L235" i="8"/>
  <c r="V235" i="8" s="1"/>
  <c r="L236" i="8"/>
  <c r="L237" i="8"/>
  <c r="L238" i="8"/>
  <c r="V238" i="8" s="1"/>
  <c r="L239" i="8"/>
  <c r="V239" i="8" s="1"/>
  <c r="L240" i="8"/>
  <c r="V240" i="8" s="1"/>
  <c r="L241" i="8"/>
  <c r="V241" i="8" s="1"/>
  <c r="L242" i="8"/>
  <c r="V242" i="8" s="1"/>
  <c r="L243" i="8"/>
  <c r="V243" i="8" s="1"/>
  <c r="L244" i="8"/>
  <c r="V244" i="8" s="1"/>
  <c r="L245" i="8"/>
  <c r="V245" i="8" s="1"/>
  <c r="L246" i="8"/>
  <c r="V246" i="8" s="1"/>
  <c r="L247" i="8"/>
  <c r="V247" i="8" s="1"/>
  <c r="L248" i="8"/>
  <c r="V248" i="8" s="1"/>
  <c r="L249" i="8"/>
  <c r="V249" i="8" s="1"/>
  <c r="L250" i="8"/>
  <c r="V250" i="8" s="1"/>
  <c r="L251" i="8"/>
  <c r="V251" i="8" s="1"/>
  <c r="L252" i="8"/>
  <c r="L253" i="8"/>
  <c r="L254" i="8"/>
  <c r="V254" i="8" s="1"/>
  <c r="L255" i="8"/>
  <c r="V255" i="8" s="1"/>
  <c r="L256" i="8"/>
  <c r="V256" i="8" s="1"/>
  <c r="L257" i="8"/>
  <c r="V257" i="8" s="1"/>
  <c r="L258" i="8"/>
  <c r="V258" i="8" s="1"/>
  <c r="L259" i="8"/>
  <c r="V259" i="8" s="1"/>
  <c r="L260" i="8"/>
  <c r="V260" i="8" s="1"/>
  <c r="L261" i="8"/>
  <c r="V261" i="8" s="1"/>
  <c r="L262" i="8"/>
  <c r="V262" i="8" s="1"/>
  <c r="L263" i="8"/>
  <c r="V263" i="8" s="1"/>
  <c r="L264" i="8"/>
  <c r="V264" i="8" s="1"/>
  <c r="L265" i="8"/>
  <c r="V265" i="8" s="1"/>
  <c r="L266" i="8"/>
  <c r="V266" i="8" s="1"/>
  <c r="L267" i="8"/>
  <c r="V267" i="8" s="1"/>
  <c r="L268" i="8"/>
  <c r="V268" i="8" s="1"/>
  <c r="L269" i="8"/>
  <c r="V269" i="8" s="1"/>
  <c r="L270" i="8"/>
  <c r="V270" i="8" s="1"/>
  <c r="L271" i="8"/>
  <c r="L272" i="8"/>
  <c r="V272" i="8" s="1"/>
  <c r="L273" i="8"/>
  <c r="V273" i="8" s="1"/>
  <c r="L274" i="8"/>
  <c r="V274" i="8" s="1"/>
  <c r="L275" i="8"/>
  <c r="V275" i="8" s="1"/>
  <c r="L276" i="8"/>
  <c r="V276" i="8" s="1"/>
  <c r="L277" i="8"/>
  <c r="L278" i="8"/>
  <c r="L279" i="8"/>
  <c r="V279" i="8" s="1"/>
  <c r="L280" i="8"/>
  <c r="V280" i="8" s="1"/>
  <c r="L281" i="8"/>
  <c r="V281" i="8" s="1"/>
  <c r="L282" i="8"/>
  <c r="V282" i="8" s="1"/>
  <c r="L283" i="8"/>
  <c r="V283" i="8" s="1"/>
  <c r="L284" i="8"/>
  <c r="V284" i="8" s="1"/>
  <c r="L285" i="8"/>
  <c r="V285" i="8" s="1"/>
  <c r="L286" i="8"/>
  <c r="V286" i="8" s="1"/>
  <c r="L287" i="8"/>
  <c r="V287" i="8" s="1"/>
  <c r="L288" i="8"/>
  <c r="V288" i="8" s="1"/>
  <c r="L289" i="8"/>
  <c r="V289" i="8" s="1"/>
  <c r="L290" i="8"/>
  <c r="V290" i="8" s="1"/>
  <c r="L291" i="8"/>
  <c r="V291" i="8" s="1"/>
  <c r="L292" i="8"/>
  <c r="V292" i="8" s="1"/>
  <c r="L293" i="8"/>
  <c r="V293" i="8" s="1"/>
  <c r="L6" i="8"/>
  <c r="N4" i="8"/>
  <c r="O4" i="8"/>
  <c r="P4" i="8"/>
  <c r="Z4" i="8" s="1"/>
  <c r="Q4" i="8"/>
  <c r="AA4" i="8" s="1"/>
  <c r="R4" i="8"/>
  <c r="AB4" i="8" s="1"/>
  <c r="S4" i="8"/>
  <c r="AC4" i="8" s="1"/>
  <c r="M4" i="8"/>
  <c r="W4" i="8" s="1"/>
  <c r="D6" i="8"/>
  <c r="E6" i="8"/>
  <c r="F6" i="8"/>
  <c r="G6" i="8"/>
  <c r="H6" i="8"/>
  <c r="I6" i="8"/>
  <c r="J6" i="8"/>
  <c r="D7" i="8"/>
  <c r="E7" i="8"/>
  <c r="O7" i="8" s="1"/>
  <c r="Y7" i="8" s="1"/>
  <c r="F7" i="8"/>
  <c r="G7" i="8"/>
  <c r="H7" i="8"/>
  <c r="I7" i="8"/>
  <c r="J7" i="8"/>
  <c r="D8" i="8"/>
  <c r="N8" i="8" s="1"/>
  <c r="X8" i="8" s="1"/>
  <c r="E8" i="8"/>
  <c r="F8" i="8"/>
  <c r="P8" i="8" s="1"/>
  <c r="Z8" i="8" s="1"/>
  <c r="G8" i="8"/>
  <c r="H8" i="8"/>
  <c r="I8" i="8"/>
  <c r="J8" i="8"/>
  <c r="D9" i="8"/>
  <c r="E9" i="8"/>
  <c r="O9" i="8" s="1"/>
  <c r="Y9" i="8" s="1"/>
  <c r="F9" i="8"/>
  <c r="G9" i="8"/>
  <c r="Q9" i="8" s="1"/>
  <c r="AA9" i="8" s="1"/>
  <c r="H9" i="8"/>
  <c r="I9" i="8"/>
  <c r="J9" i="8"/>
  <c r="D10" i="8"/>
  <c r="E10" i="8"/>
  <c r="F10" i="8"/>
  <c r="P10" i="8" s="1"/>
  <c r="Z10" i="8" s="1"/>
  <c r="G10" i="8"/>
  <c r="H10" i="8"/>
  <c r="R10" i="8" s="1"/>
  <c r="AB10" i="8" s="1"/>
  <c r="I10" i="8"/>
  <c r="J10" i="8"/>
  <c r="D11" i="8"/>
  <c r="E11" i="8"/>
  <c r="F11" i="8"/>
  <c r="G11" i="8"/>
  <c r="Q11" i="8" s="1"/>
  <c r="AA11" i="8" s="1"/>
  <c r="H11" i="8"/>
  <c r="I11" i="8"/>
  <c r="S11" i="8" s="1"/>
  <c r="AC11" i="8" s="1"/>
  <c r="J11" i="8"/>
  <c r="D12" i="8"/>
  <c r="E12" i="8"/>
  <c r="F12" i="8"/>
  <c r="G12" i="8"/>
  <c r="H12" i="8"/>
  <c r="R12" i="8" s="1"/>
  <c r="AB12" i="8" s="1"/>
  <c r="I12" i="8"/>
  <c r="J12" i="8"/>
  <c r="T12" i="8" s="1"/>
  <c r="AD12" i="8" s="1"/>
  <c r="D13" i="8"/>
  <c r="E13" i="8"/>
  <c r="F13" i="8"/>
  <c r="G13" i="8"/>
  <c r="H13" i="8"/>
  <c r="I13" i="8"/>
  <c r="S13" i="8" s="1"/>
  <c r="AC13" i="8" s="1"/>
  <c r="J13" i="8"/>
  <c r="D14" i="8"/>
  <c r="N14" i="8" s="1"/>
  <c r="X14" i="8" s="1"/>
  <c r="E14" i="8"/>
  <c r="F14" i="8"/>
  <c r="G14" i="8"/>
  <c r="H14" i="8"/>
  <c r="I14" i="8"/>
  <c r="J14" i="8"/>
  <c r="T14" i="8" s="1"/>
  <c r="AD14" i="8" s="1"/>
  <c r="D15" i="8"/>
  <c r="E15" i="8"/>
  <c r="O15" i="8" s="1"/>
  <c r="Y15" i="8" s="1"/>
  <c r="F15" i="8"/>
  <c r="G15" i="8"/>
  <c r="H15" i="8"/>
  <c r="I15" i="8"/>
  <c r="J15" i="8"/>
  <c r="D16" i="8"/>
  <c r="N16" i="8" s="1"/>
  <c r="X16" i="8" s="1"/>
  <c r="E16" i="8"/>
  <c r="F16" i="8"/>
  <c r="P16" i="8" s="1"/>
  <c r="Z16" i="8" s="1"/>
  <c r="G16" i="8"/>
  <c r="H16" i="8"/>
  <c r="I16" i="8"/>
  <c r="J16" i="8"/>
  <c r="D17" i="8"/>
  <c r="E17" i="8"/>
  <c r="O17" i="8" s="1"/>
  <c r="Y17" i="8" s="1"/>
  <c r="F17" i="8"/>
  <c r="G17" i="8"/>
  <c r="Q17" i="8" s="1"/>
  <c r="AA17" i="8" s="1"/>
  <c r="H17" i="8"/>
  <c r="I17" i="8"/>
  <c r="J17" i="8"/>
  <c r="D18" i="8"/>
  <c r="E18" i="8"/>
  <c r="F18" i="8"/>
  <c r="P18" i="8" s="1"/>
  <c r="Z18" i="8" s="1"/>
  <c r="G18" i="8"/>
  <c r="H18" i="8"/>
  <c r="R18" i="8" s="1"/>
  <c r="AB18" i="8" s="1"/>
  <c r="I18" i="8"/>
  <c r="J18" i="8"/>
  <c r="D19" i="8"/>
  <c r="E19" i="8"/>
  <c r="F19" i="8"/>
  <c r="G19" i="8"/>
  <c r="Q19" i="8" s="1"/>
  <c r="AA19" i="8" s="1"/>
  <c r="H19" i="8"/>
  <c r="I19" i="8"/>
  <c r="S19" i="8" s="1"/>
  <c r="AC19" i="8" s="1"/>
  <c r="J19" i="8"/>
  <c r="D20" i="8"/>
  <c r="E20" i="8"/>
  <c r="F20" i="8"/>
  <c r="G20" i="8"/>
  <c r="H20" i="8"/>
  <c r="R20" i="8" s="1"/>
  <c r="AB20" i="8" s="1"/>
  <c r="I20" i="8"/>
  <c r="J20" i="8"/>
  <c r="T20" i="8" s="1"/>
  <c r="AD20" i="8" s="1"/>
  <c r="D21" i="8"/>
  <c r="E21" i="8"/>
  <c r="F21" i="8"/>
  <c r="G21" i="8"/>
  <c r="H21" i="8"/>
  <c r="I21" i="8"/>
  <c r="S21" i="8" s="1"/>
  <c r="AC21" i="8" s="1"/>
  <c r="J21" i="8"/>
  <c r="D22" i="8"/>
  <c r="N22" i="8" s="1"/>
  <c r="X22" i="8" s="1"/>
  <c r="E22" i="8"/>
  <c r="F22" i="8"/>
  <c r="G22" i="8"/>
  <c r="H22" i="8"/>
  <c r="I22" i="8"/>
  <c r="J22" i="8"/>
  <c r="T22" i="8" s="1"/>
  <c r="AD22" i="8" s="1"/>
  <c r="D23" i="8"/>
  <c r="E23" i="8"/>
  <c r="O23" i="8" s="1"/>
  <c r="Y23" i="8" s="1"/>
  <c r="F23" i="8"/>
  <c r="G23" i="8"/>
  <c r="H23" i="8"/>
  <c r="I23" i="8"/>
  <c r="J23" i="8"/>
  <c r="D24" i="8"/>
  <c r="N24" i="8" s="1"/>
  <c r="X24" i="8" s="1"/>
  <c r="E24" i="8"/>
  <c r="F24" i="8"/>
  <c r="P24" i="8" s="1"/>
  <c r="Z24" i="8" s="1"/>
  <c r="G24" i="8"/>
  <c r="H24" i="8"/>
  <c r="I24" i="8"/>
  <c r="J24" i="8"/>
  <c r="D25" i="8"/>
  <c r="E25" i="8"/>
  <c r="O25" i="8" s="1"/>
  <c r="Y25" i="8" s="1"/>
  <c r="F25" i="8"/>
  <c r="G25" i="8"/>
  <c r="Q25" i="8" s="1"/>
  <c r="AA25" i="8" s="1"/>
  <c r="H25" i="8"/>
  <c r="I25" i="8"/>
  <c r="J25" i="8"/>
  <c r="D26" i="8"/>
  <c r="E26" i="8"/>
  <c r="F26" i="8"/>
  <c r="P26" i="8" s="1"/>
  <c r="Z26" i="8" s="1"/>
  <c r="G26" i="8"/>
  <c r="H26" i="8"/>
  <c r="R26" i="8" s="1"/>
  <c r="AB26" i="8" s="1"/>
  <c r="I26" i="8"/>
  <c r="J26" i="8"/>
  <c r="D27" i="8"/>
  <c r="E27" i="8"/>
  <c r="F27" i="8"/>
  <c r="G27" i="8"/>
  <c r="Q27" i="8" s="1"/>
  <c r="AA27" i="8" s="1"/>
  <c r="H27" i="8"/>
  <c r="I27" i="8"/>
  <c r="S27" i="8" s="1"/>
  <c r="AC27" i="8" s="1"/>
  <c r="J27" i="8"/>
  <c r="D28" i="8"/>
  <c r="E28" i="8"/>
  <c r="F28" i="8"/>
  <c r="G28" i="8"/>
  <c r="H28" i="8"/>
  <c r="R28" i="8" s="1"/>
  <c r="AB28" i="8" s="1"/>
  <c r="I28" i="8"/>
  <c r="J28" i="8"/>
  <c r="T28" i="8" s="1"/>
  <c r="AD28" i="8" s="1"/>
  <c r="D29" i="8"/>
  <c r="E29" i="8"/>
  <c r="F29" i="8"/>
  <c r="G29" i="8"/>
  <c r="H29" i="8"/>
  <c r="I29" i="8"/>
  <c r="S29" i="8" s="1"/>
  <c r="AC29" i="8" s="1"/>
  <c r="J29" i="8"/>
  <c r="D30" i="8"/>
  <c r="N30" i="8" s="1"/>
  <c r="X30" i="8" s="1"/>
  <c r="E30" i="8"/>
  <c r="F30" i="8"/>
  <c r="G30" i="8"/>
  <c r="H30" i="8"/>
  <c r="I30" i="8"/>
  <c r="J30" i="8"/>
  <c r="T30" i="8" s="1"/>
  <c r="AD30" i="8" s="1"/>
  <c r="D31" i="8"/>
  <c r="E31" i="8"/>
  <c r="O31" i="8" s="1"/>
  <c r="Y31" i="8" s="1"/>
  <c r="F31" i="8"/>
  <c r="G31" i="8"/>
  <c r="H31" i="8"/>
  <c r="I31" i="8"/>
  <c r="S31" i="8" s="1"/>
  <c r="AC31" i="8" s="1"/>
  <c r="J31" i="8"/>
  <c r="D32" i="8"/>
  <c r="N32" i="8" s="1"/>
  <c r="X32" i="8" s="1"/>
  <c r="E32" i="8"/>
  <c r="F32" i="8"/>
  <c r="P32" i="8" s="1"/>
  <c r="Z32" i="8" s="1"/>
  <c r="G32" i="8"/>
  <c r="H32" i="8"/>
  <c r="I32" i="8"/>
  <c r="J32" i="8"/>
  <c r="T32" i="8" s="1"/>
  <c r="AD32" i="8" s="1"/>
  <c r="D33" i="8"/>
  <c r="E33" i="8"/>
  <c r="O33" i="8" s="1"/>
  <c r="F33" i="8"/>
  <c r="G33" i="8"/>
  <c r="Q33" i="8" s="1"/>
  <c r="AA33" i="8" s="1"/>
  <c r="H33" i="8"/>
  <c r="I33" i="8"/>
  <c r="J33" i="8"/>
  <c r="D34" i="8"/>
  <c r="N34" i="8" s="1"/>
  <c r="X34" i="8" s="1"/>
  <c r="E34" i="8"/>
  <c r="F34" i="8"/>
  <c r="P34" i="8" s="1"/>
  <c r="Z34" i="8" s="1"/>
  <c r="G34" i="8"/>
  <c r="H34" i="8"/>
  <c r="R34" i="8" s="1"/>
  <c r="AB34" i="8" s="1"/>
  <c r="I34" i="8"/>
  <c r="J34" i="8"/>
  <c r="D35" i="8"/>
  <c r="E35" i="8"/>
  <c r="O35" i="8" s="1"/>
  <c r="Y35" i="8" s="1"/>
  <c r="F35" i="8"/>
  <c r="G35" i="8"/>
  <c r="Q35" i="8" s="1"/>
  <c r="AA35" i="8" s="1"/>
  <c r="H35" i="8"/>
  <c r="I35" i="8"/>
  <c r="S35" i="8" s="1"/>
  <c r="AC35" i="8" s="1"/>
  <c r="J35" i="8"/>
  <c r="D36" i="8"/>
  <c r="E36" i="8"/>
  <c r="F36" i="8"/>
  <c r="P36" i="8" s="1"/>
  <c r="Z36" i="8" s="1"/>
  <c r="G36" i="8"/>
  <c r="H36" i="8"/>
  <c r="R36" i="8" s="1"/>
  <c r="AB36" i="8" s="1"/>
  <c r="I36" i="8"/>
  <c r="J36" i="8"/>
  <c r="D37" i="8"/>
  <c r="E37" i="8"/>
  <c r="F37" i="8"/>
  <c r="G37" i="8"/>
  <c r="Q37" i="8" s="1"/>
  <c r="AA37" i="8" s="1"/>
  <c r="H37" i="8"/>
  <c r="I37" i="8"/>
  <c r="S37" i="8" s="1"/>
  <c r="AC37" i="8" s="1"/>
  <c r="J37" i="8"/>
  <c r="D38" i="8"/>
  <c r="E38" i="8"/>
  <c r="F38" i="8"/>
  <c r="G38" i="8"/>
  <c r="H38" i="8"/>
  <c r="R38" i="8" s="1"/>
  <c r="AB38" i="8" s="1"/>
  <c r="I38" i="8"/>
  <c r="J38" i="8"/>
  <c r="T38" i="8" s="1"/>
  <c r="AD38" i="8" s="1"/>
  <c r="D39" i="8"/>
  <c r="E39" i="8"/>
  <c r="F39" i="8"/>
  <c r="G39" i="8"/>
  <c r="H39" i="8"/>
  <c r="I39" i="8"/>
  <c r="S39" i="8" s="1"/>
  <c r="AC39" i="8" s="1"/>
  <c r="J39" i="8"/>
  <c r="D40" i="8"/>
  <c r="N40" i="8" s="1"/>
  <c r="X40" i="8" s="1"/>
  <c r="E40" i="8"/>
  <c r="F40" i="8"/>
  <c r="G40" i="8"/>
  <c r="H40" i="8"/>
  <c r="I40" i="8"/>
  <c r="J40" i="8"/>
  <c r="T40" i="8" s="1"/>
  <c r="AD40" i="8" s="1"/>
  <c r="D41" i="8"/>
  <c r="E41" i="8"/>
  <c r="O41" i="8" s="1"/>
  <c r="Y41" i="8" s="1"/>
  <c r="F41" i="8"/>
  <c r="G41" i="8"/>
  <c r="H41" i="8"/>
  <c r="I41" i="8"/>
  <c r="J41" i="8"/>
  <c r="D42" i="8"/>
  <c r="N42" i="8" s="1"/>
  <c r="X42" i="8" s="1"/>
  <c r="E42" i="8"/>
  <c r="F42" i="8"/>
  <c r="P42" i="8" s="1"/>
  <c r="G42" i="8"/>
  <c r="H42" i="8"/>
  <c r="I42" i="8"/>
  <c r="J42" i="8"/>
  <c r="D43" i="8"/>
  <c r="E43" i="8"/>
  <c r="O43" i="8" s="1"/>
  <c r="Y43" i="8" s="1"/>
  <c r="F43" i="8"/>
  <c r="G43" i="8"/>
  <c r="Q43" i="8" s="1"/>
  <c r="AA43" i="8" s="1"/>
  <c r="H43" i="8"/>
  <c r="I43" i="8"/>
  <c r="J43" i="8"/>
  <c r="D44" i="8"/>
  <c r="E44" i="8"/>
  <c r="F44" i="8"/>
  <c r="P44" i="8" s="1"/>
  <c r="Z44" i="8" s="1"/>
  <c r="G44" i="8"/>
  <c r="H44" i="8"/>
  <c r="R44" i="8" s="1"/>
  <c r="AB44" i="8" s="1"/>
  <c r="I44" i="8"/>
  <c r="J44" i="8"/>
  <c r="D45" i="8"/>
  <c r="E45" i="8"/>
  <c r="F45" i="8"/>
  <c r="G45" i="8"/>
  <c r="Q45" i="8" s="1"/>
  <c r="AA45" i="8" s="1"/>
  <c r="H45" i="8"/>
  <c r="I45" i="8"/>
  <c r="S45" i="8" s="1"/>
  <c r="AC45" i="8" s="1"/>
  <c r="J45" i="8"/>
  <c r="D46" i="8"/>
  <c r="E46" i="8"/>
  <c r="F46" i="8"/>
  <c r="G46" i="8"/>
  <c r="H46" i="8"/>
  <c r="R46" i="8" s="1"/>
  <c r="AB46" i="8" s="1"/>
  <c r="I46" i="8"/>
  <c r="J46" i="8"/>
  <c r="T46" i="8" s="1"/>
  <c r="AD46" i="8" s="1"/>
  <c r="D47" i="8"/>
  <c r="E47" i="8"/>
  <c r="F47" i="8"/>
  <c r="G47" i="8"/>
  <c r="H47" i="8"/>
  <c r="I47" i="8"/>
  <c r="S47" i="8" s="1"/>
  <c r="AC47" i="8" s="1"/>
  <c r="J47" i="8"/>
  <c r="D48" i="8"/>
  <c r="N48" i="8" s="1"/>
  <c r="X48" i="8" s="1"/>
  <c r="E48" i="8"/>
  <c r="F48" i="8"/>
  <c r="G48" i="8"/>
  <c r="H48" i="8"/>
  <c r="I48" i="8"/>
  <c r="J48" i="8"/>
  <c r="T48" i="8" s="1"/>
  <c r="AD48" i="8" s="1"/>
  <c r="D49" i="8"/>
  <c r="E49" i="8"/>
  <c r="O49" i="8" s="1"/>
  <c r="Y49" i="8" s="1"/>
  <c r="F49" i="8"/>
  <c r="G49" i="8"/>
  <c r="H49" i="8"/>
  <c r="I49" i="8"/>
  <c r="J49" i="8"/>
  <c r="D50" i="8"/>
  <c r="N50" i="8" s="1"/>
  <c r="X50" i="8" s="1"/>
  <c r="E50" i="8"/>
  <c r="F50" i="8"/>
  <c r="P50" i="8" s="1"/>
  <c r="Z50" i="8" s="1"/>
  <c r="G50" i="8"/>
  <c r="H50" i="8"/>
  <c r="I50" i="8"/>
  <c r="J50" i="8"/>
  <c r="D51" i="8"/>
  <c r="E51" i="8"/>
  <c r="O51" i="8" s="1"/>
  <c r="Y51" i="8" s="1"/>
  <c r="F51" i="8"/>
  <c r="G51" i="8"/>
  <c r="Q51" i="8" s="1"/>
  <c r="AA51" i="8" s="1"/>
  <c r="H51" i="8"/>
  <c r="I51" i="8"/>
  <c r="J51" i="8"/>
  <c r="D52" i="8"/>
  <c r="E52" i="8"/>
  <c r="F52" i="8"/>
  <c r="P52" i="8" s="1"/>
  <c r="Z52" i="8" s="1"/>
  <c r="G52" i="8"/>
  <c r="H52" i="8"/>
  <c r="R52" i="8" s="1"/>
  <c r="AB52" i="8" s="1"/>
  <c r="I52" i="8"/>
  <c r="J52" i="8"/>
  <c r="D53" i="8"/>
  <c r="E53" i="8"/>
  <c r="F53" i="8"/>
  <c r="G53" i="8"/>
  <c r="Q53" i="8" s="1"/>
  <c r="AA53" i="8" s="1"/>
  <c r="H53" i="8"/>
  <c r="I53" i="8"/>
  <c r="S53" i="8" s="1"/>
  <c r="AC53" i="8" s="1"/>
  <c r="J53" i="8"/>
  <c r="D54" i="8"/>
  <c r="E54" i="8"/>
  <c r="F54" i="8"/>
  <c r="G54" i="8"/>
  <c r="H54" i="8"/>
  <c r="R54" i="8" s="1"/>
  <c r="AB54" i="8" s="1"/>
  <c r="I54" i="8"/>
  <c r="J54" i="8"/>
  <c r="T54" i="8" s="1"/>
  <c r="AD54" i="8" s="1"/>
  <c r="D55" i="8"/>
  <c r="E55" i="8"/>
  <c r="F55" i="8"/>
  <c r="G55" i="8"/>
  <c r="H55" i="8"/>
  <c r="I55" i="8"/>
  <c r="S55" i="8" s="1"/>
  <c r="AC55" i="8" s="1"/>
  <c r="J55" i="8"/>
  <c r="D56" i="8"/>
  <c r="N56" i="8" s="1"/>
  <c r="X56" i="8" s="1"/>
  <c r="E56" i="8"/>
  <c r="F56" i="8"/>
  <c r="G56" i="8"/>
  <c r="H56" i="8"/>
  <c r="I56" i="8"/>
  <c r="J56" i="8"/>
  <c r="T56" i="8" s="1"/>
  <c r="AD56" i="8" s="1"/>
  <c r="D57" i="8"/>
  <c r="E57" i="8"/>
  <c r="O57" i="8" s="1"/>
  <c r="Y57" i="8" s="1"/>
  <c r="F57" i="8"/>
  <c r="G57" i="8"/>
  <c r="H57" i="8"/>
  <c r="I57" i="8"/>
  <c r="J57" i="8"/>
  <c r="D58" i="8"/>
  <c r="N58" i="8" s="1"/>
  <c r="X58" i="8" s="1"/>
  <c r="E58" i="8"/>
  <c r="F58" i="8"/>
  <c r="P58" i="8" s="1"/>
  <c r="Z58" i="8" s="1"/>
  <c r="G58" i="8"/>
  <c r="H58" i="8"/>
  <c r="I58" i="8"/>
  <c r="J58" i="8"/>
  <c r="D59" i="8"/>
  <c r="E59" i="8"/>
  <c r="O59" i="8" s="1"/>
  <c r="Y59" i="8" s="1"/>
  <c r="F59" i="8"/>
  <c r="G59" i="8"/>
  <c r="Q59" i="8" s="1"/>
  <c r="AA59" i="8" s="1"/>
  <c r="H59" i="8"/>
  <c r="I59" i="8"/>
  <c r="J59" i="8"/>
  <c r="D60" i="8"/>
  <c r="E60" i="8"/>
  <c r="F60" i="8"/>
  <c r="P60" i="8" s="1"/>
  <c r="Z60" i="8" s="1"/>
  <c r="G60" i="8"/>
  <c r="H60" i="8"/>
  <c r="R60" i="8" s="1"/>
  <c r="AB60" i="8" s="1"/>
  <c r="I60" i="8"/>
  <c r="J60" i="8"/>
  <c r="D61" i="8"/>
  <c r="E61" i="8"/>
  <c r="F61" i="8"/>
  <c r="G61" i="8"/>
  <c r="Q61" i="8" s="1"/>
  <c r="AA61" i="8" s="1"/>
  <c r="H61" i="8"/>
  <c r="I61" i="8"/>
  <c r="S61" i="8" s="1"/>
  <c r="AC61" i="8" s="1"/>
  <c r="J61" i="8"/>
  <c r="D62" i="8"/>
  <c r="E62" i="8"/>
  <c r="F62" i="8"/>
  <c r="G62" i="8"/>
  <c r="H62" i="8"/>
  <c r="R62" i="8" s="1"/>
  <c r="AB62" i="8" s="1"/>
  <c r="I62" i="8"/>
  <c r="J62" i="8"/>
  <c r="T62" i="8" s="1"/>
  <c r="AD62" i="8" s="1"/>
  <c r="D63" i="8"/>
  <c r="E63" i="8"/>
  <c r="F63" i="8"/>
  <c r="G63" i="8"/>
  <c r="H63" i="8"/>
  <c r="I63" i="8"/>
  <c r="S63" i="8" s="1"/>
  <c r="AC63" i="8" s="1"/>
  <c r="J63" i="8"/>
  <c r="D64" i="8"/>
  <c r="N64" i="8" s="1"/>
  <c r="X64" i="8" s="1"/>
  <c r="E64" i="8"/>
  <c r="F64" i="8"/>
  <c r="G64" i="8"/>
  <c r="H64" i="8"/>
  <c r="I64" i="8"/>
  <c r="J64" i="8"/>
  <c r="T64" i="8" s="1"/>
  <c r="AD64" i="8" s="1"/>
  <c r="D65" i="8"/>
  <c r="E65" i="8"/>
  <c r="O65" i="8" s="1"/>
  <c r="Y65" i="8" s="1"/>
  <c r="F65" i="8"/>
  <c r="G65" i="8"/>
  <c r="H65" i="8"/>
  <c r="I65" i="8"/>
  <c r="J65" i="8"/>
  <c r="D66" i="8"/>
  <c r="N66" i="8" s="1"/>
  <c r="X66" i="8" s="1"/>
  <c r="E66" i="8"/>
  <c r="F66" i="8"/>
  <c r="P66" i="8" s="1"/>
  <c r="G66" i="8"/>
  <c r="H66" i="8"/>
  <c r="I66" i="8"/>
  <c r="J66" i="8"/>
  <c r="D67" i="8"/>
  <c r="E67" i="8"/>
  <c r="O67" i="8" s="1"/>
  <c r="Y67" i="8" s="1"/>
  <c r="F67" i="8"/>
  <c r="G67" i="8"/>
  <c r="Q67" i="8" s="1"/>
  <c r="AA67" i="8" s="1"/>
  <c r="H67" i="8"/>
  <c r="I67" i="8"/>
  <c r="J67" i="8"/>
  <c r="D68" i="8"/>
  <c r="E68" i="8"/>
  <c r="F68" i="8"/>
  <c r="P68" i="8" s="1"/>
  <c r="Z68" i="8" s="1"/>
  <c r="G68" i="8"/>
  <c r="H68" i="8"/>
  <c r="R68" i="8" s="1"/>
  <c r="AB68" i="8" s="1"/>
  <c r="I68" i="8"/>
  <c r="J68" i="8"/>
  <c r="D69" i="8"/>
  <c r="E69" i="8"/>
  <c r="F69" i="8"/>
  <c r="G69" i="8"/>
  <c r="Q69" i="8" s="1"/>
  <c r="AA69" i="8" s="1"/>
  <c r="H69" i="8"/>
  <c r="I69" i="8"/>
  <c r="S69" i="8" s="1"/>
  <c r="J69" i="8"/>
  <c r="D70" i="8"/>
  <c r="E70" i="8"/>
  <c r="F70" i="8"/>
  <c r="G70" i="8"/>
  <c r="H70" i="8"/>
  <c r="R70" i="8" s="1"/>
  <c r="AB70" i="8" s="1"/>
  <c r="I70" i="8"/>
  <c r="J70" i="8"/>
  <c r="T70" i="8" s="1"/>
  <c r="AD70" i="8" s="1"/>
  <c r="D71" i="8"/>
  <c r="E71" i="8"/>
  <c r="F71" i="8"/>
  <c r="G71" i="8"/>
  <c r="H71" i="8"/>
  <c r="I71" i="8"/>
  <c r="S71" i="8" s="1"/>
  <c r="AC71" i="8" s="1"/>
  <c r="J71" i="8"/>
  <c r="D72" i="8"/>
  <c r="N72" i="8" s="1"/>
  <c r="X72" i="8" s="1"/>
  <c r="E72" i="8"/>
  <c r="F72" i="8"/>
  <c r="G72" i="8"/>
  <c r="H72" i="8"/>
  <c r="I72" i="8"/>
  <c r="J72" i="8"/>
  <c r="T72" i="8" s="1"/>
  <c r="AD72" i="8" s="1"/>
  <c r="D73" i="8"/>
  <c r="E73" i="8"/>
  <c r="O73" i="8" s="1"/>
  <c r="Y73" i="8" s="1"/>
  <c r="F73" i="8"/>
  <c r="G73" i="8"/>
  <c r="H73" i="8"/>
  <c r="I73" i="8"/>
  <c r="J73" i="8"/>
  <c r="D74" i="8"/>
  <c r="N74" i="8" s="1"/>
  <c r="X74" i="8" s="1"/>
  <c r="E74" i="8"/>
  <c r="F74" i="8"/>
  <c r="P74" i="8" s="1"/>
  <c r="Z74" i="8" s="1"/>
  <c r="G74" i="8"/>
  <c r="H74" i="8"/>
  <c r="I74" i="8"/>
  <c r="J74" i="8"/>
  <c r="D75" i="8"/>
  <c r="E75" i="8"/>
  <c r="O75" i="8" s="1"/>
  <c r="Y75" i="8" s="1"/>
  <c r="F75" i="8"/>
  <c r="G75" i="8"/>
  <c r="Q75" i="8" s="1"/>
  <c r="AA75" i="8" s="1"/>
  <c r="H75" i="8"/>
  <c r="I75" i="8"/>
  <c r="J75" i="8"/>
  <c r="D76" i="8"/>
  <c r="E76" i="8"/>
  <c r="F76" i="8"/>
  <c r="P76" i="8" s="1"/>
  <c r="Z76" i="8" s="1"/>
  <c r="G76" i="8"/>
  <c r="H76" i="8"/>
  <c r="R76" i="8" s="1"/>
  <c r="AB76" i="8" s="1"/>
  <c r="I76" i="8"/>
  <c r="J76" i="8"/>
  <c r="D77" i="8"/>
  <c r="E77" i="8"/>
  <c r="F77" i="8"/>
  <c r="G77" i="8"/>
  <c r="Q77" i="8" s="1"/>
  <c r="AA77" i="8" s="1"/>
  <c r="H77" i="8"/>
  <c r="I77" i="8"/>
  <c r="S77" i="8" s="1"/>
  <c r="AC77" i="8" s="1"/>
  <c r="J77" i="8"/>
  <c r="D78" i="8"/>
  <c r="E78" i="8"/>
  <c r="F78" i="8"/>
  <c r="G78" i="8"/>
  <c r="H78" i="8"/>
  <c r="R78" i="8" s="1"/>
  <c r="AB78" i="8" s="1"/>
  <c r="I78" i="8"/>
  <c r="J78" i="8"/>
  <c r="T78" i="8" s="1"/>
  <c r="D79" i="8"/>
  <c r="E79" i="8"/>
  <c r="F79" i="8"/>
  <c r="G79" i="8"/>
  <c r="H79" i="8"/>
  <c r="I79" i="8"/>
  <c r="S79" i="8" s="1"/>
  <c r="AC79" i="8" s="1"/>
  <c r="J79" i="8"/>
  <c r="D80" i="8"/>
  <c r="N80" i="8" s="1"/>
  <c r="X80" i="8" s="1"/>
  <c r="E80" i="8"/>
  <c r="F80" i="8"/>
  <c r="G80" i="8"/>
  <c r="H80" i="8"/>
  <c r="I80" i="8"/>
  <c r="J80" i="8"/>
  <c r="T80" i="8" s="1"/>
  <c r="AD80" i="8" s="1"/>
  <c r="D81" i="8"/>
  <c r="E81" i="8"/>
  <c r="O81" i="8" s="1"/>
  <c r="Y81" i="8" s="1"/>
  <c r="F81" i="8"/>
  <c r="G81" i="8"/>
  <c r="H81" i="8"/>
  <c r="I81" i="8"/>
  <c r="J81" i="8"/>
  <c r="D82" i="8"/>
  <c r="N82" i="8" s="1"/>
  <c r="X82" i="8" s="1"/>
  <c r="E82" i="8"/>
  <c r="F82" i="8"/>
  <c r="P82" i="8" s="1"/>
  <c r="Z82" i="8" s="1"/>
  <c r="G82" i="8"/>
  <c r="H82" i="8"/>
  <c r="I82" i="8"/>
  <c r="J82" i="8"/>
  <c r="D83" i="8"/>
  <c r="E83" i="8"/>
  <c r="O83" i="8" s="1"/>
  <c r="Y83" i="8" s="1"/>
  <c r="F83" i="8"/>
  <c r="G83" i="8"/>
  <c r="Q83" i="8" s="1"/>
  <c r="AA83" i="8" s="1"/>
  <c r="H83" i="8"/>
  <c r="I83" i="8"/>
  <c r="J83" i="8"/>
  <c r="D84" i="8"/>
  <c r="E84" i="8"/>
  <c r="F84" i="8"/>
  <c r="P84" i="8" s="1"/>
  <c r="Z84" i="8" s="1"/>
  <c r="G84" i="8"/>
  <c r="H84" i="8"/>
  <c r="R84" i="8" s="1"/>
  <c r="AB84" i="8" s="1"/>
  <c r="I84" i="8"/>
  <c r="J84" i="8"/>
  <c r="D85" i="8"/>
  <c r="E85" i="8"/>
  <c r="F85" i="8"/>
  <c r="G85" i="8"/>
  <c r="Q85" i="8" s="1"/>
  <c r="AA85" i="8" s="1"/>
  <c r="H85" i="8"/>
  <c r="I85" i="8"/>
  <c r="S85" i="8" s="1"/>
  <c r="AC85" i="8" s="1"/>
  <c r="J85" i="8"/>
  <c r="D86" i="8"/>
  <c r="E86" i="8"/>
  <c r="F86" i="8"/>
  <c r="G86" i="8"/>
  <c r="H86" i="8"/>
  <c r="R86" i="8" s="1"/>
  <c r="AB86" i="8" s="1"/>
  <c r="I86" i="8"/>
  <c r="J86" i="8"/>
  <c r="T86" i="8" s="1"/>
  <c r="AD86" i="8" s="1"/>
  <c r="D87" i="8"/>
  <c r="E87" i="8"/>
  <c r="F87" i="8"/>
  <c r="G87" i="8"/>
  <c r="H87" i="8"/>
  <c r="I87" i="8"/>
  <c r="S87" i="8" s="1"/>
  <c r="AC87" i="8" s="1"/>
  <c r="J87" i="8"/>
  <c r="D88" i="8"/>
  <c r="N88" i="8" s="1"/>
  <c r="X88" i="8" s="1"/>
  <c r="E88" i="8"/>
  <c r="F88" i="8"/>
  <c r="G88" i="8"/>
  <c r="H88" i="8"/>
  <c r="I88" i="8"/>
  <c r="J88" i="8"/>
  <c r="T88" i="8" s="1"/>
  <c r="AD88" i="8" s="1"/>
  <c r="D89" i="8"/>
  <c r="E89" i="8"/>
  <c r="O89" i="8" s="1"/>
  <c r="Y89" i="8" s="1"/>
  <c r="F89" i="8"/>
  <c r="G89" i="8"/>
  <c r="H89" i="8"/>
  <c r="I89" i="8"/>
  <c r="J89" i="8"/>
  <c r="D90" i="8"/>
  <c r="N90" i="8" s="1"/>
  <c r="X90" i="8" s="1"/>
  <c r="E90" i="8"/>
  <c r="F90" i="8"/>
  <c r="P90" i="8" s="1"/>
  <c r="Z90" i="8" s="1"/>
  <c r="G90" i="8"/>
  <c r="H90" i="8"/>
  <c r="I90" i="8"/>
  <c r="J90" i="8"/>
  <c r="D91" i="8"/>
  <c r="E91" i="8"/>
  <c r="O91" i="8" s="1"/>
  <c r="Y91" i="8" s="1"/>
  <c r="F91" i="8"/>
  <c r="G91" i="8"/>
  <c r="Q91" i="8" s="1"/>
  <c r="AA91" i="8" s="1"/>
  <c r="H91" i="8"/>
  <c r="I91" i="8"/>
  <c r="J91" i="8"/>
  <c r="D92" i="8"/>
  <c r="E92" i="8"/>
  <c r="F92" i="8"/>
  <c r="P92" i="8" s="1"/>
  <c r="Z92" i="8" s="1"/>
  <c r="G92" i="8"/>
  <c r="H92" i="8"/>
  <c r="R92" i="8" s="1"/>
  <c r="AB92" i="8" s="1"/>
  <c r="I92" i="8"/>
  <c r="J92" i="8"/>
  <c r="D93" i="8"/>
  <c r="E93" i="8"/>
  <c r="F93" i="8"/>
  <c r="G93" i="8"/>
  <c r="Q93" i="8" s="1"/>
  <c r="AA93" i="8" s="1"/>
  <c r="H93" i="8"/>
  <c r="I93" i="8"/>
  <c r="S93" i="8" s="1"/>
  <c r="AC93" i="8" s="1"/>
  <c r="J93" i="8"/>
  <c r="D94" i="8"/>
  <c r="E94" i="8"/>
  <c r="F94" i="8"/>
  <c r="G94" i="8"/>
  <c r="H94" i="8"/>
  <c r="R94" i="8" s="1"/>
  <c r="AB94" i="8" s="1"/>
  <c r="I94" i="8"/>
  <c r="J94" i="8"/>
  <c r="T94" i="8" s="1"/>
  <c r="D95" i="8"/>
  <c r="E95" i="8"/>
  <c r="F95" i="8"/>
  <c r="G95" i="8"/>
  <c r="H95" i="8"/>
  <c r="I95" i="8"/>
  <c r="S95" i="8" s="1"/>
  <c r="J95" i="8"/>
  <c r="D96" i="8"/>
  <c r="N96" i="8" s="1"/>
  <c r="X96" i="8" s="1"/>
  <c r="E96" i="8"/>
  <c r="F96" i="8"/>
  <c r="G96" i="8"/>
  <c r="H96" i="8"/>
  <c r="I96" i="8"/>
  <c r="J96" i="8"/>
  <c r="T96" i="8" s="1"/>
  <c r="AD96" i="8" s="1"/>
  <c r="D97" i="8"/>
  <c r="E97" i="8"/>
  <c r="O97" i="8" s="1"/>
  <c r="Y97" i="8" s="1"/>
  <c r="F97" i="8"/>
  <c r="G97" i="8"/>
  <c r="H97" i="8"/>
  <c r="I97" i="8"/>
  <c r="J97" i="8"/>
  <c r="D98" i="8"/>
  <c r="N98" i="8" s="1"/>
  <c r="X98" i="8" s="1"/>
  <c r="E98" i="8"/>
  <c r="F98" i="8"/>
  <c r="P98" i="8" s="1"/>
  <c r="Z98" i="8" s="1"/>
  <c r="G98" i="8"/>
  <c r="H98" i="8"/>
  <c r="I98" i="8"/>
  <c r="J98" i="8"/>
  <c r="D99" i="8"/>
  <c r="E99" i="8"/>
  <c r="F99" i="8"/>
  <c r="G99" i="8"/>
  <c r="Q99" i="8" s="1"/>
  <c r="AA99" i="8" s="1"/>
  <c r="H99" i="8"/>
  <c r="I99" i="8"/>
  <c r="J99" i="8"/>
  <c r="D100" i="8"/>
  <c r="E100" i="8"/>
  <c r="F100" i="8"/>
  <c r="P100" i="8" s="1"/>
  <c r="Z100" i="8" s="1"/>
  <c r="G100" i="8"/>
  <c r="H100" i="8"/>
  <c r="R100" i="8" s="1"/>
  <c r="AB100" i="8" s="1"/>
  <c r="I100" i="8"/>
  <c r="J100" i="8"/>
  <c r="D101" i="8"/>
  <c r="E101" i="8"/>
  <c r="F101" i="8"/>
  <c r="G101" i="8"/>
  <c r="Q101" i="8" s="1"/>
  <c r="AA101" i="8" s="1"/>
  <c r="H101" i="8"/>
  <c r="I101" i="8"/>
  <c r="S101" i="8" s="1"/>
  <c r="AC101" i="8" s="1"/>
  <c r="J101" i="8"/>
  <c r="D102" i="8"/>
  <c r="E102" i="8"/>
  <c r="F102" i="8"/>
  <c r="G102" i="8"/>
  <c r="H102" i="8"/>
  <c r="R102" i="8" s="1"/>
  <c r="AB102" i="8" s="1"/>
  <c r="I102" i="8"/>
  <c r="J102" i="8"/>
  <c r="T102" i="8" s="1"/>
  <c r="AD102" i="8" s="1"/>
  <c r="D103" i="8"/>
  <c r="E103" i="8"/>
  <c r="F103" i="8"/>
  <c r="G103" i="8"/>
  <c r="H103" i="8"/>
  <c r="I103" i="8"/>
  <c r="S103" i="8" s="1"/>
  <c r="AC103" i="8" s="1"/>
  <c r="J103" i="8"/>
  <c r="D104" i="8"/>
  <c r="N104" i="8" s="1"/>
  <c r="X104" i="8" s="1"/>
  <c r="E104" i="8"/>
  <c r="F104" i="8"/>
  <c r="G104" i="8"/>
  <c r="H104" i="8"/>
  <c r="I104" i="8"/>
  <c r="J104" i="8"/>
  <c r="T104" i="8" s="1"/>
  <c r="AD104" i="8" s="1"/>
  <c r="D105" i="8"/>
  <c r="E105" i="8"/>
  <c r="O105" i="8" s="1"/>
  <c r="Y105" i="8" s="1"/>
  <c r="F105" i="8"/>
  <c r="G105" i="8"/>
  <c r="H105" i="8"/>
  <c r="I105" i="8"/>
  <c r="J105" i="8"/>
  <c r="D106" i="8"/>
  <c r="N106" i="8" s="1"/>
  <c r="X106" i="8" s="1"/>
  <c r="E106" i="8"/>
  <c r="F106" i="8"/>
  <c r="G106" i="8"/>
  <c r="H106" i="8"/>
  <c r="I106" i="8"/>
  <c r="J106" i="8"/>
  <c r="D107" i="8"/>
  <c r="E107" i="8"/>
  <c r="O107" i="8" s="1"/>
  <c r="Y107" i="8" s="1"/>
  <c r="F107" i="8"/>
  <c r="G107" i="8"/>
  <c r="H107" i="8"/>
  <c r="I107" i="8"/>
  <c r="J107" i="8"/>
  <c r="D108" i="8"/>
  <c r="E108" i="8"/>
  <c r="F108" i="8"/>
  <c r="P108" i="8" s="1"/>
  <c r="Z108" i="8" s="1"/>
  <c r="G108" i="8"/>
  <c r="H108" i="8"/>
  <c r="I108" i="8"/>
  <c r="J108" i="8"/>
  <c r="D109" i="8"/>
  <c r="E109" i="8"/>
  <c r="F109" i="8"/>
  <c r="G109" i="8"/>
  <c r="Q109" i="8" s="1"/>
  <c r="AA109" i="8" s="1"/>
  <c r="H109" i="8"/>
  <c r="I109" i="8"/>
  <c r="J109" i="8"/>
  <c r="D110" i="8"/>
  <c r="E110" i="8"/>
  <c r="F110" i="8"/>
  <c r="G110" i="8"/>
  <c r="H110" i="8"/>
  <c r="R110" i="8" s="1"/>
  <c r="AB110" i="8" s="1"/>
  <c r="I110" i="8"/>
  <c r="J110" i="8"/>
  <c r="D111" i="8"/>
  <c r="E111" i="8"/>
  <c r="F111" i="8"/>
  <c r="G111" i="8"/>
  <c r="H111" i="8"/>
  <c r="I111" i="8"/>
  <c r="S111" i="8" s="1"/>
  <c r="AC111" i="8" s="1"/>
  <c r="J111" i="8"/>
  <c r="D112" i="8"/>
  <c r="E112" i="8"/>
  <c r="F112" i="8"/>
  <c r="G112" i="8"/>
  <c r="H112" i="8"/>
  <c r="I112" i="8"/>
  <c r="J112" i="8"/>
  <c r="T112" i="8" s="1"/>
  <c r="AD112" i="8" s="1"/>
  <c r="D113" i="8"/>
  <c r="E113" i="8"/>
  <c r="F113" i="8"/>
  <c r="G113" i="8"/>
  <c r="H113" i="8"/>
  <c r="I113" i="8"/>
  <c r="J113" i="8"/>
  <c r="D114" i="8"/>
  <c r="N114" i="8" s="1"/>
  <c r="X114" i="8" s="1"/>
  <c r="E114" i="8"/>
  <c r="F114" i="8"/>
  <c r="G114" i="8"/>
  <c r="H114" i="8"/>
  <c r="I114" i="8"/>
  <c r="J114" i="8"/>
  <c r="D115" i="8"/>
  <c r="E115" i="8"/>
  <c r="O115" i="8" s="1"/>
  <c r="Y115" i="8" s="1"/>
  <c r="F115" i="8"/>
  <c r="G115" i="8"/>
  <c r="H115" i="8"/>
  <c r="I115" i="8"/>
  <c r="J115" i="8"/>
  <c r="D116" i="8"/>
  <c r="E116" i="8"/>
  <c r="F116" i="8"/>
  <c r="P116" i="8" s="1"/>
  <c r="Z116" i="8" s="1"/>
  <c r="G116" i="8"/>
  <c r="H116" i="8"/>
  <c r="I116" i="8"/>
  <c r="J116" i="8"/>
  <c r="D117" i="8"/>
  <c r="E117" i="8"/>
  <c r="F117" i="8"/>
  <c r="G117" i="8"/>
  <c r="Q117" i="8" s="1"/>
  <c r="AA117" i="8" s="1"/>
  <c r="H117" i="8"/>
  <c r="I117" i="8"/>
  <c r="J117" i="8"/>
  <c r="D118" i="8"/>
  <c r="E118" i="8"/>
  <c r="F118" i="8"/>
  <c r="G118" i="8"/>
  <c r="H118" i="8"/>
  <c r="R118" i="8" s="1"/>
  <c r="AB118" i="8" s="1"/>
  <c r="I118" i="8"/>
  <c r="J118" i="8"/>
  <c r="D119" i="8"/>
  <c r="E119" i="8"/>
  <c r="F119" i="8"/>
  <c r="G119" i="8"/>
  <c r="H119" i="8"/>
  <c r="I119" i="8"/>
  <c r="S119" i="8" s="1"/>
  <c r="AC119" i="8" s="1"/>
  <c r="J119" i="8"/>
  <c r="D120" i="8"/>
  <c r="E120" i="8"/>
  <c r="F120" i="8"/>
  <c r="G120" i="8"/>
  <c r="H120" i="8"/>
  <c r="I120" i="8"/>
  <c r="J120" i="8"/>
  <c r="T120" i="8" s="1"/>
  <c r="AD120" i="8" s="1"/>
  <c r="D121" i="8"/>
  <c r="E121" i="8"/>
  <c r="F121" i="8"/>
  <c r="G121" i="8"/>
  <c r="H121" i="8"/>
  <c r="I121" i="8"/>
  <c r="J121" i="8"/>
  <c r="D122" i="8"/>
  <c r="N122" i="8" s="1"/>
  <c r="X122" i="8" s="1"/>
  <c r="E122" i="8"/>
  <c r="F122" i="8"/>
  <c r="G122" i="8"/>
  <c r="H122" i="8"/>
  <c r="I122" i="8"/>
  <c r="J122" i="8"/>
  <c r="D123" i="8"/>
  <c r="E123" i="8"/>
  <c r="O123" i="8" s="1"/>
  <c r="Y123" i="8" s="1"/>
  <c r="F123" i="8"/>
  <c r="G123" i="8"/>
  <c r="H123" i="8"/>
  <c r="I123" i="8"/>
  <c r="J123" i="8"/>
  <c r="D124" i="8"/>
  <c r="E124" i="8"/>
  <c r="F124" i="8"/>
  <c r="P124" i="8" s="1"/>
  <c r="Z124" i="8" s="1"/>
  <c r="G124" i="8"/>
  <c r="H124" i="8"/>
  <c r="I124" i="8"/>
  <c r="J124" i="8"/>
  <c r="D125" i="8"/>
  <c r="E125" i="8"/>
  <c r="F125" i="8"/>
  <c r="G125" i="8"/>
  <c r="Q125" i="8" s="1"/>
  <c r="AA125" i="8" s="1"/>
  <c r="H125" i="8"/>
  <c r="I125" i="8"/>
  <c r="J125" i="8"/>
  <c r="D126" i="8"/>
  <c r="E126" i="8"/>
  <c r="F126" i="8"/>
  <c r="G126" i="8"/>
  <c r="H126" i="8"/>
  <c r="R126" i="8" s="1"/>
  <c r="AB126" i="8" s="1"/>
  <c r="I126" i="8"/>
  <c r="J126" i="8"/>
  <c r="D127" i="8"/>
  <c r="E127" i="8"/>
  <c r="F127" i="8"/>
  <c r="G127" i="8"/>
  <c r="H127" i="8"/>
  <c r="I127" i="8"/>
  <c r="S127" i="8" s="1"/>
  <c r="AC127" i="8" s="1"/>
  <c r="J127" i="8"/>
  <c r="D128" i="8"/>
  <c r="E128" i="8"/>
  <c r="F128" i="8"/>
  <c r="G128" i="8"/>
  <c r="H128" i="8"/>
  <c r="I128" i="8"/>
  <c r="J128" i="8"/>
  <c r="T128" i="8" s="1"/>
  <c r="AD128" i="8" s="1"/>
  <c r="D129" i="8"/>
  <c r="E129" i="8"/>
  <c r="F129" i="8"/>
  <c r="G129" i="8"/>
  <c r="H129" i="8"/>
  <c r="I129" i="8"/>
  <c r="J129" i="8"/>
  <c r="D130" i="8"/>
  <c r="E130" i="8"/>
  <c r="F130" i="8"/>
  <c r="G130" i="8"/>
  <c r="H130" i="8"/>
  <c r="I130" i="8"/>
  <c r="J130" i="8"/>
  <c r="D131" i="8"/>
  <c r="E131" i="8"/>
  <c r="F131" i="8"/>
  <c r="G131" i="8"/>
  <c r="H131" i="8"/>
  <c r="I131" i="8"/>
  <c r="J131" i="8"/>
  <c r="D132" i="8"/>
  <c r="E132" i="8"/>
  <c r="F132" i="8"/>
  <c r="G132" i="8"/>
  <c r="H132" i="8"/>
  <c r="R132" i="8" s="1"/>
  <c r="AB132" i="8" s="1"/>
  <c r="I132" i="8"/>
  <c r="J132" i="8"/>
  <c r="D133" i="8"/>
  <c r="E133" i="8"/>
  <c r="F133" i="8"/>
  <c r="G133" i="8"/>
  <c r="H133" i="8"/>
  <c r="I133" i="8"/>
  <c r="J133" i="8"/>
  <c r="D134" i="8"/>
  <c r="E134" i="8"/>
  <c r="F134" i="8"/>
  <c r="G134" i="8"/>
  <c r="H134" i="8"/>
  <c r="I134" i="8"/>
  <c r="J134" i="8"/>
  <c r="D135" i="8"/>
  <c r="E135" i="8"/>
  <c r="F135" i="8"/>
  <c r="G135" i="8"/>
  <c r="H135" i="8"/>
  <c r="I135" i="8"/>
  <c r="J135" i="8"/>
  <c r="D136" i="8"/>
  <c r="E136" i="8"/>
  <c r="F136" i="8"/>
  <c r="G136" i="8"/>
  <c r="H136" i="8"/>
  <c r="I136" i="8"/>
  <c r="J136" i="8"/>
  <c r="D137" i="8"/>
  <c r="E137" i="8"/>
  <c r="F137" i="8"/>
  <c r="G137" i="8"/>
  <c r="H137" i="8"/>
  <c r="I137" i="8"/>
  <c r="J137" i="8"/>
  <c r="D138" i="8"/>
  <c r="E138" i="8"/>
  <c r="F138" i="8"/>
  <c r="G138" i="8"/>
  <c r="H138" i="8"/>
  <c r="I138" i="8"/>
  <c r="J138" i="8"/>
  <c r="D139" i="8"/>
  <c r="E139" i="8"/>
  <c r="F139" i="8"/>
  <c r="G139" i="8"/>
  <c r="H139" i="8"/>
  <c r="I139" i="8"/>
  <c r="J139" i="8"/>
  <c r="D140" i="8"/>
  <c r="E140" i="8"/>
  <c r="F140" i="8"/>
  <c r="G140" i="8"/>
  <c r="H140" i="8"/>
  <c r="R140" i="8" s="1"/>
  <c r="AB140" i="8" s="1"/>
  <c r="I140" i="8"/>
  <c r="J140" i="8"/>
  <c r="D141" i="8"/>
  <c r="E141" i="8"/>
  <c r="F141" i="8"/>
  <c r="G141" i="8"/>
  <c r="H141" i="8"/>
  <c r="I141" i="8"/>
  <c r="J141" i="8"/>
  <c r="D142" i="8"/>
  <c r="E142" i="8"/>
  <c r="F142" i="8"/>
  <c r="G142" i="8"/>
  <c r="H142" i="8"/>
  <c r="I142" i="8"/>
  <c r="J142" i="8"/>
  <c r="D143" i="8"/>
  <c r="E143" i="8"/>
  <c r="F143" i="8"/>
  <c r="G143" i="8"/>
  <c r="H143" i="8"/>
  <c r="I143" i="8"/>
  <c r="J143" i="8"/>
  <c r="D144" i="8"/>
  <c r="E144" i="8"/>
  <c r="F144" i="8"/>
  <c r="G144" i="8"/>
  <c r="H144" i="8"/>
  <c r="I144" i="8"/>
  <c r="J144" i="8"/>
  <c r="D145" i="8"/>
  <c r="E145" i="8"/>
  <c r="F145" i="8"/>
  <c r="G145" i="8"/>
  <c r="H145" i="8"/>
  <c r="I145" i="8"/>
  <c r="J145" i="8"/>
  <c r="D146" i="8"/>
  <c r="E146" i="8"/>
  <c r="F146" i="8"/>
  <c r="G146" i="8"/>
  <c r="H146" i="8"/>
  <c r="I146" i="8"/>
  <c r="J146" i="8"/>
  <c r="D147" i="8"/>
  <c r="E147" i="8"/>
  <c r="F147" i="8"/>
  <c r="G147" i="8"/>
  <c r="H147" i="8"/>
  <c r="R147" i="8" s="1"/>
  <c r="AB147" i="8" s="1"/>
  <c r="I147" i="8"/>
  <c r="J147" i="8"/>
  <c r="D148" i="8"/>
  <c r="E148" i="8"/>
  <c r="F148" i="8"/>
  <c r="G148" i="8"/>
  <c r="H148" i="8"/>
  <c r="I148" i="8"/>
  <c r="J148" i="8"/>
  <c r="D149" i="8"/>
  <c r="E149" i="8"/>
  <c r="F149" i="8"/>
  <c r="G149" i="8"/>
  <c r="H149" i="8"/>
  <c r="I149" i="8"/>
  <c r="J149" i="8"/>
  <c r="D150" i="8"/>
  <c r="E150" i="8"/>
  <c r="F150" i="8"/>
  <c r="G150" i="8"/>
  <c r="H150" i="8"/>
  <c r="I150" i="8"/>
  <c r="J150" i="8"/>
  <c r="D151" i="8"/>
  <c r="E151" i="8"/>
  <c r="F151" i="8"/>
  <c r="G151" i="8"/>
  <c r="H151" i="8"/>
  <c r="I151" i="8"/>
  <c r="J151" i="8"/>
  <c r="D152" i="8"/>
  <c r="E152" i="8"/>
  <c r="F152" i="8"/>
  <c r="G152" i="8"/>
  <c r="H152" i="8"/>
  <c r="I152" i="8"/>
  <c r="J152" i="8"/>
  <c r="D153" i="8"/>
  <c r="E153" i="8"/>
  <c r="F153" i="8"/>
  <c r="G153" i="8"/>
  <c r="H153" i="8"/>
  <c r="I153" i="8"/>
  <c r="J153" i="8"/>
  <c r="D154" i="8"/>
  <c r="E154" i="8"/>
  <c r="F154" i="8"/>
  <c r="G154" i="8"/>
  <c r="H154" i="8"/>
  <c r="I154" i="8"/>
  <c r="J154" i="8"/>
  <c r="D155" i="8"/>
  <c r="E155" i="8"/>
  <c r="F155" i="8"/>
  <c r="G155" i="8"/>
  <c r="H155" i="8"/>
  <c r="I155" i="8"/>
  <c r="J155" i="8"/>
  <c r="D156" i="8"/>
  <c r="E156" i="8"/>
  <c r="F156" i="8"/>
  <c r="G156" i="8"/>
  <c r="H156" i="8"/>
  <c r="I156" i="8"/>
  <c r="J156" i="8"/>
  <c r="D157" i="8"/>
  <c r="E157" i="8"/>
  <c r="F157" i="8"/>
  <c r="G157" i="8"/>
  <c r="H157" i="8"/>
  <c r="I157" i="8"/>
  <c r="J157" i="8"/>
  <c r="D158" i="8"/>
  <c r="E158" i="8"/>
  <c r="F158" i="8"/>
  <c r="G158" i="8"/>
  <c r="H158" i="8"/>
  <c r="I158" i="8"/>
  <c r="J158" i="8"/>
  <c r="D159" i="8"/>
  <c r="E159" i="8"/>
  <c r="F159" i="8"/>
  <c r="G159" i="8"/>
  <c r="H159" i="8"/>
  <c r="I159" i="8"/>
  <c r="J159" i="8"/>
  <c r="D160" i="8"/>
  <c r="E160" i="8"/>
  <c r="F160" i="8"/>
  <c r="G160" i="8"/>
  <c r="H160" i="8"/>
  <c r="I160" i="8"/>
  <c r="J160" i="8"/>
  <c r="D161" i="8"/>
  <c r="E161" i="8"/>
  <c r="F161" i="8"/>
  <c r="G161" i="8"/>
  <c r="H161" i="8"/>
  <c r="I161" i="8"/>
  <c r="J161" i="8"/>
  <c r="D162" i="8"/>
  <c r="E162" i="8"/>
  <c r="F162" i="8"/>
  <c r="G162" i="8"/>
  <c r="H162" i="8"/>
  <c r="I162" i="8"/>
  <c r="J162" i="8"/>
  <c r="D163" i="8"/>
  <c r="E163" i="8"/>
  <c r="F163" i="8"/>
  <c r="G163" i="8"/>
  <c r="H163" i="8"/>
  <c r="I163" i="8"/>
  <c r="J163" i="8"/>
  <c r="D164" i="8"/>
  <c r="E164" i="8"/>
  <c r="F164" i="8"/>
  <c r="G164" i="8"/>
  <c r="H164" i="8"/>
  <c r="I164" i="8"/>
  <c r="J164" i="8"/>
  <c r="D165" i="8"/>
  <c r="E165" i="8"/>
  <c r="F165" i="8"/>
  <c r="G165" i="8"/>
  <c r="H165" i="8"/>
  <c r="I165" i="8"/>
  <c r="J165" i="8"/>
  <c r="D166" i="8"/>
  <c r="E166" i="8"/>
  <c r="F166" i="8"/>
  <c r="G166" i="8"/>
  <c r="H166" i="8"/>
  <c r="I166" i="8"/>
  <c r="J166" i="8"/>
  <c r="D167" i="8"/>
  <c r="E167" i="8"/>
  <c r="F167" i="8"/>
  <c r="G167" i="8"/>
  <c r="H167" i="8"/>
  <c r="I167" i="8"/>
  <c r="J167" i="8"/>
  <c r="D168" i="8"/>
  <c r="E168" i="8"/>
  <c r="F168" i="8"/>
  <c r="G168" i="8"/>
  <c r="H168" i="8"/>
  <c r="I168" i="8"/>
  <c r="J168" i="8"/>
  <c r="D169" i="8"/>
  <c r="E169" i="8"/>
  <c r="F169" i="8"/>
  <c r="G169" i="8"/>
  <c r="H169" i="8"/>
  <c r="I169" i="8"/>
  <c r="J169" i="8"/>
  <c r="D170" i="8"/>
  <c r="E170" i="8"/>
  <c r="F170" i="8"/>
  <c r="G170" i="8"/>
  <c r="H170" i="8"/>
  <c r="I170" i="8"/>
  <c r="J170" i="8"/>
  <c r="D171" i="8"/>
  <c r="E171" i="8"/>
  <c r="F171" i="8"/>
  <c r="G171" i="8"/>
  <c r="H171" i="8"/>
  <c r="I171" i="8"/>
  <c r="J171" i="8"/>
  <c r="D172" i="8"/>
  <c r="E172" i="8"/>
  <c r="F172" i="8"/>
  <c r="G172" i="8"/>
  <c r="H172" i="8"/>
  <c r="I172" i="8"/>
  <c r="J172" i="8"/>
  <c r="D173" i="8"/>
  <c r="E173" i="8"/>
  <c r="F173" i="8"/>
  <c r="G173" i="8"/>
  <c r="H173" i="8"/>
  <c r="I173" i="8"/>
  <c r="J173" i="8"/>
  <c r="D174" i="8"/>
  <c r="E174" i="8"/>
  <c r="F174" i="8"/>
  <c r="G174" i="8"/>
  <c r="H174" i="8"/>
  <c r="I174" i="8"/>
  <c r="J174" i="8"/>
  <c r="D175" i="8"/>
  <c r="E175" i="8"/>
  <c r="F175" i="8"/>
  <c r="G175" i="8"/>
  <c r="H175" i="8"/>
  <c r="I175" i="8"/>
  <c r="J175" i="8"/>
  <c r="D176" i="8"/>
  <c r="E176" i="8"/>
  <c r="F176" i="8"/>
  <c r="G176" i="8"/>
  <c r="H176" i="8"/>
  <c r="I176" i="8"/>
  <c r="J176" i="8"/>
  <c r="D177" i="8"/>
  <c r="E177" i="8"/>
  <c r="F177" i="8"/>
  <c r="G177" i="8"/>
  <c r="H177" i="8"/>
  <c r="I177" i="8"/>
  <c r="J177" i="8"/>
  <c r="D178" i="8"/>
  <c r="E178" i="8"/>
  <c r="F178" i="8"/>
  <c r="G178" i="8"/>
  <c r="H178" i="8"/>
  <c r="I178" i="8"/>
  <c r="J178" i="8"/>
  <c r="D179" i="8"/>
  <c r="E179" i="8"/>
  <c r="F179" i="8"/>
  <c r="G179" i="8"/>
  <c r="H179" i="8"/>
  <c r="I179" i="8"/>
  <c r="J179" i="8"/>
  <c r="D180" i="8"/>
  <c r="E180" i="8"/>
  <c r="F180" i="8"/>
  <c r="G180" i="8"/>
  <c r="H180" i="8"/>
  <c r="I180" i="8"/>
  <c r="J180" i="8"/>
  <c r="D181" i="8"/>
  <c r="E181" i="8"/>
  <c r="F181" i="8"/>
  <c r="G181" i="8"/>
  <c r="H181" i="8"/>
  <c r="I181" i="8"/>
  <c r="J181" i="8"/>
  <c r="D182" i="8"/>
  <c r="E182" i="8"/>
  <c r="F182" i="8"/>
  <c r="G182" i="8"/>
  <c r="H182" i="8"/>
  <c r="I182" i="8"/>
  <c r="J182" i="8"/>
  <c r="D183" i="8"/>
  <c r="E183" i="8"/>
  <c r="F183" i="8"/>
  <c r="G183" i="8"/>
  <c r="H183" i="8"/>
  <c r="I183" i="8"/>
  <c r="J183" i="8"/>
  <c r="D184" i="8"/>
  <c r="E184" i="8"/>
  <c r="F184" i="8"/>
  <c r="G184" i="8"/>
  <c r="H184" i="8"/>
  <c r="I184" i="8"/>
  <c r="J184" i="8"/>
  <c r="D185" i="8"/>
  <c r="E185" i="8"/>
  <c r="F185" i="8"/>
  <c r="G185" i="8"/>
  <c r="H185" i="8"/>
  <c r="I185" i="8"/>
  <c r="J185" i="8"/>
  <c r="D186" i="8"/>
  <c r="E186" i="8"/>
  <c r="F186" i="8"/>
  <c r="G186" i="8"/>
  <c r="H186" i="8"/>
  <c r="I186" i="8"/>
  <c r="J186" i="8"/>
  <c r="D187" i="8"/>
  <c r="E187" i="8"/>
  <c r="F187" i="8"/>
  <c r="G187" i="8"/>
  <c r="H187" i="8"/>
  <c r="I187" i="8"/>
  <c r="J187" i="8"/>
  <c r="D188" i="8"/>
  <c r="E188" i="8"/>
  <c r="F188" i="8"/>
  <c r="G188" i="8"/>
  <c r="H188" i="8"/>
  <c r="I188" i="8"/>
  <c r="J188" i="8"/>
  <c r="D189" i="8"/>
  <c r="E189" i="8"/>
  <c r="F189" i="8"/>
  <c r="G189" i="8"/>
  <c r="H189" i="8"/>
  <c r="I189" i="8"/>
  <c r="J189" i="8"/>
  <c r="D190" i="8"/>
  <c r="E190" i="8"/>
  <c r="F190" i="8"/>
  <c r="G190" i="8"/>
  <c r="H190" i="8"/>
  <c r="I190" i="8"/>
  <c r="J190" i="8"/>
  <c r="D191" i="8"/>
  <c r="E191" i="8"/>
  <c r="F191" i="8"/>
  <c r="G191" i="8"/>
  <c r="H191" i="8"/>
  <c r="I191" i="8"/>
  <c r="J191" i="8"/>
  <c r="D192" i="8"/>
  <c r="E192" i="8"/>
  <c r="F192" i="8"/>
  <c r="G192" i="8"/>
  <c r="H192" i="8"/>
  <c r="I192" i="8"/>
  <c r="J192" i="8"/>
  <c r="D193" i="8"/>
  <c r="E193" i="8"/>
  <c r="F193" i="8"/>
  <c r="G193" i="8"/>
  <c r="H193" i="8"/>
  <c r="I193" i="8"/>
  <c r="J193" i="8"/>
  <c r="D194" i="8"/>
  <c r="E194" i="8"/>
  <c r="F194" i="8"/>
  <c r="G194" i="8"/>
  <c r="H194" i="8"/>
  <c r="I194" i="8"/>
  <c r="J194" i="8"/>
  <c r="D195" i="8"/>
  <c r="E195" i="8"/>
  <c r="F195" i="8"/>
  <c r="G195" i="8"/>
  <c r="H195" i="8"/>
  <c r="I195" i="8"/>
  <c r="J195" i="8"/>
  <c r="D196" i="8"/>
  <c r="E196" i="8"/>
  <c r="F196" i="8"/>
  <c r="G196" i="8"/>
  <c r="H196" i="8"/>
  <c r="I196" i="8"/>
  <c r="J196" i="8"/>
  <c r="D197" i="8"/>
  <c r="E197" i="8"/>
  <c r="F197" i="8"/>
  <c r="G197" i="8"/>
  <c r="H197" i="8"/>
  <c r="I197" i="8"/>
  <c r="J197" i="8"/>
  <c r="D198" i="8"/>
  <c r="E198" i="8"/>
  <c r="F198" i="8"/>
  <c r="G198" i="8"/>
  <c r="H198" i="8"/>
  <c r="I198" i="8"/>
  <c r="J198" i="8"/>
  <c r="D199" i="8"/>
  <c r="E199" i="8"/>
  <c r="F199" i="8"/>
  <c r="G199" i="8"/>
  <c r="H199" i="8"/>
  <c r="I199" i="8"/>
  <c r="J199" i="8"/>
  <c r="D200" i="8"/>
  <c r="E200" i="8"/>
  <c r="F200" i="8"/>
  <c r="G200" i="8"/>
  <c r="H200" i="8"/>
  <c r="I200" i="8"/>
  <c r="J200" i="8"/>
  <c r="D201" i="8"/>
  <c r="E201" i="8"/>
  <c r="F201" i="8"/>
  <c r="G201" i="8"/>
  <c r="H201" i="8"/>
  <c r="I201" i="8"/>
  <c r="J201" i="8"/>
  <c r="D202" i="8"/>
  <c r="E202" i="8"/>
  <c r="F202" i="8"/>
  <c r="G202" i="8"/>
  <c r="H202" i="8"/>
  <c r="I202" i="8"/>
  <c r="J202" i="8"/>
  <c r="D203" i="8"/>
  <c r="E203" i="8"/>
  <c r="F203" i="8"/>
  <c r="G203" i="8"/>
  <c r="H203" i="8"/>
  <c r="I203" i="8"/>
  <c r="J203" i="8"/>
  <c r="D204" i="8"/>
  <c r="E204" i="8"/>
  <c r="F204" i="8"/>
  <c r="G204" i="8"/>
  <c r="H204" i="8"/>
  <c r="I204" i="8"/>
  <c r="J204" i="8"/>
  <c r="D205" i="8"/>
  <c r="E205" i="8"/>
  <c r="F205" i="8"/>
  <c r="G205" i="8"/>
  <c r="H205" i="8"/>
  <c r="I205" i="8"/>
  <c r="J205" i="8"/>
  <c r="D206" i="8"/>
  <c r="E206" i="8"/>
  <c r="F206" i="8"/>
  <c r="G206" i="8"/>
  <c r="H206" i="8"/>
  <c r="I206" i="8"/>
  <c r="J206" i="8"/>
  <c r="D207" i="8"/>
  <c r="E207" i="8"/>
  <c r="F207" i="8"/>
  <c r="G207" i="8"/>
  <c r="H207" i="8"/>
  <c r="I207" i="8"/>
  <c r="J207" i="8"/>
  <c r="D208" i="8"/>
  <c r="E208" i="8"/>
  <c r="F208" i="8"/>
  <c r="G208" i="8"/>
  <c r="H208" i="8"/>
  <c r="I208" i="8"/>
  <c r="J208" i="8"/>
  <c r="D209" i="8"/>
  <c r="E209" i="8"/>
  <c r="F209" i="8"/>
  <c r="G209" i="8"/>
  <c r="H209" i="8"/>
  <c r="I209" i="8"/>
  <c r="J209" i="8"/>
  <c r="D210" i="8"/>
  <c r="E210" i="8"/>
  <c r="F210" i="8"/>
  <c r="G210" i="8"/>
  <c r="H210" i="8"/>
  <c r="I210" i="8"/>
  <c r="J210" i="8"/>
  <c r="D211" i="8"/>
  <c r="E211" i="8"/>
  <c r="F211" i="8"/>
  <c r="G211" i="8"/>
  <c r="H211" i="8"/>
  <c r="I211" i="8"/>
  <c r="J211" i="8"/>
  <c r="D212" i="8"/>
  <c r="E212" i="8"/>
  <c r="F212" i="8"/>
  <c r="G212" i="8"/>
  <c r="H212" i="8"/>
  <c r="I212" i="8"/>
  <c r="J212" i="8"/>
  <c r="D213" i="8"/>
  <c r="E213" i="8"/>
  <c r="F213" i="8"/>
  <c r="G213" i="8"/>
  <c r="H213" i="8"/>
  <c r="I213" i="8"/>
  <c r="J213" i="8"/>
  <c r="D214" i="8"/>
  <c r="E214" i="8"/>
  <c r="F214" i="8"/>
  <c r="G214" i="8"/>
  <c r="H214" i="8"/>
  <c r="I214" i="8"/>
  <c r="J214" i="8"/>
  <c r="D215" i="8"/>
  <c r="E215" i="8"/>
  <c r="F215" i="8"/>
  <c r="G215" i="8"/>
  <c r="H215" i="8"/>
  <c r="I215" i="8"/>
  <c r="J215" i="8"/>
  <c r="D216" i="8"/>
  <c r="E216" i="8"/>
  <c r="F216" i="8"/>
  <c r="G216" i="8"/>
  <c r="H216" i="8"/>
  <c r="I216" i="8"/>
  <c r="J216" i="8"/>
  <c r="D217" i="8"/>
  <c r="E217" i="8"/>
  <c r="F217" i="8"/>
  <c r="G217" i="8"/>
  <c r="H217" i="8"/>
  <c r="I217" i="8"/>
  <c r="J217" i="8"/>
  <c r="D218" i="8"/>
  <c r="E218" i="8"/>
  <c r="F218" i="8"/>
  <c r="G218" i="8"/>
  <c r="H218" i="8"/>
  <c r="I218" i="8"/>
  <c r="J218" i="8"/>
  <c r="D219" i="8"/>
  <c r="E219" i="8"/>
  <c r="F219" i="8"/>
  <c r="G219" i="8"/>
  <c r="H219" i="8"/>
  <c r="I219" i="8"/>
  <c r="J219" i="8"/>
  <c r="D220" i="8"/>
  <c r="E220" i="8"/>
  <c r="F220" i="8"/>
  <c r="G220" i="8"/>
  <c r="H220" i="8"/>
  <c r="I220" i="8"/>
  <c r="J220" i="8"/>
  <c r="D221" i="8"/>
  <c r="E221" i="8"/>
  <c r="F221" i="8"/>
  <c r="G221" i="8"/>
  <c r="H221" i="8"/>
  <c r="I221" i="8"/>
  <c r="J221" i="8"/>
  <c r="D222" i="8"/>
  <c r="E222" i="8"/>
  <c r="F222" i="8"/>
  <c r="G222" i="8"/>
  <c r="H222" i="8"/>
  <c r="I222" i="8"/>
  <c r="J222" i="8"/>
  <c r="D223" i="8"/>
  <c r="E223" i="8"/>
  <c r="F223" i="8"/>
  <c r="G223" i="8"/>
  <c r="H223" i="8"/>
  <c r="I223" i="8"/>
  <c r="J223" i="8"/>
  <c r="D224" i="8"/>
  <c r="E224" i="8"/>
  <c r="F224" i="8"/>
  <c r="G224" i="8"/>
  <c r="H224" i="8"/>
  <c r="I224" i="8"/>
  <c r="J224" i="8"/>
  <c r="D225" i="8"/>
  <c r="E225" i="8"/>
  <c r="F225" i="8"/>
  <c r="G225" i="8"/>
  <c r="H225" i="8"/>
  <c r="I225" i="8"/>
  <c r="J225" i="8"/>
  <c r="D226" i="8"/>
  <c r="E226" i="8"/>
  <c r="F226" i="8"/>
  <c r="G226" i="8"/>
  <c r="H226" i="8"/>
  <c r="I226" i="8"/>
  <c r="J226" i="8"/>
  <c r="D227" i="8"/>
  <c r="E227" i="8"/>
  <c r="F227" i="8"/>
  <c r="G227" i="8"/>
  <c r="H227" i="8"/>
  <c r="I227" i="8"/>
  <c r="J227" i="8"/>
  <c r="D228" i="8"/>
  <c r="E228" i="8"/>
  <c r="F228" i="8"/>
  <c r="G228" i="8"/>
  <c r="H228" i="8"/>
  <c r="I228" i="8"/>
  <c r="J228" i="8"/>
  <c r="D229" i="8"/>
  <c r="E229" i="8"/>
  <c r="F229" i="8"/>
  <c r="G229" i="8"/>
  <c r="H229" i="8"/>
  <c r="I229" i="8"/>
  <c r="J229" i="8"/>
  <c r="D230" i="8"/>
  <c r="E230" i="8"/>
  <c r="F230" i="8"/>
  <c r="G230" i="8"/>
  <c r="H230" i="8"/>
  <c r="I230" i="8"/>
  <c r="J230" i="8"/>
  <c r="D231" i="8"/>
  <c r="E231" i="8"/>
  <c r="F231" i="8"/>
  <c r="G231" i="8"/>
  <c r="H231" i="8"/>
  <c r="I231" i="8"/>
  <c r="J231" i="8"/>
  <c r="D232" i="8"/>
  <c r="E232" i="8"/>
  <c r="F232" i="8"/>
  <c r="G232" i="8"/>
  <c r="H232" i="8"/>
  <c r="I232" i="8"/>
  <c r="J232" i="8"/>
  <c r="D233" i="8"/>
  <c r="E233" i="8"/>
  <c r="F233" i="8"/>
  <c r="G233" i="8"/>
  <c r="H233" i="8"/>
  <c r="I233" i="8"/>
  <c r="J233" i="8"/>
  <c r="D234" i="8"/>
  <c r="E234" i="8"/>
  <c r="F234" i="8"/>
  <c r="G234" i="8"/>
  <c r="H234" i="8"/>
  <c r="I234" i="8"/>
  <c r="J234" i="8"/>
  <c r="D235" i="8"/>
  <c r="E235" i="8"/>
  <c r="F235" i="8"/>
  <c r="G235" i="8"/>
  <c r="H235" i="8"/>
  <c r="I235" i="8"/>
  <c r="J235" i="8"/>
  <c r="D236" i="8"/>
  <c r="E236" i="8"/>
  <c r="F236" i="8"/>
  <c r="G236" i="8"/>
  <c r="H236" i="8"/>
  <c r="I236" i="8"/>
  <c r="J236" i="8"/>
  <c r="D237" i="8"/>
  <c r="E237" i="8"/>
  <c r="F237" i="8"/>
  <c r="G237" i="8"/>
  <c r="H237" i="8"/>
  <c r="I237" i="8"/>
  <c r="J237" i="8"/>
  <c r="D238" i="8"/>
  <c r="E238" i="8"/>
  <c r="F238" i="8"/>
  <c r="G238" i="8"/>
  <c r="H238" i="8"/>
  <c r="I238" i="8"/>
  <c r="J238" i="8"/>
  <c r="D239" i="8"/>
  <c r="E239" i="8"/>
  <c r="F239" i="8"/>
  <c r="G239" i="8"/>
  <c r="H239" i="8"/>
  <c r="I239" i="8"/>
  <c r="J239" i="8"/>
  <c r="D240" i="8"/>
  <c r="E240" i="8"/>
  <c r="F240" i="8"/>
  <c r="G240" i="8"/>
  <c r="H240" i="8"/>
  <c r="I240" i="8"/>
  <c r="J240" i="8"/>
  <c r="D241" i="8"/>
  <c r="E241" i="8"/>
  <c r="F241" i="8"/>
  <c r="G241" i="8"/>
  <c r="H241" i="8"/>
  <c r="I241" i="8"/>
  <c r="J241" i="8"/>
  <c r="D242" i="8"/>
  <c r="E242" i="8"/>
  <c r="F242" i="8"/>
  <c r="G242" i="8"/>
  <c r="H242" i="8"/>
  <c r="I242" i="8"/>
  <c r="J242" i="8"/>
  <c r="D243" i="8"/>
  <c r="E243" i="8"/>
  <c r="F243" i="8"/>
  <c r="G243" i="8"/>
  <c r="H243" i="8"/>
  <c r="I243" i="8"/>
  <c r="J243" i="8"/>
  <c r="D244" i="8"/>
  <c r="E244" i="8"/>
  <c r="F244" i="8"/>
  <c r="G244" i="8"/>
  <c r="H244" i="8"/>
  <c r="I244" i="8"/>
  <c r="J244" i="8"/>
  <c r="D245" i="8"/>
  <c r="E245" i="8"/>
  <c r="F245" i="8"/>
  <c r="G245" i="8"/>
  <c r="H245" i="8"/>
  <c r="I245" i="8"/>
  <c r="J245" i="8"/>
  <c r="D246" i="8"/>
  <c r="E246" i="8"/>
  <c r="F246" i="8"/>
  <c r="G246" i="8"/>
  <c r="H246" i="8"/>
  <c r="I246" i="8"/>
  <c r="J246" i="8"/>
  <c r="D247" i="8"/>
  <c r="E247" i="8"/>
  <c r="F247" i="8"/>
  <c r="G247" i="8"/>
  <c r="H247" i="8"/>
  <c r="I247" i="8"/>
  <c r="J247" i="8"/>
  <c r="D248" i="8"/>
  <c r="E248" i="8"/>
  <c r="F248" i="8"/>
  <c r="G248" i="8"/>
  <c r="H248" i="8"/>
  <c r="I248" i="8"/>
  <c r="J248" i="8"/>
  <c r="D249" i="8"/>
  <c r="E249" i="8"/>
  <c r="F249" i="8"/>
  <c r="G249" i="8"/>
  <c r="H249" i="8"/>
  <c r="I249" i="8"/>
  <c r="J249" i="8"/>
  <c r="D250" i="8"/>
  <c r="E250" i="8"/>
  <c r="F250" i="8"/>
  <c r="G250" i="8"/>
  <c r="H250" i="8"/>
  <c r="I250" i="8"/>
  <c r="J250" i="8"/>
  <c r="D251" i="8"/>
  <c r="E251" i="8"/>
  <c r="F251" i="8"/>
  <c r="G251" i="8"/>
  <c r="H251" i="8"/>
  <c r="I251" i="8"/>
  <c r="J251" i="8"/>
  <c r="D252" i="8"/>
  <c r="E252" i="8"/>
  <c r="F252" i="8"/>
  <c r="G252" i="8"/>
  <c r="H252" i="8"/>
  <c r="I252" i="8"/>
  <c r="J252" i="8"/>
  <c r="D253" i="8"/>
  <c r="E253" i="8"/>
  <c r="F253" i="8"/>
  <c r="G253" i="8"/>
  <c r="H253" i="8"/>
  <c r="I253" i="8"/>
  <c r="J253" i="8"/>
  <c r="D254" i="8"/>
  <c r="E254" i="8"/>
  <c r="F254" i="8"/>
  <c r="G254" i="8"/>
  <c r="H254" i="8"/>
  <c r="I254" i="8"/>
  <c r="J254" i="8"/>
  <c r="D255" i="8"/>
  <c r="E255" i="8"/>
  <c r="F255" i="8"/>
  <c r="G255" i="8"/>
  <c r="H255" i="8"/>
  <c r="I255" i="8"/>
  <c r="J255" i="8"/>
  <c r="D256" i="8"/>
  <c r="E256" i="8"/>
  <c r="F256" i="8"/>
  <c r="G256" i="8"/>
  <c r="H256" i="8"/>
  <c r="I256" i="8"/>
  <c r="J256" i="8"/>
  <c r="D257" i="8"/>
  <c r="E257" i="8"/>
  <c r="F257" i="8"/>
  <c r="G257" i="8"/>
  <c r="H257" i="8"/>
  <c r="I257" i="8"/>
  <c r="J257" i="8"/>
  <c r="D258" i="8"/>
  <c r="E258" i="8"/>
  <c r="F258" i="8"/>
  <c r="G258" i="8"/>
  <c r="H258" i="8"/>
  <c r="I258" i="8"/>
  <c r="J258" i="8"/>
  <c r="J5" i="8"/>
  <c r="I5" i="8"/>
  <c r="S6" i="8" s="1"/>
  <c r="AC6" i="8" s="1"/>
  <c r="H5" i="8"/>
  <c r="G5" i="8"/>
  <c r="F5" i="8"/>
  <c r="E5" i="8"/>
  <c r="D5" i="8"/>
  <c r="C6" i="8"/>
  <c r="C7" i="8"/>
  <c r="M7" i="8" s="1"/>
  <c r="W7" i="8" s="1"/>
  <c r="C8" i="8"/>
  <c r="C9" i="8"/>
  <c r="C10" i="8"/>
  <c r="M10" i="8" s="1"/>
  <c r="W10" i="8" s="1"/>
  <c r="C11" i="8"/>
  <c r="C12" i="8"/>
  <c r="C13" i="8"/>
  <c r="C14" i="8"/>
  <c r="C15" i="8"/>
  <c r="M15" i="8" s="1"/>
  <c r="W15" i="8" s="1"/>
  <c r="C16" i="8"/>
  <c r="C17" i="8"/>
  <c r="C18" i="8"/>
  <c r="M18" i="8" s="1"/>
  <c r="W18" i="8" s="1"/>
  <c r="C19" i="8"/>
  <c r="C20" i="8"/>
  <c r="C21" i="8"/>
  <c r="C22" i="8"/>
  <c r="C23" i="8"/>
  <c r="M23" i="8" s="1"/>
  <c r="W23" i="8" s="1"/>
  <c r="C24" i="8"/>
  <c r="C25" i="8"/>
  <c r="C26" i="8"/>
  <c r="M26" i="8" s="1"/>
  <c r="W26" i="8" s="1"/>
  <c r="C27" i="8"/>
  <c r="C28" i="8"/>
  <c r="C29" i="8"/>
  <c r="C30" i="8"/>
  <c r="C31" i="8"/>
  <c r="M31" i="8" s="1"/>
  <c r="W31" i="8" s="1"/>
  <c r="C32" i="8"/>
  <c r="C33" i="8"/>
  <c r="C34" i="8"/>
  <c r="M34" i="8" s="1"/>
  <c r="W34" i="8" s="1"/>
  <c r="C35" i="8"/>
  <c r="C36" i="8"/>
  <c r="C37" i="8"/>
  <c r="C38" i="8"/>
  <c r="C39" i="8"/>
  <c r="M39" i="8" s="1"/>
  <c r="W39" i="8" s="1"/>
  <c r="C40" i="8"/>
  <c r="C41" i="8"/>
  <c r="C42" i="8"/>
  <c r="M42" i="8" s="1"/>
  <c r="W42" i="8" s="1"/>
  <c r="C43" i="8"/>
  <c r="C44" i="8"/>
  <c r="C45" i="8"/>
  <c r="C46" i="8"/>
  <c r="C47" i="8"/>
  <c r="M47" i="8" s="1"/>
  <c r="W47" i="8" s="1"/>
  <c r="C48" i="8"/>
  <c r="C49" i="8"/>
  <c r="C50" i="8"/>
  <c r="M50" i="8" s="1"/>
  <c r="W50" i="8" s="1"/>
  <c r="C51" i="8"/>
  <c r="C52" i="8"/>
  <c r="C53" i="8"/>
  <c r="C54" i="8"/>
  <c r="C55" i="8"/>
  <c r="M55" i="8" s="1"/>
  <c r="W55" i="8" s="1"/>
  <c r="C56" i="8"/>
  <c r="C57" i="8"/>
  <c r="C58" i="8"/>
  <c r="M58" i="8" s="1"/>
  <c r="W58" i="8" s="1"/>
  <c r="C59" i="8"/>
  <c r="C60" i="8"/>
  <c r="C61" i="8"/>
  <c r="C62" i="8"/>
  <c r="C63" i="8"/>
  <c r="M63" i="8" s="1"/>
  <c r="W63" i="8" s="1"/>
  <c r="C64" i="8"/>
  <c r="C65" i="8"/>
  <c r="C66" i="8"/>
  <c r="M66" i="8" s="1"/>
  <c r="W66" i="8" s="1"/>
  <c r="C67" i="8"/>
  <c r="C68" i="8"/>
  <c r="C69" i="8"/>
  <c r="C70" i="8"/>
  <c r="C71" i="8"/>
  <c r="M71" i="8" s="1"/>
  <c r="W71" i="8" s="1"/>
  <c r="C72" i="8"/>
  <c r="C73" i="8"/>
  <c r="C74" i="8"/>
  <c r="M74" i="8" s="1"/>
  <c r="W74" i="8" s="1"/>
  <c r="C75" i="8"/>
  <c r="C76" i="8"/>
  <c r="C77" i="8"/>
  <c r="C78" i="8"/>
  <c r="C79" i="8"/>
  <c r="M79" i="8" s="1"/>
  <c r="W79" i="8" s="1"/>
  <c r="C80" i="8"/>
  <c r="C81" i="8"/>
  <c r="C82" i="8"/>
  <c r="M82" i="8" s="1"/>
  <c r="W82" i="8" s="1"/>
  <c r="C83" i="8"/>
  <c r="C84" i="8"/>
  <c r="C85" i="8"/>
  <c r="C86" i="8"/>
  <c r="C87" i="8"/>
  <c r="M87" i="8" s="1"/>
  <c r="W87" i="8" s="1"/>
  <c r="C88" i="8"/>
  <c r="C89" i="8"/>
  <c r="C90" i="8"/>
  <c r="M90" i="8" s="1"/>
  <c r="W90" i="8" s="1"/>
  <c r="C91" i="8"/>
  <c r="C92" i="8"/>
  <c r="C93" i="8"/>
  <c r="C94" i="8"/>
  <c r="C95" i="8"/>
  <c r="M95" i="8" s="1"/>
  <c r="W95" i="8" s="1"/>
  <c r="C96" i="8"/>
  <c r="C97" i="8"/>
  <c r="C98" i="8"/>
  <c r="M98" i="8" s="1"/>
  <c r="W98" i="8" s="1"/>
  <c r="C99" i="8"/>
  <c r="C100" i="8"/>
  <c r="C101" i="8"/>
  <c r="C102" i="8"/>
  <c r="C103" i="8"/>
  <c r="M103" i="8" s="1"/>
  <c r="W103" i="8" s="1"/>
  <c r="C104" i="8"/>
  <c r="C105" i="8"/>
  <c r="C106" i="8"/>
  <c r="M106" i="8" s="1"/>
  <c r="W106" i="8" s="1"/>
  <c r="C107" i="8"/>
  <c r="C108" i="8"/>
  <c r="C109" i="8"/>
  <c r="C110" i="8"/>
  <c r="C111" i="8"/>
  <c r="M111" i="8" s="1"/>
  <c r="W111" i="8" s="1"/>
  <c r="C112" i="8"/>
  <c r="C113" i="8"/>
  <c r="C114" i="8"/>
  <c r="M114" i="8" s="1"/>
  <c r="W114" i="8" s="1"/>
  <c r="C115" i="8"/>
  <c r="C116" i="8"/>
  <c r="C117" i="8"/>
  <c r="C118" i="8"/>
  <c r="C119" i="8"/>
  <c r="M119" i="8" s="1"/>
  <c r="W119" i="8" s="1"/>
  <c r="C120" i="8"/>
  <c r="C121" i="8"/>
  <c r="C122" i="8"/>
  <c r="M122" i="8" s="1"/>
  <c r="W122" i="8" s="1"/>
  <c r="C123" i="8"/>
  <c r="C124" i="8"/>
  <c r="C125" i="8"/>
  <c r="C126" i="8"/>
  <c r="C127" i="8"/>
  <c r="M127" i="8" s="1"/>
  <c r="W127" i="8" s="1"/>
  <c r="C128" i="8"/>
  <c r="C129" i="8"/>
  <c r="C130" i="8"/>
  <c r="M130" i="8" s="1"/>
  <c r="W130" i="8" s="1"/>
  <c r="C131" i="8"/>
  <c r="C132" i="8"/>
  <c r="C133" i="8"/>
  <c r="C134" i="8"/>
  <c r="C135" i="8"/>
  <c r="M135" i="8" s="1"/>
  <c r="W135" i="8" s="1"/>
  <c r="C136" i="8"/>
  <c r="C137" i="8"/>
  <c r="C138" i="8"/>
  <c r="M138" i="8" s="1"/>
  <c r="W138" i="8" s="1"/>
  <c r="C139" i="8"/>
  <c r="C140" i="8"/>
  <c r="C141" i="8"/>
  <c r="C142" i="8"/>
  <c r="C143" i="8"/>
  <c r="M143" i="8" s="1"/>
  <c r="W143" i="8" s="1"/>
  <c r="C144" i="8"/>
  <c r="C145" i="8"/>
  <c r="C146" i="8"/>
  <c r="M146" i="8" s="1"/>
  <c r="W146" i="8" s="1"/>
  <c r="C147" i="8"/>
  <c r="C148" i="8"/>
  <c r="C149" i="8"/>
  <c r="C150" i="8"/>
  <c r="C151" i="8"/>
  <c r="M151" i="8" s="1"/>
  <c r="W151" i="8" s="1"/>
  <c r="C152" i="8"/>
  <c r="C153" i="8"/>
  <c r="C154" i="8"/>
  <c r="M154" i="8" s="1"/>
  <c r="W154" i="8" s="1"/>
  <c r="C155" i="8"/>
  <c r="C156" i="8"/>
  <c r="C157" i="8"/>
  <c r="C158" i="8"/>
  <c r="C159" i="8"/>
  <c r="M159" i="8" s="1"/>
  <c r="W159" i="8" s="1"/>
  <c r="C160" i="8"/>
  <c r="C161" i="8"/>
  <c r="C162" i="8"/>
  <c r="M162" i="8" s="1"/>
  <c r="W162" i="8" s="1"/>
  <c r="C163" i="8"/>
  <c r="C164" i="8"/>
  <c r="C165" i="8"/>
  <c r="C166" i="8"/>
  <c r="C167" i="8"/>
  <c r="M167" i="8" s="1"/>
  <c r="W167" i="8" s="1"/>
  <c r="C168" i="8"/>
  <c r="C169" i="8"/>
  <c r="C170" i="8"/>
  <c r="M170" i="8" s="1"/>
  <c r="W170" i="8" s="1"/>
  <c r="C171" i="8"/>
  <c r="C172" i="8"/>
  <c r="C173" i="8"/>
  <c r="C174" i="8"/>
  <c r="C175" i="8"/>
  <c r="M175" i="8" s="1"/>
  <c r="W175" i="8" s="1"/>
  <c r="C176" i="8"/>
  <c r="C177" i="8"/>
  <c r="C178" i="8"/>
  <c r="M178" i="8" s="1"/>
  <c r="W178" i="8" s="1"/>
  <c r="C179" i="8"/>
  <c r="C180" i="8"/>
  <c r="C181" i="8"/>
  <c r="C182" i="8"/>
  <c r="C183" i="8"/>
  <c r="M183" i="8" s="1"/>
  <c r="W183" i="8" s="1"/>
  <c r="C184" i="8"/>
  <c r="C185" i="8"/>
  <c r="C186" i="8"/>
  <c r="M186" i="8" s="1"/>
  <c r="W186" i="8" s="1"/>
  <c r="C187" i="8"/>
  <c r="C188" i="8"/>
  <c r="C189" i="8"/>
  <c r="C190" i="8"/>
  <c r="C191" i="8"/>
  <c r="M191" i="8" s="1"/>
  <c r="W191" i="8" s="1"/>
  <c r="C192" i="8"/>
  <c r="C193" i="8"/>
  <c r="C194" i="8"/>
  <c r="M194" i="8" s="1"/>
  <c r="W194" i="8" s="1"/>
  <c r="C195" i="8"/>
  <c r="C196" i="8"/>
  <c r="C197" i="8"/>
  <c r="C198" i="8"/>
  <c r="C199" i="8"/>
  <c r="M199" i="8" s="1"/>
  <c r="W199" i="8" s="1"/>
  <c r="C200" i="8"/>
  <c r="C201" i="8"/>
  <c r="C202" i="8"/>
  <c r="M202" i="8" s="1"/>
  <c r="W202" i="8" s="1"/>
  <c r="C203" i="8"/>
  <c r="C204" i="8"/>
  <c r="C205" i="8"/>
  <c r="C206" i="8"/>
  <c r="C207" i="8"/>
  <c r="M207" i="8" s="1"/>
  <c r="W207" i="8" s="1"/>
  <c r="C208" i="8"/>
  <c r="C209" i="8"/>
  <c r="C210" i="8"/>
  <c r="M210" i="8" s="1"/>
  <c r="W210" i="8" s="1"/>
  <c r="C211" i="8"/>
  <c r="C212" i="8"/>
  <c r="C213" i="8"/>
  <c r="C214" i="8"/>
  <c r="C215" i="8"/>
  <c r="M215" i="8" s="1"/>
  <c r="W215" i="8" s="1"/>
  <c r="C216" i="8"/>
  <c r="C217" i="8"/>
  <c r="C218" i="8"/>
  <c r="M218" i="8" s="1"/>
  <c r="W218" i="8" s="1"/>
  <c r="C219" i="8"/>
  <c r="C220" i="8"/>
  <c r="C221" i="8"/>
  <c r="C222" i="8"/>
  <c r="C223" i="8"/>
  <c r="M223" i="8" s="1"/>
  <c r="W223" i="8" s="1"/>
  <c r="C224" i="8"/>
  <c r="C225" i="8"/>
  <c r="C226" i="8"/>
  <c r="M226" i="8" s="1"/>
  <c r="W226" i="8" s="1"/>
  <c r="C227" i="8"/>
  <c r="C228" i="8"/>
  <c r="C229" i="8"/>
  <c r="C230" i="8"/>
  <c r="C231" i="8"/>
  <c r="M231" i="8" s="1"/>
  <c r="W231" i="8" s="1"/>
  <c r="C232" i="8"/>
  <c r="C233" i="8"/>
  <c r="C234" i="8"/>
  <c r="M234" i="8" s="1"/>
  <c r="W234" i="8" s="1"/>
  <c r="C235" i="8"/>
  <c r="C236" i="8"/>
  <c r="C237" i="8"/>
  <c r="C238" i="8"/>
  <c r="C239" i="8"/>
  <c r="M239" i="8" s="1"/>
  <c r="W239" i="8" s="1"/>
  <c r="C240" i="8"/>
  <c r="C241" i="8"/>
  <c r="C242" i="8"/>
  <c r="M242" i="8" s="1"/>
  <c r="W242" i="8" s="1"/>
  <c r="C243" i="8"/>
  <c r="C244" i="8"/>
  <c r="C245" i="8"/>
  <c r="C246" i="8"/>
  <c r="C247" i="8"/>
  <c r="M247" i="8" s="1"/>
  <c r="W247" i="8" s="1"/>
  <c r="C248" i="8"/>
  <c r="C249" i="8"/>
  <c r="C250" i="8"/>
  <c r="M250" i="8" s="1"/>
  <c r="W250" i="8" s="1"/>
  <c r="C251" i="8"/>
  <c r="C252" i="8"/>
  <c r="C253" i="8"/>
  <c r="C254" i="8"/>
  <c r="C255" i="8"/>
  <c r="M255" i="8" s="1"/>
  <c r="W255" i="8" s="1"/>
  <c r="C256" i="8"/>
  <c r="C257" i="8"/>
  <c r="C258" i="8"/>
  <c r="M258" i="8" s="1"/>
  <c r="W258" i="8" s="1"/>
  <c r="C5" i="8"/>
  <c r="A467" i="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S10" i="1"/>
  <c r="U11" i="1"/>
  <c r="R12" i="1"/>
  <c r="P258" i="8" l="1"/>
  <c r="Z258" i="8" s="1"/>
  <c r="S253" i="8"/>
  <c r="AC253" i="8" s="1"/>
  <c r="T246" i="8"/>
  <c r="AD246" i="8" s="1"/>
  <c r="O241" i="8"/>
  <c r="Y241" i="8" s="1"/>
  <c r="P234" i="8"/>
  <c r="Z234" i="8" s="1"/>
  <c r="Q227" i="8"/>
  <c r="AA227" i="8" s="1"/>
  <c r="R220" i="8"/>
  <c r="AB220" i="8" s="1"/>
  <c r="N216" i="8"/>
  <c r="X216" i="8" s="1"/>
  <c r="O209" i="8"/>
  <c r="Y209" i="8" s="1"/>
  <c r="S205" i="8"/>
  <c r="AC205" i="8" s="1"/>
  <c r="O257" i="8"/>
  <c r="Y257" i="8" s="1"/>
  <c r="P250" i="8"/>
  <c r="Z250" i="8" s="1"/>
  <c r="P242" i="8"/>
  <c r="Z242" i="8" s="1"/>
  <c r="Q235" i="8"/>
  <c r="AA235" i="8" s="1"/>
  <c r="R228" i="8"/>
  <c r="AB228" i="8" s="1"/>
  <c r="S221" i="8"/>
  <c r="AC221" i="8" s="1"/>
  <c r="S213" i="8"/>
  <c r="AC213" i="8" s="1"/>
  <c r="T206" i="8"/>
  <c r="AD206" i="8" s="1"/>
  <c r="Q203" i="8"/>
  <c r="AA203" i="8" s="1"/>
  <c r="M256" i="8"/>
  <c r="W256" i="8" s="1"/>
  <c r="M248" i="8"/>
  <c r="W248" i="8" s="1"/>
  <c r="M240" i="8"/>
  <c r="W240" i="8" s="1"/>
  <c r="M232" i="8"/>
  <c r="W232" i="8" s="1"/>
  <c r="M224" i="8"/>
  <c r="W224" i="8" s="1"/>
  <c r="M216" i="8"/>
  <c r="W216" i="8" s="1"/>
  <c r="M208" i="8"/>
  <c r="W208" i="8" s="1"/>
  <c r="M200" i="8"/>
  <c r="W200" i="8" s="1"/>
  <c r="M192" i="8"/>
  <c r="W192" i="8" s="1"/>
  <c r="M184" i="8"/>
  <c r="W184" i="8" s="1"/>
  <c r="M176" i="8"/>
  <c r="W176" i="8" s="1"/>
  <c r="M168" i="8"/>
  <c r="W168" i="8" s="1"/>
  <c r="M160" i="8"/>
  <c r="W160" i="8" s="1"/>
  <c r="M152" i="8"/>
  <c r="W152" i="8" s="1"/>
  <c r="M144" i="8"/>
  <c r="W144" i="8" s="1"/>
  <c r="M136" i="8"/>
  <c r="W136" i="8" s="1"/>
  <c r="M128" i="8"/>
  <c r="W128" i="8" s="1"/>
  <c r="M120" i="8"/>
  <c r="W120" i="8" s="1"/>
  <c r="M112" i="8"/>
  <c r="W112" i="8" s="1"/>
  <c r="M104" i="8"/>
  <c r="W104" i="8" s="1"/>
  <c r="M96" i="8"/>
  <c r="W96" i="8" s="1"/>
  <c r="M88" i="8"/>
  <c r="W88" i="8" s="1"/>
  <c r="M80" i="8"/>
  <c r="W80" i="8" s="1"/>
  <c r="M72" i="8"/>
  <c r="W72" i="8" s="1"/>
  <c r="M64" i="8"/>
  <c r="W64" i="8" s="1"/>
  <c r="M56" i="8"/>
  <c r="W56" i="8" s="1"/>
  <c r="M48" i="8"/>
  <c r="W48" i="8" s="1"/>
  <c r="M40" i="8"/>
  <c r="W40" i="8" s="1"/>
  <c r="M32" i="8"/>
  <c r="W32" i="8" s="1"/>
  <c r="Q251" i="8"/>
  <c r="AA251" i="8" s="1"/>
  <c r="S245" i="8"/>
  <c r="AC245" i="8" s="1"/>
  <c r="T238" i="8"/>
  <c r="AD238" i="8" s="1"/>
  <c r="N232" i="8"/>
  <c r="X232" i="8" s="1"/>
  <c r="O225" i="8"/>
  <c r="Y225" i="8" s="1"/>
  <c r="P218" i="8"/>
  <c r="Z218" i="8" s="1"/>
  <c r="R212" i="8"/>
  <c r="AB212" i="8" s="1"/>
  <c r="S197" i="8"/>
  <c r="AC197" i="8" s="1"/>
  <c r="R252" i="8"/>
  <c r="AB252" i="8" s="1"/>
  <c r="R244" i="8"/>
  <c r="AB244" i="8" s="1"/>
  <c r="S237" i="8"/>
  <c r="AC237" i="8" s="1"/>
  <c r="T230" i="8"/>
  <c r="AD230" i="8" s="1"/>
  <c r="N224" i="8"/>
  <c r="X224" i="8" s="1"/>
  <c r="O217" i="8"/>
  <c r="Y217" i="8" s="1"/>
  <c r="P210" i="8"/>
  <c r="Z210" i="8" s="1"/>
  <c r="N256" i="8"/>
  <c r="X256" i="8" s="1"/>
  <c r="O249" i="8"/>
  <c r="Y249" i="8" s="1"/>
  <c r="Q243" i="8"/>
  <c r="AA243" i="8" s="1"/>
  <c r="R236" i="8"/>
  <c r="AB236" i="8" s="1"/>
  <c r="S229" i="8"/>
  <c r="AC229" i="8" s="1"/>
  <c r="T222" i="8"/>
  <c r="AD222" i="8" s="1"/>
  <c r="T214" i="8"/>
  <c r="AD214" i="8" s="1"/>
  <c r="N208" i="8"/>
  <c r="X208" i="8" s="1"/>
  <c r="R204" i="8"/>
  <c r="AB204" i="8" s="1"/>
  <c r="O193" i="8"/>
  <c r="Y193" i="8" s="1"/>
  <c r="T254" i="8"/>
  <c r="AD254" i="8" s="1"/>
  <c r="N248" i="8"/>
  <c r="X248" i="8" s="1"/>
  <c r="N240" i="8"/>
  <c r="X240" i="8" s="1"/>
  <c r="O233" i="8"/>
  <c r="Y233" i="8" s="1"/>
  <c r="P226" i="8"/>
  <c r="Z226" i="8" s="1"/>
  <c r="Q219" i="8"/>
  <c r="AA219" i="8" s="1"/>
  <c r="Q211" i="8"/>
  <c r="AA211" i="8" s="1"/>
  <c r="M257" i="8"/>
  <c r="W257" i="8" s="1"/>
  <c r="M249" i="8"/>
  <c r="W249" i="8" s="1"/>
  <c r="M241" i="8"/>
  <c r="W241" i="8" s="1"/>
  <c r="M233" i="8"/>
  <c r="W233" i="8" s="1"/>
  <c r="M225" i="8"/>
  <c r="W225" i="8" s="1"/>
  <c r="M217" i="8"/>
  <c r="W217" i="8" s="1"/>
  <c r="M209" i="8"/>
  <c r="W209" i="8" s="1"/>
  <c r="M201" i="8"/>
  <c r="W201" i="8" s="1"/>
  <c r="M193" i="8"/>
  <c r="W193" i="8" s="1"/>
  <c r="M185" i="8"/>
  <c r="W185" i="8" s="1"/>
  <c r="M177" i="8"/>
  <c r="W177" i="8" s="1"/>
  <c r="M169" i="8"/>
  <c r="W169" i="8" s="1"/>
  <c r="M161" i="8"/>
  <c r="W161" i="8" s="1"/>
  <c r="M153" i="8"/>
  <c r="W153" i="8" s="1"/>
  <c r="M145" i="8"/>
  <c r="W145" i="8" s="1"/>
  <c r="M137" i="8"/>
  <c r="W137" i="8" s="1"/>
  <c r="M129" i="8"/>
  <c r="W129" i="8" s="1"/>
  <c r="M121" i="8"/>
  <c r="W121" i="8" s="1"/>
  <c r="M113" i="8"/>
  <c r="W113" i="8" s="1"/>
  <c r="M105" i="8"/>
  <c r="W105" i="8" s="1"/>
  <c r="M97" i="8"/>
  <c r="W97" i="8" s="1"/>
  <c r="M89" i="8"/>
  <c r="W89" i="8" s="1"/>
  <c r="M81" i="8"/>
  <c r="W81" i="8" s="1"/>
  <c r="M73" i="8"/>
  <c r="W73" i="8" s="1"/>
  <c r="M65" i="8"/>
  <c r="W65" i="8" s="1"/>
  <c r="M57" i="8"/>
  <c r="W57" i="8" s="1"/>
  <c r="M49" i="8"/>
  <c r="W49" i="8" s="1"/>
  <c r="M41" i="8"/>
  <c r="W41" i="8" s="1"/>
  <c r="M33" i="8"/>
  <c r="W33" i="8" s="1"/>
  <c r="M25" i="8"/>
  <c r="W25" i="8" s="1"/>
  <c r="M17" i="8"/>
  <c r="W17" i="8" s="1"/>
  <c r="M9" i="8"/>
  <c r="W9" i="8" s="1"/>
  <c r="R157" i="8"/>
  <c r="AB157" i="8" s="1"/>
  <c r="Q156" i="8"/>
  <c r="AA156" i="8" s="1"/>
  <c r="P155" i="8"/>
  <c r="Z155" i="8" s="1"/>
  <c r="O154" i="8"/>
  <c r="Y154" i="8" s="1"/>
  <c r="N153" i="8"/>
  <c r="X153" i="8" s="1"/>
  <c r="T151" i="8"/>
  <c r="AD151" i="8" s="1"/>
  <c r="S150" i="8"/>
  <c r="AC150" i="8" s="1"/>
  <c r="R149" i="8"/>
  <c r="AB149" i="8" s="1"/>
  <c r="Q148" i="8"/>
  <c r="AA148" i="8" s="1"/>
  <c r="P147" i="8"/>
  <c r="Z147" i="8" s="1"/>
  <c r="O146" i="8"/>
  <c r="Y146" i="8" s="1"/>
  <c r="N145" i="8"/>
  <c r="X145" i="8" s="1"/>
  <c r="T143" i="8"/>
  <c r="AD143" i="8" s="1"/>
  <c r="S142" i="8"/>
  <c r="AC142" i="8" s="1"/>
  <c r="M24" i="8"/>
  <c r="W24" i="8" s="1"/>
  <c r="M16" i="8"/>
  <c r="W16" i="8" s="1"/>
  <c r="M8" i="8"/>
  <c r="W8" i="8" s="1"/>
  <c r="S73" i="8"/>
  <c r="AC73" i="8" s="1"/>
  <c r="S258" i="8"/>
  <c r="AC258" i="8" s="1"/>
  <c r="R257" i="8"/>
  <c r="AB257" i="8" s="1"/>
  <c r="Q256" i="8"/>
  <c r="AA256" i="8" s="1"/>
  <c r="P255" i="8"/>
  <c r="Z255" i="8" s="1"/>
  <c r="O254" i="8"/>
  <c r="Y254" i="8" s="1"/>
  <c r="N253" i="8"/>
  <c r="X253" i="8" s="1"/>
  <c r="T251" i="8"/>
  <c r="AD251" i="8" s="1"/>
  <c r="S250" i="8"/>
  <c r="AC250" i="8" s="1"/>
  <c r="R249" i="8"/>
  <c r="AB249" i="8" s="1"/>
  <c r="Q248" i="8"/>
  <c r="AA248" i="8" s="1"/>
  <c r="P247" i="8"/>
  <c r="Z247" i="8" s="1"/>
  <c r="O246" i="8"/>
  <c r="Y246" i="8" s="1"/>
  <c r="N245" i="8"/>
  <c r="X245" i="8" s="1"/>
  <c r="T243" i="8"/>
  <c r="AD243" i="8" s="1"/>
  <c r="S242" i="8"/>
  <c r="AC242" i="8" s="1"/>
  <c r="R241" i="8"/>
  <c r="AB241" i="8" s="1"/>
  <c r="Q240" i="8"/>
  <c r="AA240" i="8" s="1"/>
  <c r="P239" i="8"/>
  <c r="Z239" i="8" s="1"/>
  <c r="O238" i="8"/>
  <c r="Y238" i="8" s="1"/>
  <c r="N237" i="8"/>
  <c r="X237" i="8" s="1"/>
  <c r="T235" i="8"/>
  <c r="AD235" i="8" s="1"/>
  <c r="S234" i="8"/>
  <c r="AC234" i="8" s="1"/>
  <c r="R233" i="8"/>
  <c r="AB233" i="8" s="1"/>
  <c r="Q232" i="8"/>
  <c r="AA232" i="8" s="1"/>
  <c r="P231" i="8"/>
  <c r="Z231" i="8" s="1"/>
  <c r="O230" i="8"/>
  <c r="Y230" i="8" s="1"/>
  <c r="N229" i="8"/>
  <c r="X229" i="8" s="1"/>
  <c r="T227" i="8"/>
  <c r="AD227" i="8" s="1"/>
  <c r="S226" i="8"/>
  <c r="AC226" i="8" s="1"/>
  <c r="R225" i="8"/>
  <c r="AB225" i="8" s="1"/>
  <c r="Q224" i="8"/>
  <c r="AA224" i="8" s="1"/>
  <c r="P223" i="8"/>
  <c r="Z223" i="8" s="1"/>
  <c r="O222" i="8"/>
  <c r="Y222" i="8" s="1"/>
  <c r="N221" i="8"/>
  <c r="X221" i="8" s="1"/>
  <c r="T219" i="8"/>
  <c r="AD219" i="8" s="1"/>
  <c r="S218" i="8"/>
  <c r="AC218" i="8" s="1"/>
  <c r="R217" i="8"/>
  <c r="AB217" i="8" s="1"/>
  <c r="Q216" i="8"/>
  <c r="AA216" i="8" s="1"/>
  <c r="P215" i="8"/>
  <c r="Z215" i="8" s="1"/>
  <c r="O214" i="8"/>
  <c r="Y214" i="8" s="1"/>
  <c r="N213" i="8"/>
  <c r="X213" i="8" s="1"/>
  <c r="T211" i="8"/>
  <c r="AD211" i="8" s="1"/>
  <c r="S210" i="8"/>
  <c r="AC210" i="8" s="1"/>
  <c r="R209" i="8"/>
  <c r="AB209" i="8" s="1"/>
  <c r="Q208" i="8"/>
  <c r="AA208" i="8" s="1"/>
  <c r="P207" i="8"/>
  <c r="Z207" i="8" s="1"/>
  <c r="O206" i="8"/>
  <c r="Y206" i="8" s="1"/>
  <c r="N205" i="8"/>
  <c r="X205" i="8" s="1"/>
  <c r="T203" i="8"/>
  <c r="AD203" i="8" s="1"/>
  <c r="S202" i="8"/>
  <c r="AC202" i="8" s="1"/>
  <c r="R201" i="8"/>
  <c r="AB201" i="8" s="1"/>
  <c r="Q200" i="8"/>
  <c r="AA200" i="8" s="1"/>
  <c r="P199" i="8"/>
  <c r="Z199" i="8" s="1"/>
  <c r="O198" i="8"/>
  <c r="Y198" i="8" s="1"/>
  <c r="N197" i="8"/>
  <c r="X197" i="8" s="1"/>
  <c r="T195" i="8"/>
  <c r="AD195" i="8" s="1"/>
  <c r="S194" i="8"/>
  <c r="AC194" i="8" s="1"/>
  <c r="R193" i="8"/>
  <c r="AB193" i="8" s="1"/>
  <c r="Q192" i="8"/>
  <c r="AA192" i="8" s="1"/>
  <c r="P191" i="8"/>
  <c r="Z191" i="8" s="1"/>
  <c r="O190" i="8"/>
  <c r="Y190" i="8" s="1"/>
  <c r="N189" i="8"/>
  <c r="X189" i="8" s="1"/>
  <c r="T187" i="8"/>
  <c r="AD187" i="8" s="1"/>
  <c r="S186" i="8"/>
  <c r="AC186" i="8" s="1"/>
  <c r="R185" i="8"/>
  <c r="AB185" i="8" s="1"/>
  <c r="Q184" i="8"/>
  <c r="AA184" i="8" s="1"/>
  <c r="P183" i="8"/>
  <c r="Z183" i="8" s="1"/>
  <c r="O182" i="8"/>
  <c r="Y182" i="8" s="1"/>
  <c r="N181" i="8"/>
  <c r="X181" i="8" s="1"/>
  <c r="T179" i="8"/>
  <c r="AD179" i="8" s="1"/>
  <c r="S178" i="8"/>
  <c r="AC178" i="8" s="1"/>
  <c r="R177" i="8"/>
  <c r="AB177" i="8" s="1"/>
  <c r="Q176" i="8"/>
  <c r="AA176" i="8" s="1"/>
  <c r="P175" i="8"/>
  <c r="Z175" i="8" s="1"/>
  <c r="O174" i="8"/>
  <c r="Y174" i="8" s="1"/>
  <c r="N173" i="8"/>
  <c r="X173" i="8" s="1"/>
  <c r="T171" i="8"/>
  <c r="AD171" i="8" s="1"/>
  <c r="S170" i="8"/>
  <c r="AC170" i="8" s="1"/>
  <c r="R169" i="8"/>
  <c r="AB169" i="8" s="1"/>
  <c r="Q168" i="8"/>
  <c r="AA168" i="8" s="1"/>
  <c r="P167" i="8"/>
  <c r="Z167" i="8" s="1"/>
  <c r="O166" i="8"/>
  <c r="Y166" i="8" s="1"/>
  <c r="N165" i="8"/>
  <c r="X165" i="8" s="1"/>
  <c r="T163" i="8"/>
  <c r="AD163" i="8" s="1"/>
  <c r="S162" i="8"/>
  <c r="AC162" i="8" s="1"/>
  <c r="R161" i="8"/>
  <c r="AB161" i="8" s="1"/>
  <c r="Q160" i="8"/>
  <c r="AA160" i="8" s="1"/>
  <c r="P159" i="8"/>
  <c r="Z159" i="8" s="1"/>
  <c r="O158" i="8"/>
  <c r="Y158" i="8" s="1"/>
  <c r="N157" i="8"/>
  <c r="X157" i="8" s="1"/>
  <c r="T155" i="8"/>
  <c r="AD155" i="8" s="1"/>
  <c r="S154" i="8"/>
  <c r="AC154" i="8" s="1"/>
  <c r="R153" i="8"/>
  <c r="AB153" i="8" s="1"/>
  <c r="Q152" i="8"/>
  <c r="AA152" i="8" s="1"/>
  <c r="P151" i="8"/>
  <c r="Z151" i="8" s="1"/>
  <c r="O150" i="8"/>
  <c r="Y150" i="8" s="1"/>
  <c r="N149" i="8"/>
  <c r="X149" i="8" s="1"/>
  <c r="T147" i="8"/>
  <c r="AD147" i="8" s="1"/>
  <c r="S146" i="8"/>
  <c r="AC146" i="8" s="1"/>
  <c r="R145" i="8"/>
  <c r="AB145" i="8" s="1"/>
  <c r="Q144" i="8"/>
  <c r="AA144" i="8" s="1"/>
  <c r="P143" i="8"/>
  <c r="Z143" i="8" s="1"/>
  <c r="O142" i="8"/>
  <c r="Y142" i="8" s="1"/>
  <c r="N141" i="8"/>
  <c r="X141" i="8" s="1"/>
  <c r="T139" i="8"/>
  <c r="AD139" i="8" s="1"/>
  <c r="S138" i="8"/>
  <c r="AC138" i="8" s="1"/>
  <c r="R137" i="8"/>
  <c r="AB137" i="8" s="1"/>
  <c r="Q136" i="8"/>
  <c r="AA136" i="8" s="1"/>
  <c r="P135" i="8"/>
  <c r="Z135" i="8" s="1"/>
  <c r="O134" i="8"/>
  <c r="Y134" i="8" s="1"/>
  <c r="N133" i="8"/>
  <c r="X133" i="8" s="1"/>
  <c r="T131" i="8"/>
  <c r="AD131" i="8" s="1"/>
  <c r="S130" i="8"/>
  <c r="AC130" i="8" s="1"/>
  <c r="R129" i="8"/>
  <c r="AB129" i="8" s="1"/>
  <c r="Q128" i="8"/>
  <c r="AA128" i="8" s="1"/>
  <c r="P127" i="8"/>
  <c r="Z127" i="8" s="1"/>
  <c r="O126" i="8"/>
  <c r="Y126" i="8" s="1"/>
  <c r="N125" i="8"/>
  <c r="X125" i="8" s="1"/>
  <c r="T123" i="8"/>
  <c r="AD123" i="8" s="1"/>
  <c r="S122" i="8"/>
  <c r="AC122" i="8" s="1"/>
  <c r="M252" i="8"/>
  <c r="W252" i="8" s="1"/>
  <c r="M244" i="8"/>
  <c r="W244" i="8" s="1"/>
  <c r="M236" i="8"/>
  <c r="W236" i="8" s="1"/>
  <c r="M228" i="8"/>
  <c r="W228" i="8" s="1"/>
  <c r="M220" i="8"/>
  <c r="W220" i="8" s="1"/>
  <c r="M212" i="8"/>
  <c r="W212" i="8" s="1"/>
  <c r="M204" i="8"/>
  <c r="W204" i="8" s="1"/>
  <c r="M196" i="8"/>
  <c r="W196" i="8" s="1"/>
  <c r="M188" i="8"/>
  <c r="W188" i="8" s="1"/>
  <c r="M180" i="8"/>
  <c r="W180" i="8" s="1"/>
  <c r="M172" i="8"/>
  <c r="W172" i="8" s="1"/>
  <c r="M164" i="8"/>
  <c r="W164" i="8" s="1"/>
  <c r="M156" i="8"/>
  <c r="W156" i="8" s="1"/>
  <c r="M148" i="8"/>
  <c r="W148" i="8" s="1"/>
  <c r="M140" i="8"/>
  <c r="W140" i="8" s="1"/>
  <c r="M132" i="8"/>
  <c r="W132" i="8" s="1"/>
  <c r="M124" i="8"/>
  <c r="W124" i="8" s="1"/>
  <c r="M116" i="8"/>
  <c r="W116" i="8" s="1"/>
  <c r="M108" i="8"/>
  <c r="W108" i="8" s="1"/>
  <c r="M100" i="8"/>
  <c r="W100" i="8" s="1"/>
  <c r="M92" i="8"/>
  <c r="W92" i="8" s="1"/>
  <c r="M84" i="8"/>
  <c r="W84" i="8" s="1"/>
  <c r="M76" i="8"/>
  <c r="W76" i="8" s="1"/>
  <c r="M68" i="8"/>
  <c r="W68" i="8" s="1"/>
  <c r="M60" i="8"/>
  <c r="W60" i="8" s="1"/>
  <c r="M52" i="8"/>
  <c r="W52" i="8" s="1"/>
  <c r="M44" i="8"/>
  <c r="W44" i="8" s="1"/>
  <c r="M36" i="8"/>
  <c r="W36" i="8" s="1"/>
  <c r="M28" i="8"/>
  <c r="W28" i="8" s="1"/>
  <c r="M20" i="8"/>
  <c r="W20" i="8" s="1"/>
  <c r="M12" i="8"/>
  <c r="W12" i="8" s="1"/>
  <c r="R258" i="8"/>
  <c r="AB258" i="8" s="1"/>
  <c r="Q257" i="8"/>
  <c r="AA257" i="8" s="1"/>
  <c r="P256" i="8"/>
  <c r="Z256" i="8" s="1"/>
  <c r="O255" i="8"/>
  <c r="Y255" i="8" s="1"/>
  <c r="N254" i="8"/>
  <c r="X254" i="8" s="1"/>
  <c r="T252" i="8"/>
  <c r="AD252" i="8" s="1"/>
  <c r="S251" i="8"/>
  <c r="AC251" i="8" s="1"/>
  <c r="R250" i="8"/>
  <c r="AB250" i="8" s="1"/>
  <c r="Q249" i="8"/>
  <c r="AA249" i="8" s="1"/>
  <c r="P248" i="8"/>
  <c r="Z248" i="8" s="1"/>
  <c r="O247" i="8"/>
  <c r="Y247" i="8" s="1"/>
  <c r="N246" i="8"/>
  <c r="X246" i="8" s="1"/>
  <c r="T244" i="8"/>
  <c r="AD244" i="8" s="1"/>
  <c r="S243" i="8"/>
  <c r="AC243" i="8" s="1"/>
  <c r="R242" i="8"/>
  <c r="AB242" i="8" s="1"/>
  <c r="Q241" i="8"/>
  <c r="AA241" i="8" s="1"/>
  <c r="P240" i="8"/>
  <c r="Z240" i="8" s="1"/>
  <c r="O239" i="8"/>
  <c r="Y239" i="8" s="1"/>
  <c r="N238" i="8"/>
  <c r="X238" i="8" s="1"/>
  <c r="T236" i="8"/>
  <c r="AD236" i="8" s="1"/>
  <c r="R121" i="8"/>
  <c r="AB121" i="8" s="1"/>
  <c r="Q120" i="8"/>
  <c r="AA120" i="8" s="1"/>
  <c r="P119" i="8"/>
  <c r="Z119" i="8" s="1"/>
  <c r="O118" i="8"/>
  <c r="Y118" i="8" s="1"/>
  <c r="N117" i="8"/>
  <c r="X117" i="8" s="1"/>
  <c r="T115" i="8"/>
  <c r="AD115" i="8" s="1"/>
  <c r="S114" i="8"/>
  <c r="AC114" i="8" s="1"/>
  <c r="R113" i="8"/>
  <c r="AB113" i="8" s="1"/>
  <c r="Q112" i="8"/>
  <c r="AA112" i="8" s="1"/>
  <c r="P111" i="8"/>
  <c r="Z111" i="8" s="1"/>
  <c r="O110" i="8"/>
  <c r="Y110" i="8" s="1"/>
  <c r="N109" i="8"/>
  <c r="X109" i="8" s="1"/>
  <c r="T107" i="8"/>
  <c r="AD107" i="8" s="1"/>
  <c r="S106" i="8"/>
  <c r="AC106" i="8" s="1"/>
  <c r="R105" i="8"/>
  <c r="AB105" i="8" s="1"/>
  <c r="Q104" i="8"/>
  <c r="AA104" i="8" s="1"/>
  <c r="P103" i="8"/>
  <c r="Z103" i="8" s="1"/>
  <c r="O102" i="8"/>
  <c r="Y102" i="8" s="1"/>
  <c r="N101" i="8"/>
  <c r="X101" i="8" s="1"/>
  <c r="T99" i="8"/>
  <c r="AD99" i="8" s="1"/>
  <c r="S98" i="8"/>
  <c r="AC98" i="8" s="1"/>
  <c r="R97" i="8"/>
  <c r="AB97" i="8" s="1"/>
  <c r="Q96" i="8"/>
  <c r="AA96" i="8" s="1"/>
  <c r="P95" i="8"/>
  <c r="Z95" i="8" s="1"/>
  <c r="O94" i="8"/>
  <c r="Y94" i="8" s="1"/>
  <c r="N93" i="8"/>
  <c r="X93" i="8" s="1"/>
  <c r="T91" i="8"/>
  <c r="AD91" i="8" s="1"/>
  <c r="S90" i="8"/>
  <c r="AC90" i="8" s="1"/>
  <c r="R89" i="8"/>
  <c r="AB89" i="8" s="1"/>
  <c r="Q88" i="8"/>
  <c r="AA88" i="8" s="1"/>
  <c r="P87" i="8"/>
  <c r="Z87" i="8" s="1"/>
  <c r="O86" i="8"/>
  <c r="Y86" i="8" s="1"/>
  <c r="N85" i="8"/>
  <c r="X85" i="8" s="1"/>
  <c r="T83" i="8"/>
  <c r="AD83" i="8" s="1"/>
  <c r="S82" i="8"/>
  <c r="AC82" i="8" s="1"/>
  <c r="R81" i="8"/>
  <c r="AB81" i="8" s="1"/>
  <c r="Q80" i="8"/>
  <c r="AA80" i="8" s="1"/>
  <c r="P79" i="8"/>
  <c r="Z79" i="8" s="1"/>
  <c r="O78" i="8"/>
  <c r="Y78" i="8" s="1"/>
  <c r="N77" i="8"/>
  <c r="X77" i="8" s="1"/>
  <c r="T75" i="8"/>
  <c r="AD75" i="8" s="1"/>
  <c r="S74" i="8"/>
  <c r="AC74" i="8" s="1"/>
  <c r="R73" i="8"/>
  <c r="AB73" i="8" s="1"/>
  <c r="Q72" i="8"/>
  <c r="AA72" i="8" s="1"/>
  <c r="P71" i="8"/>
  <c r="Z71" i="8" s="1"/>
  <c r="O70" i="8"/>
  <c r="Y70" i="8" s="1"/>
  <c r="N69" i="8"/>
  <c r="X69" i="8" s="1"/>
  <c r="T67" i="8"/>
  <c r="AD67" i="8" s="1"/>
  <c r="S66" i="8"/>
  <c r="AC66" i="8" s="1"/>
  <c r="R65" i="8"/>
  <c r="AB65" i="8" s="1"/>
  <c r="Q64" i="8"/>
  <c r="AA64" i="8" s="1"/>
  <c r="P63" i="8"/>
  <c r="Z63" i="8" s="1"/>
  <c r="O62" i="8"/>
  <c r="Y62" i="8" s="1"/>
  <c r="N61" i="8"/>
  <c r="X61" i="8" s="1"/>
  <c r="T59" i="8"/>
  <c r="AD59" i="8" s="1"/>
  <c r="S58" i="8"/>
  <c r="AC58" i="8" s="1"/>
  <c r="R57" i="8"/>
  <c r="AB57" i="8" s="1"/>
  <c r="Q56" i="8"/>
  <c r="AA56" i="8" s="1"/>
  <c r="P55" i="8"/>
  <c r="Z55" i="8" s="1"/>
  <c r="O54" i="8"/>
  <c r="Y54" i="8" s="1"/>
  <c r="N53" i="8"/>
  <c r="X53" i="8" s="1"/>
  <c r="T51" i="8"/>
  <c r="AD51" i="8" s="1"/>
  <c r="S50" i="8"/>
  <c r="AC50" i="8" s="1"/>
  <c r="R49" i="8"/>
  <c r="AB49" i="8" s="1"/>
  <c r="Q48" i="8"/>
  <c r="AA48" i="8" s="1"/>
  <c r="P47" i="8"/>
  <c r="Z47" i="8" s="1"/>
  <c r="O46" i="8"/>
  <c r="Y46" i="8" s="1"/>
  <c r="N45" i="8"/>
  <c r="X45" i="8" s="1"/>
  <c r="T43" i="8"/>
  <c r="AD43" i="8" s="1"/>
  <c r="S42" i="8"/>
  <c r="AC42" i="8" s="1"/>
  <c r="R41" i="8"/>
  <c r="AB41" i="8" s="1"/>
  <c r="Q40" i="8"/>
  <c r="AA40" i="8" s="1"/>
  <c r="P39" i="8"/>
  <c r="Z39" i="8" s="1"/>
  <c r="O38" i="8"/>
  <c r="Y38" i="8" s="1"/>
  <c r="N37" i="8"/>
  <c r="X37" i="8" s="1"/>
  <c r="T35" i="8"/>
  <c r="AD35" i="8" s="1"/>
  <c r="S34" i="8"/>
  <c r="AC34" i="8" s="1"/>
  <c r="R33" i="8"/>
  <c r="AB33" i="8" s="1"/>
  <c r="Q32" i="8"/>
  <c r="AA32" i="8" s="1"/>
  <c r="P31" i="8"/>
  <c r="Z31" i="8" s="1"/>
  <c r="O30" i="8"/>
  <c r="Y30" i="8" s="1"/>
  <c r="N29" i="8"/>
  <c r="X29" i="8" s="1"/>
  <c r="T27" i="8"/>
  <c r="AD27" i="8" s="1"/>
  <c r="S26" i="8"/>
  <c r="AC26" i="8" s="1"/>
  <c r="R25" i="8"/>
  <c r="AB25" i="8" s="1"/>
  <c r="Q24" i="8"/>
  <c r="AA24" i="8" s="1"/>
  <c r="P23" i="8"/>
  <c r="Z23" i="8" s="1"/>
  <c r="O22" i="8"/>
  <c r="Y22" i="8" s="1"/>
  <c r="N21" i="8"/>
  <c r="X21" i="8" s="1"/>
  <c r="T19" i="8"/>
  <c r="AD19" i="8" s="1"/>
  <c r="S18" i="8"/>
  <c r="AC18" i="8" s="1"/>
  <c r="R17" i="8"/>
  <c r="AB17" i="8" s="1"/>
  <c r="Q16" i="8"/>
  <c r="AA16" i="8" s="1"/>
  <c r="P15" i="8"/>
  <c r="Z15" i="8" s="1"/>
  <c r="O14" i="8"/>
  <c r="Y14" i="8" s="1"/>
  <c r="N13" i="8"/>
  <c r="X13" i="8" s="1"/>
  <c r="T11" i="8"/>
  <c r="AD11" i="8" s="1"/>
  <c r="S10" i="8"/>
  <c r="AC10" i="8" s="1"/>
  <c r="R9" i="8"/>
  <c r="AB9" i="8" s="1"/>
  <c r="Q8" i="8"/>
  <c r="AA8" i="8" s="1"/>
  <c r="P7" i="8"/>
  <c r="Z7" i="8" s="1"/>
  <c r="O39" i="8"/>
  <c r="Y39" i="8" s="1"/>
  <c r="N38" i="8"/>
  <c r="X38" i="8" s="1"/>
  <c r="T36" i="8"/>
  <c r="AD36" i="8" s="1"/>
  <c r="S134" i="8"/>
  <c r="AC134" i="8" s="1"/>
  <c r="Q132" i="8"/>
  <c r="AA132" i="8" s="1"/>
  <c r="O202" i="8"/>
  <c r="Y202" i="8" s="1"/>
  <c r="R197" i="8"/>
  <c r="AB197" i="8" s="1"/>
  <c r="N193" i="8"/>
  <c r="X193" i="8" s="1"/>
  <c r="Q188" i="8"/>
  <c r="AA188" i="8" s="1"/>
  <c r="R181" i="8"/>
  <c r="AB181" i="8" s="1"/>
  <c r="N177" i="8"/>
  <c r="X177" i="8" s="1"/>
  <c r="Q172" i="8"/>
  <c r="AA172" i="8" s="1"/>
  <c r="T167" i="8"/>
  <c r="AD167" i="8" s="1"/>
  <c r="P163" i="8"/>
  <c r="Z163" i="8" s="1"/>
  <c r="S158" i="8"/>
  <c r="AC158" i="8" s="1"/>
  <c r="Q204" i="8"/>
  <c r="AA204" i="8" s="1"/>
  <c r="T199" i="8"/>
  <c r="AD199" i="8" s="1"/>
  <c r="P195" i="8"/>
  <c r="Z195" i="8" s="1"/>
  <c r="S190" i="8"/>
  <c r="AC190" i="8" s="1"/>
  <c r="O186" i="8"/>
  <c r="Y186" i="8" s="1"/>
  <c r="T183" i="8"/>
  <c r="AD183" i="8" s="1"/>
  <c r="P179" i="8"/>
  <c r="Z179" i="8" s="1"/>
  <c r="S174" i="8"/>
  <c r="AC174" i="8" s="1"/>
  <c r="O170" i="8"/>
  <c r="Y170" i="8" s="1"/>
  <c r="R165" i="8"/>
  <c r="AB165" i="8" s="1"/>
  <c r="O162" i="8"/>
  <c r="Y162" i="8" s="1"/>
  <c r="S255" i="8"/>
  <c r="AC255" i="8" s="1"/>
  <c r="Q253" i="8"/>
  <c r="AA253" i="8" s="1"/>
  <c r="S247" i="8"/>
  <c r="AC247" i="8" s="1"/>
  <c r="P244" i="8"/>
  <c r="Z244" i="8" s="1"/>
  <c r="T240" i="8"/>
  <c r="AD240" i="8" s="1"/>
  <c r="Q237" i="8"/>
  <c r="AA237" i="8" s="1"/>
  <c r="N234" i="8"/>
  <c r="X234" i="8" s="1"/>
  <c r="R230" i="8"/>
  <c r="AB230" i="8" s="1"/>
  <c r="O227" i="8"/>
  <c r="Y227" i="8" s="1"/>
  <c r="S223" i="8"/>
  <c r="AC223" i="8" s="1"/>
  <c r="O219" i="8"/>
  <c r="Y219" i="8" s="1"/>
  <c r="S215" i="8"/>
  <c r="AC215" i="8" s="1"/>
  <c r="P212" i="8"/>
  <c r="Z212" i="8" s="1"/>
  <c r="T208" i="8"/>
  <c r="AD208" i="8" s="1"/>
  <c r="P204" i="8"/>
  <c r="Z204" i="8" s="1"/>
  <c r="N202" i="8"/>
  <c r="X202" i="8" s="1"/>
  <c r="R198" i="8"/>
  <c r="AB198" i="8" s="1"/>
  <c r="O195" i="8"/>
  <c r="Y195" i="8" s="1"/>
  <c r="S191" i="8"/>
  <c r="AC191" i="8" s="1"/>
  <c r="P188" i="8"/>
  <c r="Z188" i="8" s="1"/>
  <c r="S183" i="8"/>
  <c r="AC183" i="8" s="1"/>
  <c r="P180" i="8"/>
  <c r="Z180" i="8" s="1"/>
  <c r="T176" i="8"/>
  <c r="AD176" i="8" s="1"/>
  <c r="Q173" i="8"/>
  <c r="AA173" i="8" s="1"/>
  <c r="T168" i="8"/>
  <c r="AD168" i="8" s="1"/>
  <c r="R166" i="8"/>
  <c r="AB166" i="8" s="1"/>
  <c r="N162" i="8"/>
  <c r="X162" i="8" s="1"/>
  <c r="R158" i="8"/>
  <c r="AB158" i="8" s="1"/>
  <c r="O155" i="8"/>
  <c r="Y155" i="8" s="1"/>
  <c r="S151" i="8"/>
  <c r="AC151" i="8" s="1"/>
  <c r="P148" i="8"/>
  <c r="Z148" i="8" s="1"/>
  <c r="T144" i="8"/>
  <c r="AD144" i="8" s="1"/>
  <c r="R142" i="8"/>
  <c r="AB142" i="8" s="1"/>
  <c r="O139" i="8"/>
  <c r="Y139" i="8" s="1"/>
  <c r="S135" i="8"/>
  <c r="AC135" i="8" s="1"/>
  <c r="P132" i="8"/>
  <c r="Z132" i="8" s="1"/>
  <c r="R30" i="8"/>
  <c r="AB30" i="8" s="1"/>
  <c r="Q29" i="8"/>
  <c r="AA29" i="8" s="1"/>
  <c r="P28" i="8"/>
  <c r="Z28" i="8" s="1"/>
  <c r="O27" i="8"/>
  <c r="Y27" i="8" s="1"/>
  <c r="N26" i="8"/>
  <c r="X26" i="8" s="1"/>
  <c r="T24" i="8"/>
  <c r="AD24" i="8" s="1"/>
  <c r="S23" i="8"/>
  <c r="AC23" i="8" s="1"/>
  <c r="R22" i="8"/>
  <c r="AB22" i="8" s="1"/>
  <c r="Q21" i="8"/>
  <c r="AA21" i="8" s="1"/>
  <c r="P20" i="8"/>
  <c r="Z20" i="8" s="1"/>
  <c r="O19" i="8"/>
  <c r="Y19" i="8" s="1"/>
  <c r="N18" i="8"/>
  <c r="X18" i="8" s="1"/>
  <c r="T16" i="8"/>
  <c r="AD16" i="8" s="1"/>
  <c r="S15" i="8"/>
  <c r="AC15" i="8" s="1"/>
  <c r="R14" i="8"/>
  <c r="AB14" i="8" s="1"/>
  <c r="Q13" i="8"/>
  <c r="AA13" i="8" s="1"/>
  <c r="P12" i="8"/>
  <c r="Z12" i="8" s="1"/>
  <c r="O11" i="8"/>
  <c r="Y11" i="8" s="1"/>
  <c r="N10" i="8"/>
  <c r="X10" i="8" s="1"/>
  <c r="T8" i="8"/>
  <c r="AD8" i="8" s="1"/>
  <c r="S7" i="8"/>
  <c r="T89" i="8"/>
  <c r="AD89" i="8" s="1"/>
  <c r="S88" i="8"/>
  <c r="AC88" i="8" s="1"/>
  <c r="R87" i="8"/>
  <c r="AB87" i="8" s="1"/>
  <c r="Q86" i="8"/>
  <c r="AA86" i="8" s="1"/>
  <c r="P85" i="8"/>
  <c r="Z85" i="8" s="1"/>
  <c r="N201" i="8"/>
  <c r="X201" i="8" s="1"/>
  <c r="Q196" i="8"/>
  <c r="AA196" i="8" s="1"/>
  <c r="T191" i="8"/>
  <c r="AD191" i="8" s="1"/>
  <c r="P187" i="8"/>
  <c r="Z187" i="8" s="1"/>
  <c r="S182" i="8"/>
  <c r="AC182" i="8" s="1"/>
  <c r="O178" i="8"/>
  <c r="Y178" i="8" s="1"/>
  <c r="R173" i="8"/>
  <c r="AB173" i="8" s="1"/>
  <c r="N169" i="8"/>
  <c r="X169" i="8" s="1"/>
  <c r="Q164" i="8"/>
  <c r="AA164" i="8" s="1"/>
  <c r="T159" i="8"/>
  <c r="AD159" i="8" s="1"/>
  <c r="N258" i="8"/>
  <c r="X258" i="8" s="1"/>
  <c r="R254" i="8"/>
  <c r="AB254" i="8" s="1"/>
  <c r="O251" i="8"/>
  <c r="Y251" i="8" s="1"/>
  <c r="N250" i="8"/>
  <c r="X250" i="8" s="1"/>
  <c r="R246" i="8"/>
  <c r="AB246" i="8" s="1"/>
  <c r="O243" i="8"/>
  <c r="Y243" i="8" s="1"/>
  <c r="S239" i="8"/>
  <c r="AC239" i="8" s="1"/>
  <c r="P236" i="8"/>
  <c r="Z236" i="8" s="1"/>
  <c r="T232" i="8"/>
  <c r="AD232" i="8" s="1"/>
  <c r="Q229" i="8"/>
  <c r="AA229" i="8" s="1"/>
  <c r="N226" i="8"/>
  <c r="X226" i="8" s="1"/>
  <c r="R222" i="8"/>
  <c r="AB222" i="8" s="1"/>
  <c r="P220" i="8"/>
  <c r="Z220" i="8" s="1"/>
  <c r="T216" i="8"/>
  <c r="AD216" i="8" s="1"/>
  <c r="Q213" i="8"/>
  <c r="AA213" i="8" s="1"/>
  <c r="N210" i="8"/>
  <c r="X210" i="8" s="1"/>
  <c r="R206" i="8"/>
  <c r="AB206" i="8" s="1"/>
  <c r="O203" i="8"/>
  <c r="Y203" i="8" s="1"/>
  <c r="S199" i="8"/>
  <c r="AC199" i="8" s="1"/>
  <c r="P196" i="8"/>
  <c r="Z196" i="8" s="1"/>
  <c r="T192" i="8"/>
  <c r="AD192" i="8" s="1"/>
  <c r="Q189" i="8"/>
  <c r="AA189" i="8" s="1"/>
  <c r="N186" i="8"/>
  <c r="X186" i="8" s="1"/>
  <c r="R182" i="8"/>
  <c r="AB182" i="8" s="1"/>
  <c r="O179" i="8"/>
  <c r="Y179" i="8" s="1"/>
  <c r="S175" i="8"/>
  <c r="AC175" i="8" s="1"/>
  <c r="P172" i="8"/>
  <c r="Z172" i="8" s="1"/>
  <c r="O171" i="8"/>
  <c r="Y171" i="8" s="1"/>
  <c r="S167" i="8"/>
  <c r="AC167" i="8" s="1"/>
  <c r="P164" i="8"/>
  <c r="Z164" i="8" s="1"/>
  <c r="T160" i="8"/>
  <c r="AD160" i="8" s="1"/>
  <c r="Q157" i="8"/>
  <c r="AA157" i="8" s="1"/>
  <c r="N154" i="8"/>
  <c r="X154" i="8" s="1"/>
  <c r="R150" i="8"/>
  <c r="AB150" i="8" s="1"/>
  <c r="O147" i="8"/>
  <c r="Y147" i="8" s="1"/>
  <c r="S143" i="8"/>
  <c r="AC143" i="8" s="1"/>
  <c r="P140" i="8"/>
  <c r="Z140" i="8" s="1"/>
  <c r="T136" i="8"/>
  <c r="AD136" i="8" s="1"/>
  <c r="Q133" i="8"/>
  <c r="AA133" i="8" s="1"/>
  <c r="P222" i="8"/>
  <c r="Z222" i="8" s="1"/>
  <c r="P203" i="8"/>
  <c r="Z203" i="8" s="1"/>
  <c r="S198" i="8"/>
  <c r="AC198" i="8" s="1"/>
  <c r="O194" i="8"/>
  <c r="Y194" i="8" s="1"/>
  <c r="R189" i="8"/>
  <c r="AB189" i="8" s="1"/>
  <c r="N185" i="8"/>
  <c r="X185" i="8" s="1"/>
  <c r="Q180" i="8"/>
  <c r="AA180" i="8" s="1"/>
  <c r="T175" i="8"/>
  <c r="AD175" i="8" s="1"/>
  <c r="P171" i="8"/>
  <c r="Z171" i="8" s="1"/>
  <c r="S166" i="8"/>
  <c r="AC166" i="8" s="1"/>
  <c r="N161" i="8"/>
  <c r="X161" i="8" s="1"/>
  <c r="T256" i="8"/>
  <c r="AD256" i="8" s="1"/>
  <c r="P252" i="8"/>
  <c r="Z252" i="8" s="1"/>
  <c r="T248" i="8"/>
  <c r="AD248" i="8" s="1"/>
  <c r="Q245" i="8"/>
  <c r="AA245" i="8" s="1"/>
  <c r="N242" i="8"/>
  <c r="X242" i="8" s="1"/>
  <c r="R238" i="8"/>
  <c r="AB238" i="8" s="1"/>
  <c r="O235" i="8"/>
  <c r="Y235" i="8" s="1"/>
  <c r="S231" i="8"/>
  <c r="AC231" i="8" s="1"/>
  <c r="P228" i="8"/>
  <c r="Z228" i="8" s="1"/>
  <c r="T224" i="8"/>
  <c r="AD224" i="8" s="1"/>
  <c r="Q221" i="8"/>
  <c r="AA221" i="8" s="1"/>
  <c r="N218" i="8"/>
  <c r="X218" i="8" s="1"/>
  <c r="R214" i="8"/>
  <c r="AB214" i="8" s="1"/>
  <c r="O211" i="8"/>
  <c r="Y211" i="8" s="1"/>
  <c r="S207" i="8"/>
  <c r="AC207" i="8" s="1"/>
  <c r="Q205" i="8"/>
  <c r="AA205" i="8" s="1"/>
  <c r="T200" i="8"/>
  <c r="AD200" i="8" s="1"/>
  <c r="Q197" i="8"/>
  <c r="AA197" i="8" s="1"/>
  <c r="N194" i="8"/>
  <c r="X194" i="8" s="1"/>
  <c r="R190" i="8"/>
  <c r="AB190" i="8" s="1"/>
  <c r="O187" i="8"/>
  <c r="Y187" i="8" s="1"/>
  <c r="T184" i="8"/>
  <c r="AD184" i="8" s="1"/>
  <c r="Q181" i="8"/>
  <c r="AA181" i="8" s="1"/>
  <c r="N178" i="8"/>
  <c r="X178" i="8" s="1"/>
  <c r="R174" i="8"/>
  <c r="AB174" i="8" s="1"/>
  <c r="N170" i="8"/>
  <c r="X170" i="8" s="1"/>
  <c r="Q165" i="8"/>
  <c r="AA165" i="8" s="1"/>
  <c r="O163" i="8"/>
  <c r="Y163" i="8" s="1"/>
  <c r="S159" i="8"/>
  <c r="AC159" i="8" s="1"/>
  <c r="P156" i="8"/>
  <c r="Z156" i="8" s="1"/>
  <c r="T152" i="8"/>
  <c r="AD152" i="8" s="1"/>
  <c r="Q149" i="8"/>
  <c r="AA149" i="8" s="1"/>
  <c r="N146" i="8"/>
  <c r="X146" i="8" s="1"/>
  <c r="Q141" i="8"/>
  <c r="AA141" i="8" s="1"/>
  <c r="N138" i="8"/>
  <c r="X138" i="8" s="1"/>
  <c r="R134" i="8"/>
  <c r="AB134" i="8" s="1"/>
  <c r="N130" i="8"/>
  <c r="X130" i="8" s="1"/>
  <c r="R216" i="8"/>
  <c r="AB216" i="8" s="1"/>
  <c r="N204" i="8"/>
  <c r="X204" i="8" s="1"/>
  <c r="S201" i="8"/>
  <c r="AC201" i="8" s="1"/>
  <c r="O197" i="8"/>
  <c r="Y197" i="8" s="1"/>
  <c r="S177" i="8"/>
  <c r="AC177" i="8" s="1"/>
  <c r="S169" i="8"/>
  <c r="AC169" i="8" s="1"/>
  <c r="O165" i="8"/>
  <c r="Y165" i="8" s="1"/>
  <c r="S235" i="8"/>
  <c r="AC235" i="8" s="1"/>
  <c r="R234" i="8"/>
  <c r="AB234" i="8" s="1"/>
  <c r="Q233" i="8"/>
  <c r="AA233" i="8" s="1"/>
  <c r="P232" i="8"/>
  <c r="Z232" i="8" s="1"/>
  <c r="O231" i="8"/>
  <c r="Y231" i="8" s="1"/>
  <c r="N230" i="8"/>
  <c r="X230" i="8" s="1"/>
  <c r="T228" i="8"/>
  <c r="AD228" i="8" s="1"/>
  <c r="S227" i="8"/>
  <c r="AC227" i="8" s="1"/>
  <c r="R226" i="8"/>
  <c r="AB226" i="8" s="1"/>
  <c r="Q225" i="8"/>
  <c r="AA225" i="8" s="1"/>
  <c r="P224" i="8"/>
  <c r="Z224" i="8" s="1"/>
  <c r="O223" i="8"/>
  <c r="Y223" i="8" s="1"/>
  <c r="N222" i="8"/>
  <c r="X222" i="8" s="1"/>
  <c r="T220" i="8"/>
  <c r="AD220" i="8" s="1"/>
  <c r="S219" i="8"/>
  <c r="AC219" i="8" s="1"/>
  <c r="R218" i="8"/>
  <c r="AB218" i="8" s="1"/>
  <c r="Q217" i="8"/>
  <c r="AA217" i="8" s="1"/>
  <c r="P216" i="8"/>
  <c r="Z216" i="8" s="1"/>
  <c r="O215" i="8"/>
  <c r="Y215" i="8" s="1"/>
  <c r="N214" i="8"/>
  <c r="X214" i="8" s="1"/>
  <c r="T212" i="8"/>
  <c r="AD212" i="8" s="1"/>
  <c r="S211" i="8"/>
  <c r="AC211" i="8" s="1"/>
  <c r="R210" i="8"/>
  <c r="AB210" i="8" s="1"/>
  <c r="Q209" i="8"/>
  <c r="AA209" i="8" s="1"/>
  <c r="P208" i="8"/>
  <c r="Z208" i="8" s="1"/>
  <c r="O207" i="8"/>
  <c r="Y207" i="8" s="1"/>
  <c r="N206" i="8"/>
  <c r="X206" i="8" s="1"/>
  <c r="T204" i="8"/>
  <c r="AD204" i="8" s="1"/>
  <c r="S203" i="8"/>
  <c r="AC203" i="8" s="1"/>
  <c r="R202" i="8"/>
  <c r="AB202" i="8" s="1"/>
  <c r="Q201" i="8"/>
  <c r="AA201" i="8" s="1"/>
  <c r="P200" i="8"/>
  <c r="Z200" i="8" s="1"/>
  <c r="O199" i="8"/>
  <c r="Y199" i="8" s="1"/>
  <c r="N198" i="8"/>
  <c r="X198" i="8" s="1"/>
  <c r="T196" i="8"/>
  <c r="AD196" i="8" s="1"/>
  <c r="S195" i="8"/>
  <c r="AC195" i="8" s="1"/>
  <c r="R194" i="8"/>
  <c r="AB194" i="8" s="1"/>
  <c r="Q193" i="8"/>
  <c r="AA193" i="8" s="1"/>
  <c r="P192" i="8"/>
  <c r="Z192" i="8" s="1"/>
  <c r="O191" i="8"/>
  <c r="Y191" i="8" s="1"/>
  <c r="N190" i="8"/>
  <c r="X190" i="8" s="1"/>
  <c r="T188" i="8"/>
  <c r="AD188" i="8" s="1"/>
  <c r="S187" i="8"/>
  <c r="AC187" i="8" s="1"/>
  <c r="R186" i="8"/>
  <c r="AB186" i="8" s="1"/>
  <c r="Q185" i="8"/>
  <c r="AA185" i="8" s="1"/>
  <c r="P184" i="8"/>
  <c r="Z184" i="8" s="1"/>
  <c r="O183" i="8"/>
  <c r="Y183" i="8" s="1"/>
  <c r="N182" i="8"/>
  <c r="X182" i="8" s="1"/>
  <c r="T180" i="8"/>
  <c r="AD180" i="8" s="1"/>
  <c r="S179" i="8"/>
  <c r="AC179" i="8" s="1"/>
  <c r="R178" i="8"/>
  <c r="AB178" i="8" s="1"/>
  <c r="Q177" i="8"/>
  <c r="AA177" i="8" s="1"/>
  <c r="P176" i="8"/>
  <c r="Z176" i="8" s="1"/>
  <c r="O175" i="8"/>
  <c r="Y175" i="8" s="1"/>
  <c r="N174" i="8"/>
  <c r="X174" i="8" s="1"/>
  <c r="T172" i="8"/>
  <c r="AD172" i="8" s="1"/>
  <c r="S171" i="8"/>
  <c r="AC171" i="8" s="1"/>
  <c r="R170" i="8"/>
  <c r="AB170" i="8" s="1"/>
  <c r="Q169" i="8"/>
  <c r="AA169" i="8" s="1"/>
  <c r="P168" i="8"/>
  <c r="Z168" i="8" s="1"/>
  <c r="O167" i="8"/>
  <c r="Y167" i="8" s="1"/>
  <c r="N166" i="8"/>
  <c r="X166" i="8" s="1"/>
  <c r="T164" i="8"/>
  <c r="AD164" i="8" s="1"/>
  <c r="S163" i="8"/>
  <c r="AC163" i="8" s="1"/>
  <c r="R162" i="8"/>
  <c r="AB162" i="8" s="1"/>
  <c r="Q161" i="8"/>
  <c r="AA161" i="8" s="1"/>
  <c r="P160" i="8"/>
  <c r="Z160" i="8" s="1"/>
  <c r="O159" i="8"/>
  <c r="Y159" i="8" s="1"/>
  <c r="N158" i="8"/>
  <c r="X158" i="8" s="1"/>
  <c r="T156" i="8"/>
  <c r="AD156" i="8" s="1"/>
  <c r="S155" i="8"/>
  <c r="AC155" i="8" s="1"/>
  <c r="R154" i="8"/>
  <c r="AB154" i="8" s="1"/>
  <c r="Q153" i="8"/>
  <c r="AA153" i="8" s="1"/>
  <c r="P152" i="8"/>
  <c r="Z152" i="8" s="1"/>
  <c r="O151" i="8"/>
  <c r="Y151" i="8" s="1"/>
  <c r="N150" i="8"/>
  <c r="X150" i="8" s="1"/>
  <c r="T148" i="8"/>
  <c r="AD148" i="8" s="1"/>
  <c r="S147" i="8"/>
  <c r="AC147" i="8" s="1"/>
  <c r="R146" i="8"/>
  <c r="AB146" i="8" s="1"/>
  <c r="Q145" i="8"/>
  <c r="AA145" i="8" s="1"/>
  <c r="P144" i="8"/>
  <c r="Z144" i="8" s="1"/>
  <c r="O143" i="8"/>
  <c r="Y143" i="8" s="1"/>
  <c r="N142" i="8"/>
  <c r="X142" i="8" s="1"/>
  <c r="T140" i="8"/>
  <c r="AD140" i="8" s="1"/>
  <c r="O256" i="8"/>
  <c r="Y256" i="8" s="1"/>
  <c r="R251" i="8"/>
  <c r="AB251" i="8" s="1"/>
  <c r="R243" i="8"/>
  <c r="AB243" i="8" s="1"/>
  <c r="O160" i="8"/>
  <c r="Y160" i="8" s="1"/>
  <c r="O84" i="8"/>
  <c r="Y84" i="8" s="1"/>
  <c r="N83" i="8"/>
  <c r="X83" i="8" s="1"/>
  <c r="T81" i="8"/>
  <c r="AD81" i="8" s="1"/>
  <c r="S80" i="8"/>
  <c r="AC80" i="8" s="1"/>
  <c r="R79" i="8"/>
  <c r="AB79" i="8" s="1"/>
  <c r="Q78" i="8"/>
  <c r="AA78" i="8" s="1"/>
  <c r="P77" i="8"/>
  <c r="Z77" i="8" s="1"/>
  <c r="O76" i="8"/>
  <c r="Y76" i="8" s="1"/>
  <c r="N75" i="8"/>
  <c r="X75" i="8" s="1"/>
  <c r="T73" i="8"/>
  <c r="AD73" i="8" s="1"/>
  <c r="S72" i="8"/>
  <c r="AC72" i="8" s="1"/>
  <c r="R71" i="8"/>
  <c r="AB71" i="8" s="1"/>
  <c r="Q70" i="8"/>
  <c r="AA70" i="8" s="1"/>
  <c r="P69" i="8"/>
  <c r="Z69" i="8" s="1"/>
  <c r="O68" i="8"/>
  <c r="Y68" i="8" s="1"/>
  <c r="N67" i="8"/>
  <c r="X67" i="8" s="1"/>
  <c r="T65" i="8"/>
  <c r="AD65" i="8" s="1"/>
  <c r="S64" i="8"/>
  <c r="AC64" i="8" s="1"/>
  <c r="R63" i="8"/>
  <c r="AB63" i="8" s="1"/>
  <c r="Q62" i="8"/>
  <c r="AA62" i="8" s="1"/>
  <c r="P61" i="8"/>
  <c r="Z61" i="8" s="1"/>
  <c r="O60" i="8"/>
  <c r="Y60" i="8" s="1"/>
  <c r="N59" i="8"/>
  <c r="X59" i="8" s="1"/>
  <c r="T57" i="8"/>
  <c r="AD57" i="8" s="1"/>
  <c r="S56" i="8"/>
  <c r="AC56" i="8" s="1"/>
  <c r="R55" i="8"/>
  <c r="AB55" i="8" s="1"/>
  <c r="Q54" i="8"/>
  <c r="AA54" i="8" s="1"/>
  <c r="P53" i="8"/>
  <c r="Z53" i="8" s="1"/>
  <c r="O52" i="8"/>
  <c r="Y52" i="8" s="1"/>
  <c r="N51" i="8"/>
  <c r="X51" i="8" s="1"/>
  <c r="T49" i="8"/>
  <c r="AD49" i="8" s="1"/>
  <c r="S48" i="8"/>
  <c r="AC48" i="8" s="1"/>
  <c r="R47" i="8"/>
  <c r="AB47" i="8" s="1"/>
  <c r="Q46" i="8"/>
  <c r="AA46" i="8" s="1"/>
  <c r="P45" i="8"/>
  <c r="Z45" i="8" s="1"/>
  <c r="O44" i="8"/>
  <c r="Y44" i="8" s="1"/>
  <c r="N43" i="8"/>
  <c r="X43" i="8" s="1"/>
  <c r="T41" i="8"/>
  <c r="AD41" i="8" s="1"/>
  <c r="S40" i="8"/>
  <c r="AC40" i="8" s="1"/>
  <c r="R39" i="8"/>
  <c r="AB39" i="8" s="1"/>
  <c r="Q38" i="8"/>
  <c r="AA38" i="8" s="1"/>
  <c r="P37" i="8"/>
  <c r="Z37" i="8" s="1"/>
  <c r="O36" i="8"/>
  <c r="Y36" i="8" s="1"/>
  <c r="N35" i="8"/>
  <c r="X35" i="8" s="1"/>
  <c r="T33" i="8"/>
  <c r="AD33" i="8" s="1"/>
  <c r="S32" i="8"/>
  <c r="AC32" i="8" s="1"/>
  <c r="R31" i="8"/>
  <c r="AB31" i="8" s="1"/>
  <c r="Q30" i="8"/>
  <c r="AA30" i="8" s="1"/>
  <c r="P29" i="8"/>
  <c r="Z29" i="8" s="1"/>
  <c r="O28" i="8"/>
  <c r="Y28" i="8" s="1"/>
  <c r="N27" i="8"/>
  <c r="X27" i="8" s="1"/>
  <c r="T25" i="8"/>
  <c r="AD25" i="8" s="1"/>
  <c r="S24" i="8"/>
  <c r="AC24" i="8" s="1"/>
  <c r="R23" i="8"/>
  <c r="AB23" i="8" s="1"/>
  <c r="Q22" i="8"/>
  <c r="AA22" i="8" s="1"/>
  <c r="P21" i="8"/>
  <c r="Z21" i="8" s="1"/>
  <c r="O20" i="8"/>
  <c r="Y20" i="8" s="1"/>
  <c r="N19" i="8"/>
  <c r="X19" i="8" s="1"/>
  <c r="T17" i="8"/>
  <c r="AD17" i="8" s="1"/>
  <c r="S16" i="8"/>
  <c r="AC16" i="8" s="1"/>
  <c r="R15" i="8"/>
  <c r="AB15" i="8" s="1"/>
  <c r="Q14" i="8"/>
  <c r="AA14" i="8" s="1"/>
  <c r="P13" i="8"/>
  <c r="Z13" i="8" s="1"/>
  <c r="O12" i="8"/>
  <c r="Y12" i="8" s="1"/>
  <c r="N11" i="8"/>
  <c r="X11" i="8" s="1"/>
  <c r="T9" i="8"/>
  <c r="AD9" i="8" s="1"/>
  <c r="S8" i="8"/>
  <c r="AC8" i="8" s="1"/>
  <c r="R7" i="8"/>
  <c r="AB7" i="8" s="1"/>
  <c r="R136" i="8"/>
  <c r="AB136" i="8" s="1"/>
  <c r="P126" i="8"/>
  <c r="Z126" i="8" s="1"/>
  <c r="S139" i="8"/>
  <c r="AC139" i="8" s="1"/>
  <c r="R138" i="8"/>
  <c r="AB138" i="8" s="1"/>
  <c r="Q137" i="8"/>
  <c r="AA137" i="8" s="1"/>
  <c r="P136" i="8"/>
  <c r="Z136" i="8" s="1"/>
  <c r="O135" i="8"/>
  <c r="Y135" i="8" s="1"/>
  <c r="N134" i="8"/>
  <c r="X134" i="8" s="1"/>
  <c r="T132" i="8"/>
  <c r="AD132" i="8" s="1"/>
  <c r="S131" i="8"/>
  <c r="AC131" i="8" s="1"/>
  <c r="R130" i="8"/>
  <c r="AB130" i="8" s="1"/>
  <c r="Q129" i="8"/>
  <c r="AA129" i="8" s="1"/>
  <c r="P128" i="8"/>
  <c r="Z128" i="8" s="1"/>
  <c r="O127" i="8"/>
  <c r="Y127" i="8" s="1"/>
  <c r="N126" i="8"/>
  <c r="X126" i="8" s="1"/>
  <c r="T124" i="8"/>
  <c r="AD124" i="8" s="1"/>
  <c r="S123" i="8"/>
  <c r="AC123" i="8" s="1"/>
  <c r="R122" i="8"/>
  <c r="AB122" i="8" s="1"/>
  <c r="Q121" i="8"/>
  <c r="AA121" i="8" s="1"/>
  <c r="P120" i="8"/>
  <c r="Z120" i="8" s="1"/>
  <c r="O119" i="8"/>
  <c r="Y119" i="8" s="1"/>
  <c r="N118" i="8"/>
  <c r="X118" i="8" s="1"/>
  <c r="T116" i="8"/>
  <c r="AD116" i="8" s="1"/>
  <c r="S115" i="8"/>
  <c r="AC115" i="8" s="1"/>
  <c r="R114" i="8"/>
  <c r="AB114" i="8" s="1"/>
  <c r="Q113" i="8"/>
  <c r="AA113" i="8" s="1"/>
  <c r="P112" i="8"/>
  <c r="Z112" i="8" s="1"/>
  <c r="O111" i="8"/>
  <c r="Y111" i="8" s="1"/>
  <c r="N110" i="8"/>
  <c r="X110" i="8" s="1"/>
  <c r="T108" i="8"/>
  <c r="AD108" i="8" s="1"/>
  <c r="S107" i="8"/>
  <c r="AC107" i="8" s="1"/>
  <c r="R106" i="8"/>
  <c r="AB106" i="8" s="1"/>
  <c r="Q105" i="8"/>
  <c r="AA105" i="8" s="1"/>
  <c r="P104" i="8"/>
  <c r="Z104" i="8" s="1"/>
  <c r="O103" i="8"/>
  <c r="Y103" i="8" s="1"/>
  <c r="N102" i="8"/>
  <c r="X102" i="8" s="1"/>
  <c r="T100" i="8"/>
  <c r="AD100" i="8" s="1"/>
  <c r="S99" i="8"/>
  <c r="AC99" i="8" s="1"/>
  <c r="R98" i="8"/>
  <c r="AB98" i="8" s="1"/>
  <c r="Q97" i="8"/>
  <c r="AA97" i="8" s="1"/>
  <c r="P96" i="8"/>
  <c r="Z96" i="8" s="1"/>
  <c r="O95" i="8"/>
  <c r="Y95" i="8" s="1"/>
  <c r="N94" i="8"/>
  <c r="X94" i="8" s="1"/>
  <c r="T92" i="8"/>
  <c r="AD92" i="8" s="1"/>
  <c r="S91" i="8"/>
  <c r="AC91" i="8" s="1"/>
  <c r="R90" i="8"/>
  <c r="AB90" i="8" s="1"/>
  <c r="Q89" i="8"/>
  <c r="AA89" i="8" s="1"/>
  <c r="P88" i="8"/>
  <c r="Z88" i="8" s="1"/>
  <c r="O87" i="8"/>
  <c r="Y87" i="8" s="1"/>
  <c r="N86" i="8"/>
  <c r="X86" i="8" s="1"/>
  <c r="T84" i="8"/>
  <c r="AD84" i="8" s="1"/>
  <c r="S83" i="8"/>
  <c r="AC83" i="8" s="1"/>
  <c r="R82" i="8"/>
  <c r="AB82" i="8" s="1"/>
  <c r="Q81" i="8"/>
  <c r="AA81" i="8" s="1"/>
  <c r="P80" i="8"/>
  <c r="Z80" i="8" s="1"/>
  <c r="O79" i="8"/>
  <c r="Y79" i="8" s="1"/>
  <c r="N78" i="8"/>
  <c r="X78" i="8" s="1"/>
  <c r="T76" i="8"/>
  <c r="AD76" i="8" s="1"/>
  <c r="S75" i="8"/>
  <c r="AC75" i="8" s="1"/>
  <c r="R74" i="8"/>
  <c r="AB74" i="8" s="1"/>
  <c r="Q73" i="8"/>
  <c r="AA73" i="8" s="1"/>
  <c r="P72" i="8"/>
  <c r="Z72" i="8" s="1"/>
  <c r="O71" i="8"/>
  <c r="Y71" i="8" s="1"/>
  <c r="N70" i="8"/>
  <c r="X70" i="8" s="1"/>
  <c r="T68" i="8"/>
  <c r="AD68" i="8" s="1"/>
  <c r="S67" i="8"/>
  <c r="AC67" i="8" s="1"/>
  <c r="R66" i="8"/>
  <c r="AB66" i="8" s="1"/>
  <c r="Q65" i="8"/>
  <c r="AA65" i="8" s="1"/>
  <c r="P64" i="8"/>
  <c r="Z64" i="8" s="1"/>
  <c r="O63" i="8"/>
  <c r="Y63" i="8" s="1"/>
  <c r="N62" i="8"/>
  <c r="X62" i="8" s="1"/>
  <c r="T60" i="8"/>
  <c r="AD60" i="8" s="1"/>
  <c r="S59" i="8"/>
  <c r="AC59" i="8" s="1"/>
  <c r="R58" i="8"/>
  <c r="AB58" i="8" s="1"/>
  <c r="Q57" i="8"/>
  <c r="AA57" i="8" s="1"/>
  <c r="P56" i="8"/>
  <c r="Z56" i="8" s="1"/>
  <c r="S49" i="8"/>
  <c r="AC49" i="8" s="1"/>
  <c r="O55" i="8"/>
  <c r="Y55" i="8" s="1"/>
  <c r="N54" i="8"/>
  <c r="X54" i="8" s="1"/>
  <c r="T52" i="8"/>
  <c r="AD52" i="8" s="1"/>
  <c r="S51" i="8"/>
  <c r="AC51" i="8" s="1"/>
  <c r="R50" i="8"/>
  <c r="AB50" i="8" s="1"/>
  <c r="Q49" i="8"/>
  <c r="AA49" i="8" s="1"/>
  <c r="P48" i="8"/>
  <c r="Z48" i="8" s="1"/>
  <c r="O47" i="8"/>
  <c r="Y47" i="8" s="1"/>
  <c r="N46" i="8"/>
  <c r="X46" i="8" s="1"/>
  <c r="T44" i="8"/>
  <c r="AD44" i="8" s="1"/>
  <c r="S43" i="8"/>
  <c r="AC43" i="8" s="1"/>
  <c r="R42" i="8"/>
  <c r="AB42" i="8" s="1"/>
  <c r="Q41" i="8"/>
  <c r="AA41" i="8" s="1"/>
  <c r="P40" i="8"/>
  <c r="Z40" i="8" s="1"/>
  <c r="T6" i="8"/>
  <c r="AD6" i="8" s="1"/>
  <c r="O258" i="8"/>
  <c r="Y258" i="8" s="1"/>
  <c r="N257" i="8"/>
  <c r="X257" i="8" s="1"/>
  <c r="T255" i="8"/>
  <c r="AD255" i="8" s="1"/>
  <c r="S254" i="8"/>
  <c r="AC254" i="8" s="1"/>
  <c r="R253" i="8"/>
  <c r="AB253" i="8" s="1"/>
  <c r="Q252" i="8"/>
  <c r="AA252" i="8" s="1"/>
  <c r="P251" i="8"/>
  <c r="Z251" i="8" s="1"/>
  <c r="O250" i="8"/>
  <c r="Y250" i="8" s="1"/>
  <c r="N249" i="8"/>
  <c r="X249" i="8" s="1"/>
  <c r="T247" i="8"/>
  <c r="AD247" i="8" s="1"/>
  <c r="S246" i="8"/>
  <c r="AC246" i="8" s="1"/>
  <c r="R245" i="8"/>
  <c r="AB245" i="8" s="1"/>
  <c r="Q244" i="8"/>
  <c r="AA244" i="8" s="1"/>
  <c r="P243" i="8"/>
  <c r="Z243" i="8" s="1"/>
  <c r="O242" i="8"/>
  <c r="Y242" i="8" s="1"/>
  <c r="N241" i="8"/>
  <c r="X241" i="8" s="1"/>
  <c r="T239" i="8"/>
  <c r="AD239" i="8" s="1"/>
  <c r="S238" i="8"/>
  <c r="AC238" i="8" s="1"/>
  <c r="R237" i="8"/>
  <c r="AB237" i="8" s="1"/>
  <c r="Q236" i="8"/>
  <c r="AA236" i="8" s="1"/>
  <c r="P235" i="8"/>
  <c r="Z235" i="8" s="1"/>
  <c r="O234" i="8"/>
  <c r="Y234" i="8" s="1"/>
  <c r="N233" i="8"/>
  <c r="X233" i="8" s="1"/>
  <c r="T231" i="8"/>
  <c r="AD231" i="8" s="1"/>
  <c r="S230" i="8"/>
  <c r="AC230" i="8" s="1"/>
  <c r="R229" i="8"/>
  <c r="AB229" i="8" s="1"/>
  <c r="Q228" i="8"/>
  <c r="AA228" i="8" s="1"/>
  <c r="P227" i="8"/>
  <c r="Z227" i="8" s="1"/>
  <c r="O226" i="8"/>
  <c r="Y226" i="8" s="1"/>
  <c r="N225" i="8"/>
  <c r="X225" i="8" s="1"/>
  <c r="T223" i="8"/>
  <c r="AD223" i="8" s="1"/>
  <c r="S222" i="8"/>
  <c r="AC222" i="8" s="1"/>
  <c r="R221" i="8"/>
  <c r="AB221" i="8" s="1"/>
  <c r="Q220" i="8"/>
  <c r="AA220" i="8" s="1"/>
  <c r="P219" i="8"/>
  <c r="Z219" i="8" s="1"/>
  <c r="O218" i="8"/>
  <c r="Y218" i="8" s="1"/>
  <c r="N217" i="8"/>
  <c r="X217" i="8" s="1"/>
  <c r="T215" i="8"/>
  <c r="AD215" i="8" s="1"/>
  <c r="S214" i="8"/>
  <c r="AC214" i="8" s="1"/>
  <c r="R213" i="8"/>
  <c r="AB213" i="8" s="1"/>
  <c r="Q212" i="8"/>
  <c r="AA212" i="8" s="1"/>
  <c r="P211" i="8"/>
  <c r="Z211" i="8" s="1"/>
  <c r="O210" i="8"/>
  <c r="Y210" i="8" s="1"/>
  <c r="N209" i="8"/>
  <c r="X209" i="8" s="1"/>
  <c r="T207" i="8"/>
  <c r="AD207" i="8" s="1"/>
  <c r="S206" i="8"/>
  <c r="AC206" i="8" s="1"/>
  <c r="R205" i="8"/>
  <c r="AB205" i="8" s="1"/>
  <c r="N159" i="8"/>
  <c r="X159" i="8" s="1"/>
  <c r="O131" i="8"/>
  <c r="Y131" i="8" s="1"/>
  <c r="O132" i="8"/>
  <c r="Y132" i="8" s="1"/>
  <c r="O99" i="8"/>
  <c r="Y99" i="8" s="1"/>
  <c r="O100" i="8"/>
  <c r="Y100" i="8" s="1"/>
  <c r="T257" i="8"/>
  <c r="AD257" i="8" s="1"/>
  <c r="Q254" i="8"/>
  <c r="AA254" i="8" s="1"/>
  <c r="N251" i="8"/>
  <c r="X251" i="8" s="1"/>
  <c r="Q246" i="8"/>
  <c r="AA246" i="8" s="1"/>
  <c r="N243" i="8"/>
  <c r="X243" i="8" s="1"/>
  <c r="R239" i="8"/>
  <c r="AB239" i="8" s="1"/>
  <c r="N235" i="8"/>
  <c r="X235" i="8" s="1"/>
  <c r="R231" i="8"/>
  <c r="AB231" i="8" s="1"/>
  <c r="O228" i="8"/>
  <c r="Y228" i="8" s="1"/>
  <c r="S224" i="8"/>
  <c r="AC224" i="8" s="1"/>
  <c r="P221" i="8"/>
  <c r="Z221" i="8" s="1"/>
  <c r="N219" i="8"/>
  <c r="X219" i="8" s="1"/>
  <c r="R215" i="8"/>
  <c r="AB215" i="8" s="1"/>
  <c r="O212" i="8"/>
  <c r="Y212" i="8" s="1"/>
  <c r="T209" i="8"/>
  <c r="AD209" i="8" s="1"/>
  <c r="R207" i="8"/>
  <c r="AB207" i="8" s="1"/>
  <c r="P205" i="8"/>
  <c r="Z205" i="8" s="1"/>
  <c r="N203" i="8"/>
  <c r="X203" i="8" s="1"/>
  <c r="P197" i="8"/>
  <c r="Z197" i="8" s="1"/>
  <c r="N195" i="8"/>
  <c r="X195" i="8" s="1"/>
  <c r="S192" i="8"/>
  <c r="AC192" i="8" s="1"/>
  <c r="Q190" i="8"/>
  <c r="AA190" i="8" s="1"/>
  <c r="S168" i="8"/>
  <c r="AC168" i="8" s="1"/>
  <c r="P193" i="8"/>
  <c r="Z193" i="8" s="1"/>
  <c r="S256" i="8"/>
  <c r="AC256" i="8" s="1"/>
  <c r="P253" i="8"/>
  <c r="Z253" i="8" s="1"/>
  <c r="T249" i="8"/>
  <c r="AD249" i="8" s="1"/>
  <c r="R247" i="8"/>
  <c r="AB247" i="8" s="1"/>
  <c r="O244" i="8"/>
  <c r="Y244" i="8" s="1"/>
  <c r="T241" i="8"/>
  <c r="AD241" i="8" s="1"/>
  <c r="Q238" i="8"/>
  <c r="AA238" i="8" s="1"/>
  <c r="O236" i="8"/>
  <c r="Y236" i="8" s="1"/>
  <c r="T233" i="8"/>
  <c r="AD233" i="8" s="1"/>
  <c r="Q230" i="8"/>
  <c r="AA230" i="8" s="1"/>
  <c r="N227" i="8"/>
  <c r="X227" i="8" s="1"/>
  <c r="R223" i="8"/>
  <c r="AB223" i="8" s="1"/>
  <c r="Q222" i="8"/>
  <c r="AA222" i="8" s="1"/>
  <c r="O220" i="8"/>
  <c r="Y220" i="8" s="1"/>
  <c r="S216" i="8"/>
  <c r="AC216" i="8" s="1"/>
  <c r="Q214" i="8"/>
  <c r="AA214" i="8" s="1"/>
  <c r="P213" i="8"/>
  <c r="Z213" i="8" s="1"/>
  <c r="N211" i="8"/>
  <c r="X211" i="8" s="1"/>
  <c r="S208" i="8"/>
  <c r="AC208" i="8" s="1"/>
  <c r="Q206" i="8"/>
  <c r="AA206" i="8" s="1"/>
  <c r="O204" i="8"/>
  <c r="Y204" i="8" s="1"/>
  <c r="P141" i="8"/>
  <c r="Z141" i="8" s="1"/>
  <c r="M206" i="8"/>
  <c r="W206" i="8" s="1"/>
  <c r="M182" i="8"/>
  <c r="W182" i="8" s="1"/>
  <c r="M6" i="8"/>
  <c r="S257" i="8"/>
  <c r="AC257" i="8" s="1"/>
  <c r="R248" i="8"/>
  <c r="AB248" i="8" s="1"/>
  <c r="R240" i="8"/>
  <c r="AB240" i="8" s="1"/>
  <c r="R232" i="8"/>
  <c r="AB232" i="8" s="1"/>
  <c r="R224" i="8"/>
  <c r="AB224" i="8" s="1"/>
  <c r="N212" i="8"/>
  <c r="X212" i="8" s="1"/>
  <c r="P117" i="8"/>
  <c r="Z117" i="8" s="1"/>
  <c r="R6" i="8"/>
  <c r="AB6" i="8" s="1"/>
  <c r="R255" i="8"/>
  <c r="AB255" i="8" s="1"/>
  <c r="O252" i="8"/>
  <c r="Y252" i="8" s="1"/>
  <c r="S248" i="8"/>
  <c r="AC248" i="8" s="1"/>
  <c r="P245" i="8"/>
  <c r="Z245" i="8" s="1"/>
  <c r="S240" i="8"/>
  <c r="AC240" i="8" s="1"/>
  <c r="P237" i="8"/>
  <c r="Z237" i="8" s="1"/>
  <c r="S232" i="8"/>
  <c r="AC232" i="8" s="1"/>
  <c r="P229" i="8"/>
  <c r="Z229" i="8" s="1"/>
  <c r="T225" i="8"/>
  <c r="AD225" i="8" s="1"/>
  <c r="T217" i="8"/>
  <c r="AD217" i="8" s="1"/>
  <c r="M253" i="8"/>
  <c r="W253" i="8" s="1"/>
  <c r="M245" i="8"/>
  <c r="W245" i="8" s="1"/>
  <c r="M237" i="8"/>
  <c r="W237" i="8" s="1"/>
  <c r="M229" i="8"/>
  <c r="W229" i="8" s="1"/>
  <c r="M221" i="8"/>
  <c r="W221" i="8" s="1"/>
  <c r="M213" i="8"/>
  <c r="W213" i="8" s="1"/>
  <c r="M205" i="8"/>
  <c r="W205" i="8" s="1"/>
  <c r="M197" i="8"/>
  <c r="W197" i="8" s="1"/>
  <c r="M189" i="8"/>
  <c r="W189" i="8" s="1"/>
  <c r="M181" i="8"/>
  <c r="W181" i="8" s="1"/>
  <c r="M173" i="8"/>
  <c r="W173" i="8" s="1"/>
  <c r="M165" i="8"/>
  <c r="W165" i="8" s="1"/>
  <c r="M157" i="8"/>
  <c r="W157" i="8" s="1"/>
  <c r="M149" i="8"/>
  <c r="W149" i="8" s="1"/>
  <c r="M141" i="8"/>
  <c r="W141" i="8" s="1"/>
  <c r="M133" i="8"/>
  <c r="W133" i="8" s="1"/>
  <c r="M125" i="8"/>
  <c r="W125" i="8" s="1"/>
  <c r="N183" i="8"/>
  <c r="X183" i="8" s="1"/>
  <c r="M174" i="8"/>
  <c r="W174" i="8" s="1"/>
  <c r="M251" i="8"/>
  <c r="W251" i="8" s="1"/>
  <c r="M243" i="8"/>
  <c r="W243" i="8" s="1"/>
  <c r="M235" i="8"/>
  <c r="W235" i="8" s="1"/>
  <c r="M227" i="8"/>
  <c r="W227" i="8" s="1"/>
  <c r="M219" i="8"/>
  <c r="W219" i="8" s="1"/>
  <c r="M211" i="8"/>
  <c r="W211" i="8" s="1"/>
  <c r="M203" i="8"/>
  <c r="W203" i="8" s="1"/>
  <c r="M195" i="8"/>
  <c r="W195" i="8" s="1"/>
  <c r="M187" i="8"/>
  <c r="W187" i="8" s="1"/>
  <c r="M179" i="8"/>
  <c r="W179" i="8" s="1"/>
  <c r="M171" i="8"/>
  <c r="W171" i="8" s="1"/>
  <c r="M163" i="8"/>
  <c r="W163" i="8" s="1"/>
  <c r="M155" i="8"/>
  <c r="W155" i="8" s="1"/>
  <c r="M147" i="8"/>
  <c r="W147" i="8" s="1"/>
  <c r="M139" i="8"/>
  <c r="W139" i="8" s="1"/>
  <c r="M131" i="8"/>
  <c r="W131" i="8" s="1"/>
  <c r="M123" i="8"/>
  <c r="W123" i="8" s="1"/>
  <c r="M115" i="8"/>
  <c r="W115" i="8" s="1"/>
  <c r="M107" i="8"/>
  <c r="W107" i="8" s="1"/>
  <c r="M99" i="8"/>
  <c r="W99" i="8" s="1"/>
  <c r="M91" i="8"/>
  <c r="W91" i="8" s="1"/>
  <c r="M83" i="8"/>
  <c r="W83" i="8" s="1"/>
  <c r="M75" i="8"/>
  <c r="W75" i="8" s="1"/>
  <c r="M67" i="8"/>
  <c r="W67" i="8" s="1"/>
  <c r="M59" i="8"/>
  <c r="W59" i="8" s="1"/>
  <c r="M51" i="8"/>
  <c r="W51" i="8" s="1"/>
  <c r="M43" i="8"/>
  <c r="W43" i="8" s="1"/>
  <c r="M35" i="8"/>
  <c r="W35" i="8" s="1"/>
  <c r="M27" i="8"/>
  <c r="W27" i="8" s="1"/>
  <c r="M19" i="8"/>
  <c r="W19" i="8" s="1"/>
  <c r="M11" i="8"/>
  <c r="W11" i="8" s="1"/>
  <c r="Q258" i="8"/>
  <c r="AA258" i="8" s="1"/>
  <c r="P257" i="8"/>
  <c r="Z257" i="8" s="1"/>
  <c r="N255" i="8"/>
  <c r="X255" i="8" s="1"/>
  <c r="T253" i="8"/>
  <c r="AD253" i="8" s="1"/>
  <c r="S252" i="8"/>
  <c r="AC252" i="8" s="1"/>
  <c r="Q250" i="8"/>
  <c r="AA250" i="8" s="1"/>
  <c r="P249" i="8"/>
  <c r="Z249" i="8" s="1"/>
  <c r="O248" i="8"/>
  <c r="Y248" i="8" s="1"/>
  <c r="N247" i="8"/>
  <c r="X247" i="8" s="1"/>
  <c r="T245" i="8"/>
  <c r="AD245" i="8" s="1"/>
  <c r="S244" i="8"/>
  <c r="AC244" i="8" s="1"/>
  <c r="Q242" i="8"/>
  <c r="AA242" i="8" s="1"/>
  <c r="P241" i="8"/>
  <c r="Z241" i="8" s="1"/>
  <c r="O240" i="8"/>
  <c r="Y240" i="8" s="1"/>
  <c r="N239" i="8"/>
  <c r="X239" i="8" s="1"/>
  <c r="T237" i="8"/>
  <c r="AD237" i="8" s="1"/>
  <c r="S236" i="8"/>
  <c r="AC236" i="8" s="1"/>
  <c r="R235" i="8"/>
  <c r="AB235" i="8" s="1"/>
  <c r="Q234" i="8"/>
  <c r="AA234" i="8" s="1"/>
  <c r="P233" i="8"/>
  <c r="Z233" i="8" s="1"/>
  <c r="O232" i="8"/>
  <c r="Y232" i="8" s="1"/>
  <c r="N231" i="8"/>
  <c r="X231" i="8" s="1"/>
  <c r="T229" i="8"/>
  <c r="AD229" i="8" s="1"/>
  <c r="S228" i="8"/>
  <c r="AC228" i="8" s="1"/>
  <c r="R227" i="8"/>
  <c r="AB227" i="8" s="1"/>
  <c r="Q226" i="8"/>
  <c r="AA226" i="8" s="1"/>
  <c r="P225" i="8"/>
  <c r="Z225" i="8" s="1"/>
  <c r="O224" i="8"/>
  <c r="Y224" i="8" s="1"/>
  <c r="N223" i="8"/>
  <c r="X223" i="8" s="1"/>
  <c r="T221" i="8"/>
  <c r="AD221" i="8" s="1"/>
  <c r="S220" i="8"/>
  <c r="AC220" i="8" s="1"/>
  <c r="R219" i="8"/>
  <c r="AB219" i="8" s="1"/>
  <c r="Q218" i="8"/>
  <c r="AA218" i="8" s="1"/>
  <c r="P217" i="8"/>
  <c r="Z217" i="8" s="1"/>
  <c r="O216" i="8"/>
  <c r="Y216" i="8" s="1"/>
  <c r="N215" i="8"/>
  <c r="X215" i="8" s="1"/>
  <c r="T213" i="8"/>
  <c r="AD213" i="8" s="1"/>
  <c r="S212" i="8"/>
  <c r="AC212" i="8" s="1"/>
  <c r="R211" i="8"/>
  <c r="AB211" i="8" s="1"/>
  <c r="Q210" i="8"/>
  <c r="AA210" i="8" s="1"/>
  <c r="P209" i="8"/>
  <c r="Z209" i="8" s="1"/>
  <c r="O208" i="8"/>
  <c r="Y208" i="8" s="1"/>
  <c r="N207" i="8"/>
  <c r="X207" i="8" s="1"/>
  <c r="T205" i="8"/>
  <c r="AD205" i="8" s="1"/>
  <c r="S204" i="8"/>
  <c r="AC204" i="8" s="1"/>
  <c r="R203" i="8"/>
  <c r="AB203" i="8" s="1"/>
  <c r="Q202" i="8"/>
  <c r="AA202" i="8" s="1"/>
  <c r="P201" i="8"/>
  <c r="Z201" i="8" s="1"/>
  <c r="O200" i="8"/>
  <c r="Y200" i="8" s="1"/>
  <c r="N199" i="8"/>
  <c r="X199" i="8" s="1"/>
  <c r="T197" i="8"/>
  <c r="AD197" i="8" s="1"/>
  <c r="S196" i="8"/>
  <c r="AC196" i="8" s="1"/>
  <c r="R195" i="8"/>
  <c r="AB195" i="8" s="1"/>
  <c r="Q194" i="8"/>
  <c r="AA194" i="8" s="1"/>
  <c r="O192" i="8"/>
  <c r="Y192" i="8" s="1"/>
  <c r="N191" i="8"/>
  <c r="X191" i="8" s="1"/>
  <c r="T189" i="8"/>
  <c r="AD189" i="8" s="1"/>
  <c r="S188" i="8"/>
  <c r="AC188" i="8" s="1"/>
  <c r="R187" i="8"/>
  <c r="AB187" i="8" s="1"/>
  <c r="Q186" i="8"/>
  <c r="AA186" i="8" s="1"/>
  <c r="P185" i="8"/>
  <c r="Z185" i="8" s="1"/>
  <c r="S140" i="8"/>
  <c r="AC140" i="8" s="1"/>
  <c r="T258" i="8"/>
  <c r="AD258" i="8" s="1"/>
  <c r="S172" i="8"/>
  <c r="AC172" i="8" s="1"/>
  <c r="O188" i="8"/>
  <c r="Y188" i="8" s="1"/>
  <c r="N187" i="8"/>
  <c r="X187" i="8" s="1"/>
  <c r="T185" i="8"/>
  <c r="AD185" i="8" s="1"/>
  <c r="S184" i="8"/>
  <c r="AC184" i="8" s="1"/>
  <c r="R183" i="8"/>
  <c r="AB183" i="8" s="1"/>
  <c r="Q182" i="8"/>
  <c r="AA182" i="8" s="1"/>
  <c r="P181" i="8"/>
  <c r="Z181" i="8" s="1"/>
  <c r="O180" i="8"/>
  <c r="Y180" i="8" s="1"/>
  <c r="N179" i="8"/>
  <c r="X179" i="8" s="1"/>
  <c r="T177" i="8"/>
  <c r="AD177" i="8" s="1"/>
  <c r="S176" i="8"/>
  <c r="AC176" i="8" s="1"/>
  <c r="R175" i="8"/>
  <c r="AB175" i="8" s="1"/>
  <c r="Q174" i="8"/>
  <c r="AA174" i="8" s="1"/>
  <c r="P173" i="8"/>
  <c r="Z173" i="8" s="1"/>
  <c r="O172" i="8"/>
  <c r="Y172" i="8" s="1"/>
  <c r="N171" i="8"/>
  <c r="X171" i="8" s="1"/>
  <c r="T169" i="8"/>
  <c r="AD169" i="8" s="1"/>
  <c r="R167" i="8"/>
  <c r="AB167" i="8" s="1"/>
  <c r="Q166" i="8"/>
  <c r="AA166" i="8" s="1"/>
  <c r="P165" i="8"/>
  <c r="Z165" i="8" s="1"/>
  <c r="O164" i="8"/>
  <c r="Y164" i="8" s="1"/>
  <c r="N163" i="8"/>
  <c r="X163" i="8" s="1"/>
  <c r="T161" i="8"/>
  <c r="AD161" i="8" s="1"/>
  <c r="S160" i="8"/>
  <c r="AC160" i="8" s="1"/>
  <c r="R159" i="8"/>
  <c r="AB159" i="8" s="1"/>
  <c r="Q158" i="8"/>
  <c r="AA158" i="8" s="1"/>
  <c r="P157" i="8"/>
  <c r="Z157" i="8" s="1"/>
  <c r="O156" i="8"/>
  <c r="Y156" i="8" s="1"/>
  <c r="N155" i="8"/>
  <c r="X155" i="8" s="1"/>
  <c r="T153" i="8"/>
  <c r="AD153" i="8" s="1"/>
  <c r="S152" i="8"/>
  <c r="AC152" i="8" s="1"/>
  <c r="R151" i="8"/>
  <c r="AB151" i="8" s="1"/>
  <c r="Q150" i="8"/>
  <c r="AA150" i="8" s="1"/>
  <c r="P149" i="8"/>
  <c r="Z149" i="8" s="1"/>
  <c r="O148" i="8"/>
  <c r="Y148" i="8" s="1"/>
  <c r="N147" i="8"/>
  <c r="X147" i="8" s="1"/>
  <c r="T145" i="8"/>
  <c r="AD145" i="8" s="1"/>
  <c r="S144" i="8"/>
  <c r="AC144" i="8" s="1"/>
  <c r="R143" i="8"/>
  <c r="AB143" i="8" s="1"/>
  <c r="Q142" i="8"/>
  <c r="AA142" i="8" s="1"/>
  <c r="O140" i="8"/>
  <c r="Y140" i="8" s="1"/>
  <c r="N139" i="8"/>
  <c r="X139" i="8" s="1"/>
  <c r="T137" i="8"/>
  <c r="AD137" i="8" s="1"/>
  <c r="S136" i="8"/>
  <c r="AC136" i="8" s="1"/>
  <c r="R135" i="8"/>
  <c r="AB135" i="8" s="1"/>
  <c r="P125" i="8"/>
  <c r="Z125" i="8" s="1"/>
  <c r="P109" i="8"/>
  <c r="Z109" i="8" s="1"/>
  <c r="O108" i="8"/>
  <c r="Y108" i="8" s="1"/>
  <c r="O92" i="8"/>
  <c r="Y92" i="8" s="1"/>
  <c r="Q6" i="8"/>
  <c r="AA6" i="8" s="1"/>
  <c r="T201" i="8"/>
  <c r="AD201" i="8" s="1"/>
  <c r="S200" i="8"/>
  <c r="AC200" i="8" s="1"/>
  <c r="R199" i="8"/>
  <c r="AB199" i="8" s="1"/>
  <c r="Q198" i="8"/>
  <c r="AA198" i="8" s="1"/>
  <c r="O196" i="8"/>
  <c r="Y196" i="8" s="1"/>
  <c r="T193" i="8"/>
  <c r="AD193" i="8" s="1"/>
  <c r="R191" i="8"/>
  <c r="AB191" i="8" s="1"/>
  <c r="P189" i="8"/>
  <c r="Z189" i="8" s="1"/>
  <c r="M254" i="8"/>
  <c r="W254" i="8" s="1"/>
  <c r="M246" i="8"/>
  <c r="W246" i="8" s="1"/>
  <c r="M238" i="8"/>
  <c r="W238" i="8" s="1"/>
  <c r="M230" i="8"/>
  <c r="W230" i="8" s="1"/>
  <c r="M222" i="8"/>
  <c r="W222" i="8" s="1"/>
  <c r="M214" i="8"/>
  <c r="W214" i="8" s="1"/>
  <c r="M198" i="8"/>
  <c r="W198" i="8" s="1"/>
  <c r="M190" i="8"/>
  <c r="W190" i="8" s="1"/>
  <c r="M166" i="8"/>
  <c r="W166" i="8" s="1"/>
  <c r="M158" i="8"/>
  <c r="W158" i="8" s="1"/>
  <c r="M150" i="8"/>
  <c r="W150" i="8" s="1"/>
  <c r="M142" i="8"/>
  <c r="W142" i="8" s="1"/>
  <c r="M134" i="8"/>
  <c r="W134" i="8" s="1"/>
  <c r="M126" i="8"/>
  <c r="W126" i="8" s="1"/>
  <c r="M118" i="8"/>
  <c r="W118" i="8" s="1"/>
  <c r="M110" i="8"/>
  <c r="W110" i="8" s="1"/>
  <c r="M102" i="8"/>
  <c r="W102" i="8" s="1"/>
  <c r="M94" i="8"/>
  <c r="W94" i="8" s="1"/>
  <c r="M86" i="8"/>
  <c r="W86" i="8" s="1"/>
  <c r="M78" i="8"/>
  <c r="W78" i="8" s="1"/>
  <c r="M70" i="8"/>
  <c r="W70" i="8" s="1"/>
  <c r="M62" i="8"/>
  <c r="W62" i="8" s="1"/>
  <c r="M54" i="8"/>
  <c r="W54" i="8" s="1"/>
  <c r="M46" i="8"/>
  <c r="W46" i="8" s="1"/>
  <c r="M38" i="8"/>
  <c r="W38" i="8" s="1"/>
  <c r="M30" i="8"/>
  <c r="W30" i="8" s="1"/>
  <c r="M22" i="8"/>
  <c r="W22" i="8" s="1"/>
  <c r="M14" i="8"/>
  <c r="W14" i="8" s="1"/>
  <c r="R256" i="8"/>
  <c r="AB256" i="8" s="1"/>
  <c r="Q255" i="8"/>
  <c r="AA255" i="8" s="1"/>
  <c r="P254" i="8"/>
  <c r="Z254" i="8" s="1"/>
  <c r="O253" i="8"/>
  <c r="Y253" i="8" s="1"/>
  <c r="N252" i="8"/>
  <c r="X252" i="8" s="1"/>
  <c r="T250" i="8"/>
  <c r="AD250" i="8" s="1"/>
  <c r="S249" i="8"/>
  <c r="AC249" i="8" s="1"/>
  <c r="Q247" i="8"/>
  <c r="AA247" i="8" s="1"/>
  <c r="P246" i="8"/>
  <c r="Z246" i="8" s="1"/>
  <c r="O245" i="8"/>
  <c r="Y245" i="8" s="1"/>
  <c r="N244" i="8"/>
  <c r="X244" i="8" s="1"/>
  <c r="T242" i="8"/>
  <c r="AD242" i="8" s="1"/>
  <c r="S241" i="8"/>
  <c r="AC241" i="8" s="1"/>
  <c r="Q239" i="8"/>
  <c r="AA239" i="8" s="1"/>
  <c r="P238" i="8"/>
  <c r="Z238" i="8" s="1"/>
  <c r="O237" i="8"/>
  <c r="Y237" i="8" s="1"/>
  <c r="N236" i="8"/>
  <c r="X236" i="8" s="1"/>
  <c r="T234" i="8"/>
  <c r="AD234" i="8" s="1"/>
  <c r="S233" i="8"/>
  <c r="AC233" i="8" s="1"/>
  <c r="Q231" i="8"/>
  <c r="AA231" i="8" s="1"/>
  <c r="P230" i="8"/>
  <c r="Z230" i="8" s="1"/>
  <c r="O229" i="8"/>
  <c r="Y229" i="8" s="1"/>
  <c r="N228" i="8"/>
  <c r="X228" i="8" s="1"/>
  <c r="T226" i="8"/>
  <c r="AD226" i="8" s="1"/>
  <c r="S225" i="8"/>
  <c r="AC225" i="8" s="1"/>
  <c r="Q223" i="8"/>
  <c r="AA223" i="8" s="1"/>
  <c r="O221" i="8"/>
  <c r="Y221" i="8" s="1"/>
  <c r="N220" i="8"/>
  <c r="X220" i="8" s="1"/>
  <c r="T218" i="8"/>
  <c r="AD218" i="8" s="1"/>
  <c r="S217" i="8"/>
  <c r="AC217" i="8" s="1"/>
  <c r="Q215" i="8"/>
  <c r="AA215" i="8" s="1"/>
  <c r="P214" i="8"/>
  <c r="Z214" i="8" s="1"/>
  <c r="O213" i="8"/>
  <c r="Y213" i="8" s="1"/>
  <c r="T210" i="8"/>
  <c r="AD210" i="8" s="1"/>
  <c r="S209" i="8"/>
  <c r="AC209" i="8" s="1"/>
  <c r="R208" i="8"/>
  <c r="AB208" i="8" s="1"/>
  <c r="Q207" i="8"/>
  <c r="AA207" i="8" s="1"/>
  <c r="P206" i="8"/>
  <c r="Z206" i="8" s="1"/>
  <c r="O205" i="8"/>
  <c r="Y205" i="8" s="1"/>
  <c r="T202" i="8"/>
  <c r="AD202" i="8" s="1"/>
  <c r="R200" i="8"/>
  <c r="AB200" i="8" s="1"/>
  <c r="Q199" i="8"/>
  <c r="AA199" i="8" s="1"/>
  <c r="P198" i="8"/>
  <c r="Z198" i="8" s="1"/>
  <c r="N196" i="8"/>
  <c r="X196" i="8" s="1"/>
  <c r="T194" i="8"/>
  <c r="AD194" i="8" s="1"/>
  <c r="S193" i="8"/>
  <c r="AC193" i="8" s="1"/>
  <c r="R192" i="8"/>
  <c r="AB192" i="8" s="1"/>
  <c r="Q191" i="8"/>
  <c r="AA191" i="8" s="1"/>
  <c r="P190" i="8"/>
  <c r="Z190" i="8" s="1"/>
  <c r="O189" i="8"/>
  <c r="Y189" i="8" s="1"/>
  <c r="N188" i="8"/>
  <c r="X188" i="8" s="1"/>
  <c r="T186" i="8"/>
  <c r="AD186" i="8" s="1"/>
  <c r="S185" i="8"/>
  <c r="AC185" i="8" s="1"/>
  <c r="R184" i="8"/>
  <c r="AB184" i="8" s="1"/>
  <c r="Q183" i="8"/>
  <c r="AA183" i="8" s="1"/>
  <c r="P182" i="8"/>
  <c r="Z182" i="8" s="1"/>
  <c r="O181" i="8"/>
  <c r="Y181" i="8" s="1"/>
  <c r="N180" i="8"/>
  <c r="X180" i="8" s="1"/>
  <c r="T178" i="8"/>
  <c r="AD178" i="8" s="1"/>
  <c r="R176" i="8"/>
  <c r="AB176" i="8" s="1"/>
  <c r="Q175" i="8"/>
  <c r="AA175" i="8" s="1"/>
  <c r="P174" i="8"/>
  <c r="Z174" i="8" s="1"/>
  <c r="O173" i="8"/>
  <c r="Y173" i="8" s="1"/>
  <c r="N172" i="8"/>
  <c r="X172" i="8" s="1"/>
  <c r="T170" i="8"/>
  <c r="AD170" i="8" s="1"/>
  <c r="R168" i="8"/>
  <c r="AB168" i="8" s="1"/>
  <c r="Q167" i="8"/>
  <c r="AA167" i="8" s="1"/>
  <c r="P166" i="8"/>
  <c r="Z166" i="8" s="1"/>
  <c r="N164" i="8"/>
  <c r="X164" i="8" s="1"/>
  <c r="T162" i="8"/>
  <c r="AD162" i="8" s="1"/>
  <c r="S161" i="8"/>
  <c r="AC161" i="8" s="1"/>
  <c r="R160" i="8"/>
  <c r="AB160" i="8" s="1"/>
  <c r="Q159" i="8"/>
  <c r="AA159" i="8" s="1"/>
  <c r="P158" i="8"/>
  <c r="Z158" i="8" s="1"/>
  <c r="O157" i="8"/>
  <c r="Y157" i="8" s="1"/>
  <c r="N156" i="8"/>
  <c r="X156" i="8" s="1"/>
  <c r="T154" i="8"/>
  <c r="AD154" i="8" s="1"/>
  <c r="S153" i="8"/>
  <c r="AC153" i="8" s="1"/>
  <c r="R152" i="8"/>
  <c r="AB152" i="8" s="1"/>
  <c r="Q151" i="8"/>
  <c r="AA151" i="8" s="1"/>
  <c r="P150" i="8"/>
  <c r="Z150" i="8" s="1"/>
  <c r="O149" i="8"/>
  <c r="Y149" i="8" s="1"/>
  <c r="N148" i="8"/>
  <c r="X148" i="8" s="1"/>
  <c r="T146" i="8"/>
  <c r="AD146" i="8" s="1"/>
  <c r="S145" i="8"/>
  <c r="AC145" i="8" s="1"/>
  <c r="R144" i="8"/>
  <c r="AB144" i="8" s="1"/>
  <c r="Q143" i="8"/>
  <c r="AA143" i="8" s="1"/>
  <c r="P142" i="8"/>
  <c r="Z142" i="8" s="1"/>
  <c r="M117" i="8"/>
  <c r="W117" i="8" s="1"/>
  <c r="M109" i="8"/>
  <c r="W109" i="8" s="1"/>
  <c r="M101" i="8"/>
  <c r="W101" i="8" s="1"/>
  <c r="M93" i="8"/>
  <c r="W93" i="8" s="1"/>
  <c r="M85" i="8"/>
  <c r="W85" i="8" s="1"/>
  <c r="M77" i="8"/>
  <c r="W77" i="8" s="1"/>
  <c r="M69" i="8"/>
  <c r="W69" i="8" s="1"/>
  <c r="M61" i="8"/>
  <c r="W61" i="8" s="1"/>
  <c r="M53" i="8"/>
  <c r="W53" i="8" s="1"/>
  <c r="M45" i="8"/>
  <c r="W45" i="8" s="1"/>
  <c r="M37" i="8"/>
  <c r="W37" i="8" s="1"/>
  <c r="M29" i="8"/>
  <c r="W29" i="8" s="1"/>
  <c r="M21" i="8"/>
  <c r="W21" i="8" s="1"/>
  <c r="M13" i="8"/>
  <c r="W13" i="8" s="1"/>
  <c r="O6" i="8"/>
  <c r="Y6" i="8" s="1"/>
  <c r="N6" i="8"/>
  <c r="X6" i="8" s="1"/>
  <c r="O184" i="8"/>
  <c r="Y184" i="8" s="1"/>
  <c r="T181" i="8"/>
  <c r="AD181" i="8" s="1"/>
  <c r="S180" i="8"/>
  <c r="AC180" i="8" s="1"/>
  <c r="R179" i="8"/>
  <c r="AB179" i="8" s="1"/>
  <c r="Q178" i="8"/>
  <c r="AA178" i="8" s="1"/>
  <c r="P177" i="8"/>
  <c r="Z177" i="8" s="1"/>
  <c r="O176" i="8"/>
  <c r="Y176" i="8" s="1"/>
  <c r="N175" i="8"/>
  <c r="X175" i="8" s="1"/>
  <c r="T173" i="8"/>
  <c r="AD173" i="8" s="1"/>
  <c r="R171" i="8"/>
  <c r="AB171" i="8" s="1"/>
  <c r="Q170" i="8"/>
  <c r="AA170" i="8" s="1"/>
  <c r="P169" i="8"/>
  <c r="Z169" i="8" s="1"/>
  <c r="O168" i="8"/>
  <c r="Y168" i="8" s="1"/>
  <c r="N167" i="8"/>
  <c r="X167" i="8" s="1"/>
  <c r="T165" i="8"/>
  <c r="AD165" i="8" s="1"/>
  <c r="S164" i="8"/>
  <c r="AC164" i="8" s="1"/>
  <c r="R163" i="8"/>
  <c r="AB163" i="8" s="1"/>
  <c r="Q162" i="8"/>
  <c r="AA162" i="8" s="1"/>
  <c r="P161" i="8"/>
  <c r="Z161" i="8" s="1"/>
  <c r="T157" i="8"/>
  <c r="AD157" i="8" s="1"/>
  <c r="S156" i="8"/>
  <c r="AC156" i="8" s="1"/>
  <c r="R155" i="8"/>
  <c r="AB155" i="8" s="1"/>
  <c r="Q154" i="8"/>
  <c r="AA154" i="8" s="1"/>
  <c r="P153" i="8"/>
  <c r="Z153" i="8" s="1"/>
  <c r="O152" i="8"/>
  <c r="Y152" i="8" s="1"/>
  <c r="N151" i="8"/>
  <c r="X151" i="8" s="1"/>
  <c r="T149" i="8"/>
  <c r="AD149" i="8" s="1"/>
  <c r="S148" i="8"/>
  <c r="AC148" i="8" s="1"/>
  <c r="Q146" i="8"/>
  <c r="AA146" i="8" s="1"/>
  <c r="P145" i="8"/>
  <c r="Z145" i="8" s="1"/>
  <c r="O144" i="8"/>
  <c r="Y144" i="8" s="1"/>
  <c r="N143" i="8"/>
  <c r="X143" i="8" s="1"/>
  <c r="T141" i="8"/>
  <c r="AD141" i="8" s="1"/>
  <c r="R139" i="8"/>
  <c r="AB139" i="8" s="1"/>
  <c r="Q138" i="8"/>
  <c r="AA138" i="8" s="1"/>
  <c r="P137" i="8"/>
  <c r="Z137" i="8" s="1"/>
  <c r="O136" i="8"/>
  <c r="Y136" i="8" s="1"/>
  <c r="N135" i="8"/>
  <c r="X135" i="8" s="1"/>
  <c r="T133" i="8"/>
  <c r="AD133" i="8" s="1"/>
  <c r="S132" i="8"/>
  <c r="AC132" i="8" s="1"/>
  <c r="R131" i="8"/>
  <c r="AB131" i="8" s="1"/>
  <c r="Q130" i="8"/>
  <c r="AA130" i="8" s="1"/>
  <c r="P129" i="8"/>
  <c r="Z129" i="8" s="1"/>
  <c r="O128" i="8"/>
  <c r="Y128" i="8" s="1"/>
  <c r="N127" i="8"/>
  <c r="X127" i="8" s="1"/>
  <c r="T125" i="8"/>
  <c r="AD125" i="8" s="1"/>
  <c r="S124" i="8"/>
  <c r="AC124" i="8" s="1"/>
  <c r="R123" i="8"/>
  <c r="AB123" i="8" s="1"/>
  <c r="Q122" i="8"/>
  <c r="AA122" i="8" s="1"/>
  <c r="P121" i="8"/>
  <c r="Z121" i="8" s="1"/>
  <c r="O120" i="8"/>
  <c r="Y120" i="8" s="1"/>
  <c r="N119" i="8"/>
  <c r="X119" i="8" s="1"/>
  <c r="T117" i="8"/>
  <c r="AD117" i="8" s="1"/>
  <c r="S116" i="8"/>
  <c r="AC116" i="8" s="1"/>
  <c r="R115" i="8"/>
  <c r="AB115" i="8" s="1"/>
  <c r="Q114" i="8"/>
  <c r="AA114" i="8" s="1"/>
  <c r="P113" i="8"/>
  <c r="Z113" i="8" s="1"/>
  <c r="O112" i="8"/>
  <c r="Y112" i="8" s="1"/>
  <c r="N111" i="8"/>
  <c r="X111" i="8" s="1"/>
  <c r="T109" i="8"/>
  <c r="AD109" i="8" s="1"/>
  <c r="S108" i="8"/>
  <c r="AC108" i="8" s="1"/>
  <c r="R107" i="8"/>
  <c r="AB107" i="8" s="1"/>
  <c r="Q106" i="8"/>
  <c r="AA106" i="8" s="1"/>
  <c r="P105" i="8"/>
  <c r="Z105" i="8" s="1"/>
  <c r="O104" i="8"/>
  <c r="Y104" i="8" s="1"/>
  <c r="N103" i="8"/>
  <c r="X103" i="8" s="1"/>
  <c r="T101" i="8"/>
  <c r="AD101" i="8" s="1"/>
  <c r="S100" i="8"/>
  <c r="AC100" i="8" s="1"/>
  <c r="R99" i="8"/>
  <c r="AB99" i="8" s="1"/>
  <c r="Q98" i="8"/>
  <c r="AA98" i="8" s="1"/>
  <c r="P97" i="8"/>
  <c r="Z97" i="8" s="1"/>
  <c r="O96" i="8"/>
  <c r="Y96" i="8" s="1"/>
  <c r="N95" i="8"/>
  <c r="X95" i="8" s="1"/>
  <c r="T93" i="8"/>
  <c r="AD93" i="8" s="1"/>
  <c r="S92" i="8"/>
  <c r="AC92" i="8" s="1"/>
  <c r="R91" i="8"/>
  <c r="AB91" i="8" s="1"/>
  <c r="Q90" i="8"/>
  <c r="AA90" i="8" s="1"/>
  <c r="P89" i="8"/>
  <c r="Z89" i="8" s="1"/>
  <c r="O88" i="8"/>
  <c r="Y88" i="8" s="1"/>
  <c r="N87" i="8"/>
  <c r="X87" i="8" s="1"/>
  <c r="T85" i="8"/>
  <c r="AD85" i="8" s="1"/>
  <c r="S84" i="8"/>
  <c r="AC84" i="8" s="1"/>
  <c r="R83" i="8"/>
  <c r="AB83" i="8" s="1"/>
  <c r="Q82" i="8"/>
  <c r="AA82" i="8" s="1"/>
  <c r="P81" i="8"/>
  <c r="Z81" i="8" s="1"/>
  <c r="O80" i="8"/>
  <c r="Y80" i="8" s="1"/>
  <c r="N79" i="8"/>
  <c r="X79" i="8" s="1"/>
  <c r="T77" i="8"/>
  <c r="AD77" i="8" s="1"/>
  <c r="S76" i="8"/>
  <c r="AC76" i="8" s="1"/>
  <c r="R75" i="8"/>
  <c r="AB75" i="8" s="1"/>
  <c r="Q74" i="8"/>
  <c r="AA74" i="8" s="1"/>
  <c r="P73" i="8"/>
  <c r="Z73" i="8" s="1"/>
  <c r="O72" i="8"/>
  <c r="Y72" i="8" s="1"/>
  <c r="N71" i="8"/>
  <c r="X71" i="8" s="1"/>
  <c r="T69" i="8"/>
  <c r="AD69" i="8" s="1"/>
  <c r="S68" i="8"/>
  <c r="AC68" i="8" s="1"/>
  <c r="R67" i="8"/>
  <c r="AB67" i="8" s="1"/>
  <c r="Q66" i="8"/>
  <c r="AA66" i="8" s="1"/>
  <c r="P65" i="8"/>
  <c r="Z65" i="8" s="1"/>
  <c r="O64" i="8"/>
  <c r="Y64" i="8" s="1"/>
  <c r="N63" i="8"/>
  <c r="X63" i="8" s="1"/>
  <c r="T61" i="8"/>
  <c r="AD61" i="8" s="1"/>
  <c r="S60" i="8"/>
  <c r="AC60" i="8" s="1"/>
  <c r="R59" i="8"/>
  <c r="AB59" i="8" s="1"/>
  <c r="Q58" i="8"/>
  <c r="AA58" i="8" s="1"/>
  <c r="P57" i="8"/>
  <c r="Z57" i="8" s="1"/>
  <c r="O56" i="8"/>
  <c r="Y56" i="8" s="1"/>
  <c r="N55" i="8"/>
  <c r="X55" i="8" s="1"/>
  <c r="T53" i="8"/>
  <c r="AD53" i="8" s="1"/>
  <c r="S52" i="8"/>
  <c r="AC52" i="8" s="1"/>
  <c r="R51" i="8"/>
  <c r="AB51" i="8" s="1"/>
  <c r="Q50" i="8"/>
  <c r="AA50" i="8" s="1"/>
  <c r="P49" i="8"/>
  <c r="Z49" i="8" s="1"/>
  <c r="O48" i="8"/>
  <c r="Y48" i="8" s="1"/>
  <c r="N47" i="8"/>
  <c r="X47" i="8" s="1"/>
  <c r="T45" i="8"/>
  <c r="AD45" i="8" s="1"/>
  <c r="S44" i="8"/>
  <c r="AC44" i="8" s="1"/>
  <c r="R43" i="8"/>
  <c r="AB43" i="8" s="1"/>
  <c r="Q42" i="8"/>
  <c r="AA42" i="8" s="1"/>
  <c r="P41" i="8"/>
  <c r="Z41" i="8" s="1"/>
  <c r="O40" i="8"/>
  <c r="Y40" i="8" s="1"/>
  <c r="N39" i="8"/>
  <c r="X39" i="8" s="1"/>
  <c r="T37" i="8"/>
  <c r="AD37" i="8" s="1"/>
  <c r="S36" i="8"/>
  <c r="AC36" i="8" s="1"/>
  <c r="R35" i="8"/>
  <c r="AB35" i="8" s="1"/>
  <c r="Q34" i="8"/>
  <c r="AA34" i="8" s="1"/>
  <c r="P33" i="8"/>
  <c r="Z33" i="8" s="1"/>
  <c r="O32" i="8"/>
  <c r="Y32" i="8" s="1"/>
  <c r="N31" i="8"/>
  <c r="X31" i="8" s="1"/>
  <c r="T29" i="8"/>
  <c r="AD29" i="8" s="1"/>
  <c r="S28" i="8"/>
  <c r="AC28" i="8" s="1"/>
  <c r="R27" i="8"/>
  <c r="AB27" i="8" s="1"/>
  <c r="Q26" i="8"/>
  <c r="AA26" i="8" s="1"/>
  <c r="P25" i="8"/>
  <c r="Z25" i="8" s="1"/>
  <c r="O24" i="8"/>
  <c r="Y24" i="8" s="1"/>
  <c r="N23" i="8"/>
  <c r="X23" i="8" s="1"/>
  <c r="T21" i="8"/>
  <c r="AD21" i="8" s="1"/>
  <c r="S20" i="8"/>
  <c r="AC20" i="8" s="1"/>
  <c r="R19" i="8"/>
  <c r="AB19" i="8" s="1"/>
  <c r="Q18" i="8"/>
  <c r="AA18" i="8" s="1"/>
  <c r="P17" i="8"/>
  <c r="Z17" i="8" s="1"/>
  <c r="O16" i="8"/>
  <c r="Y16" i="8" s="1"/>
  <c r="N15" i="8"/>
  <c r="X15" i="8" s="1"/>
  <c r="T13" i="8"/>
  <c r="AD13" i="8" s="1"/>
  <c r="S12" i="8"/>
  <c r="AC12" i="8" s="1"/>
  <c r="R11" i="8"/>
  <c r="AB11" i="8" s="1"/>
  <c r="Q10" i="8"/>
  <c r="AA10" i="8" s="1"/>
  <c r="P9" i="8"/>
  <c r="Z9" i="8" s="1"/>
  <c r="O8" i="8"/>
  <c r="Y8" i="8" s="1"/>
  <c r="N7" i="8"/>
  <c r="X7" i="8" s="1"/>
  <c r="P202" i="8"/>
  <c r="Z202" i="8" s="1"/>
  <c r="O201" i="8"/>
  <c r="Y201" i="8" s="1"/>
  <c r="N200" i="8"/>
  <c r="X200" i="8" s="1"/>
  <c r="T198" i="8"/>
  <c r="AD198" i="8" s="1"/>
  <c r="R196" i="8"/>
  <c r="AB196" i="8" s="1"/>
  <c r="Q195" i="8"/>
  <c r="AA195" i="8" s="1"/>
  <c r="P194" i="8"/>
  <c r="Z194" i="8" s="1"/>
  <c r="N192" i="8"/>
  <c r="X192" i="8" s="1"/>
  <c r="T190" i="8"/>
  <c r="AD190" i="8" s="1"/>
  <c r="S189" i="8"/>
  <c r="AC189" i="8" s="1"/>
  <c r="R188" i="8"/>
  <c r="AB188" i="8" s="1"/>
  <c r="Q187" i="8"/>
  <c r="AA187" i="8" s="1"/>
  <c r="P186" i="8"/>
  <c r="Z186" i="8" s="1"/>
  <c r="O185" i="8"/>
  <c r="Y185" i="8" s="1"/>
  <c r="N184" i="8"/>
  <c r="X184" i="8" s="1"/>
  <c r="T182" i="8"/>
  <c r="AD182" i="8" s="1"/>
  <c r="S181" i="8"/>
  <c r="AC181" i="8" s="1"/>
  <c r="R180" i="8"/>
  <c r="AB180" i="8" s="1"/>
  <c r="Q179" i="8"/>
  <c r="AA179" i="8" s="1"/>
  <c r="P178" i="8"/>
  <c r="Z178" i="8" s="1"/>
  <c r="O177" i="8"/>
  <c r="Y177" i="8" s="1"/>
  <c r="N176" i="8"/>
  <c r="X176" i="8" s="1"/>
  <c r="T174" i="8"/>
  <c r="AD174" i="8" s="1"/>
  <c r="S173" i="8"/>
  <c r="AC173" i="8" s="1"/>
  <c r="R172" i="8"/>
  <c r="AB172" i="8" s="1"/>
  <c r="Q171" i="8"/>
  <c r="AA171" i="8" s="1"/>
  <c r="P170" i="8"/>
  <c r="Z170" i="8" s="1"/>
  <c r="O169" i="8"/>
  <c r="Y169" i="8" s="1"/>
  <c r="N168" i="8"/>
  <c r="X168" i="8" s="1"/>
  <c r="T166" i="8"/>
  <c r="AD166" i="8" s="1"/>
  <c r="S165" i="8"/>
  <c r="AC165" i="8" s="1"/>
  <c r="R164" i="8"/>
  <c r="AB164" i="8" s="1"/>
  <c r="Q163" i="8"/>
  <c r="AA163" i="8" s="1"/>
  <c r="P162" i="8"/>
  <c r="Z162" i="8" s="1"/>
  <c r="O161" i="8"/>
  <c r="Y161" i="8" s="1"/>
  <c r="N160" i="8"/>
  <c r="X160" i="8" s="1"/>
  <c r="T158" i="8"/>
  <c r="AD158" i="8" s="1"/>
  <c r="S157" i="8"/>
  <c r="AC157" i="8" s="1"/>
  <c r="R156" i="8"/>
  <c r="AB156" i="8" s="1"/>
  <c r="Q155" i="8"/>
  <c r="AA155" i="8" s="1"/>
  <c r="P154" i="8"/>
  <c r="Z154" i="8" s="1"/>
  <c r="O153" i="8"/>
  <c r="Y153" i="8" s="1"/>
  <c r="N152" i="8"/>
  <c r="X152" i="8" s="1"/>
  <c r="T150" i="8"/>
  <c r="AD150" i="8" s="1"/>
  <c r="S149" i="8"/>
  <c r="AC149" i="8" s="1"/>
  <c r="R148" i="8"/>
  <c r="AB148" i="8" s="1"/>
  <c r="Q147" i="8"/>
  <c r="AA147" i="8" s="1"/>
  <c r="P146" i="8"/>
  <c r="Z146" i="8" s="1"/>
  <c r="O145" i="8"/>
  <c r="Y145" i="8" s="1"/>
  <c r="N144" i="8"/>
  <c r="X144" i="8" s="1"/>
  <c r="T142" i="8"/>
  <c r="AD142" i="8" s="1"/>
  <c r="S141" i="8"/>
  <c r="AC141" i="8" s="1"/>
  <c r="Q139" i="8"/>
  <c r="AA139" i="8" s="1"/>
  <c r="P138" i="8"/>
  <c r="Z138" i="8" s="1"/>
  <c r="O137" i="8"/>
  <c r="Y137" i="8" s="1"/>
  <c r="N136" i="8"/>
  <c r="X136" i="8" s="1"/>
  <c r="T134" i="8"/>
  <c r="AD134" i="8" s="1"/>
  <c r="S133" i="8"/>
  <c r="AC133" i="8" s="1"/>
  <c r="Q131" i="8"/>
  <c r="AA131" i="8" s="1"/>
  <c r="P130" i="8"/>
  <c r="Z130" i="8" s="1"/>
  <c r="O129" i="8"/>
  <c r="Y129" i="8" s="1"/>
  <c r="N128" i="8"/>
  <c r="X128" i="8" s="1"/>
  <c r="T126" i="8"/>
  <c r="AD126" i="8" s="1"/>
  <c r="S125" i="8"/>
  <c r="AC125" i="8" s="1"/>
  <c r="R124" i="8"/>
  <c r="AB124" i="8" s="1"/>
  <c r="Q123" i="8"/>
  <c r="AA123" i="8" s="1"/>
  <c r="P122" i="8"/>
  <c r="Z122" i="8" s="1"/>
  <c r="O121" i="8"/>
  <c r="Y121" i="8" s="1"/>
  <c r="N120" i="8"/>
  <c r="X120" i="8" s="1"/>
  <c r="T118" i="8"/>
  <c r="AD118" i="8" s="1"/>
  <c r="S117" i="8"/>
  <c r="AC117" i="8" s="1"/>
  <c r="R116" i="8"/>
  <c r="AB116" i="8" s="1"/>
  <c r="Q115" i="8"/>
  <c r="AA115" i="8" s="1"/>
  <c r="P114" i="8"/>
  <c r="Z114" i="8" s="1"/>
  <c r="O113" i="8"/>
  <c r="Y113" i="8" s="1"/>
  <c r="N112" i="8"/>
  <c r="X112" i="8" s="1"/>
  <c r="T110" i="8"/>
  <c r="AD110" i="8" s="1"/>
  <c r="S109" i="8"/>
  <c r="AC109" i="8" s="1"/>
  <c r="R108" i="8"/>
  <c r="AB108" i="8" s="1"/>
  <c r="Q107" i="8"/>
  <c r="AA107" i="8" s="1"/>
  <c r="P106" i="8"/>
  <c r="Z106" i="8" s="1"/>
  <c r="R141" i="8"/>
  <c r="AB141" i="8" s="1"/>
  <c r="Q140" i="8"/>
  <c r="AA140" i="8" s="1"/>
  <c r="P139" i="8"/>
  <c r="Z139" i="8" s="1"/>
  <c r="O138" i="8"/>
  <c r="Y138" i="8" s="1"/>
  <c r="N137" i="8"/>
  <c r="X137" i="8" s="1"/>
  <c r="T135" i="8"/>
  <c r="AD135" i="8" s="1"/>
  <c r="R133" i="8"/>
  <c r="AB133" i="8" s="1"/>
  <c r="P131" i="8"/>
  <c r="Z131" i="8" s="1"/>
  <c r="O130" i="8"/>
  <c r="Y130" i="8" s="1"/>
  <c r="N129" i="8"/>
  <c r="X129" i="8" s="1"/>
  <c r="T127" i="8"/>
  <c r="AD127" i="8" s="1"/>
  <c r="S126" i="8"/>
  <c r="AC126" i="8" s="1"/>
  <c r="R125" i="8"/>
  <c r="AB125" i="8" s="1"/>
  <c r="Q124" i="8"/>
  <c r="AA124" i="8" s="1"/>
  <c r="P123" i="8"/>
  <c r="Z123" i="8" s="1"/>
  <c r="O122" i="8"/>
  <c r="Y122" i="8" s="1"/>
  <c r="N121" i="8"/>
  <c r="X121" i="8" s="1"/>
  <c r="T119" i="8"/>
  <c r="AD119" i="8" s="1"/>
  <c r="S118" i="8"/>
  <c r="AC118" i="8" s="1"/>
  <c r="R117" i="8"/>
  <c r="AB117" i="8" s="1"/>
  <c r="Q116" i="8"/>
  <c r="AA116" i="8" s="1"/>
  <c r="P115" i="8"/>
  <c r="Z115" i="8" s="1"/>
  <c r="O114" i="8"/>
  <c r="Y114" i="8" s="1"/>
  <c r="N113" i="8"/>
  <c r="X113" i="8" s="1"/>
  <c r="T111" i="8"/>
  <c r="AD111" i="8" s="1"/>
  <c r="S110" i="8"/>
  <c r="AC110" i="8" s="1"/>
  <c r="R109" i="8"/>
  <c r="AB109" i="8" s="1"/>
  <c r="Q108" i="8"/>
  <c r="AA108" i="8" s="1"/>
  <c r="P107" i="8"/>
  <c r="Z107" i="8" s="1"/>
  <c r="O106" i="8"/>
  <c r="Y106" i="8" s="1"/>
  <c r="N105" i="8"/>
  <c r="X105" i="8" s="1"/>
  <c r="T103" i="8"/>
  <c r="AD103" i="8" s="1"/>
  <c r="S102" i="8"/>
  <c r="AC102" i="8" s="1"/>
  <c r="R101" i="8"/>
  <c r="AB101" i="8" s="1"/>
  <c r="Q100" i="8"/>
  <c r="AA100" i="8" s="1"/>
  <c r="P99" i="8"/>
  <c r="Z99" i="8" s="1"/>
  <c r="O98" i="8"/>
  <c r="Y98" i="8" s="1"/>
  <c r="N97" i="8"/>
  <c r="X97" i="8" s="1"/>
  <c r="T95" i="8"/>
  <c r="AD95" i="8" s="1"/>
  <c r="S94" i="8"/>
  <c r="AC94" i="8" s="1"/>
  <c r="R93" i="8"/>
  <c r="AB93" i="8" s="1"/>
  <c r="Q92" i="8"/>
  <c r="AA92" i="8" s="1"/>
  <c r="P91" i="8"/>
  <c r="Z91" i="8" s="1"/>
  <c r="O90" i="8"/>
  <c r="Y90" i="8" s="1"/>
  <c r="N89" i="8"/>
  <c r="X89" i="8" s="1"/>
  <c r="T87" i="8"/>
  <c r="AD87" i="8" s="1"/>
  <c r="S86" i="8"/>
  <c r="AC86" i="8" s="1"/>
  <c r="R85" i="8"/>
  <c r="AB85" i="8" s="1"/>
  <c r="Q84" i="8"/>
  <c r="AA84" i="8" s="1"/>
  <c r="P83" i="8"/>
  <c r="Z83" i="8" s="1"/>
  <c r="O82" i="8"/>
  <c r="Y82" i="8" s="1"/>
  <c r="N81" i="8"/>
  <c r="X81" i="8" s="1"/>
  <c r="T79" i="8"/>
  <c r="AD79" i="8" s="1"/>
  <c r="S78" i="8"/>
  <c r="AC78" i="8" s="1"/>
  <c r="R77" i="8"/>
  <c r="AB77" i="8" s="1"/>
  <c r="Q76" i="8"/>
  <c r="AA76" i="8" s="1"/>
  <c r="P75" i="8"/>
  <c r="Z75" i="8" s="1"/>
  <c r="O74" i="8"/>
  <c r="Y74" i="8" s="1"/>
  <c r="N73" i="8"/>
  <c r="X73" i="8" s="1"/>
  <c r="T71" i="8"/>
  <c r="AD71" i="8" s="1"/>
  <c r="S70" i="8"/>
  <c r="AC70" i="8" s="1"/>
  <c r="R69" i="8"/>
  <c r="AB69" i="8" s="1"/>
  <c r="Q68" i="8"/>
  <c r="AA68" i="8" s="1"/>
  <c r="P67" i="8"/>
  <c r="Z67" i="8" s="1"/>
  <c r="O66" i="8"/>
  <c r="Y66" i="8" s="1"/>
  <c r="N65" i="8"/>
  <c r="X65" i="8" s="1"/>
  <c r="T63" i="8"/>
  <c r="AD63" i="8" s="1"/>
  <c r="S62" i="8"/>
  <c r="AC62" i="8" s="1"/>
  <c r="R61" i="8"/>
  <c r="AB61" i="8" s="1"/>
  <c r="Q60" i="8"/>
  <c r="AA60" i="8" s="1"/>
  <c r="P59" i="8"/>
  <c r="Z59" i="8" s="1"/>
  <c r="O58" i="8"/>
  <c r="Y58" i="8" s="1"/>
  <c r="N57" i="8"/>
  <c r="X57" i="8" s="1"/>
  <c r="T55" i="8"/>
  <c r="AD55" i="8" s="1"/>
  <c r="S54" i="8"/>
  <c r="AC54" i="8" s="1"/>
  <c r="R53" i="8"/>
  <c r="AB53" i="8" s="1"/>
  <c r="Q52" i="8"/>
  <c r="AA52" i="8" s="1"/>
  <c r="P51" i="8"/>
  <c r="Z51" i="8" s="1"/>
  <c r="O50" i="8"/>
  <c r="Y50" i="8" s="1"/>
  <c r="N49" i="8"/>
  <c r="X49" i="8" s="1"/>
  <c r="T47" i="8"/>
  <c r="AD47" i="8" s="1"/>
  <c r="S46" i="8"/>
  <c r="AC46" i="8" s="1"/>
  <c r="R45" i="8"/>
  <c r="AB45" i="8" s="1"/>
  <c r="Q44" i="8"/>
  <c r="AA44" i="8" s="1"/>
  <c r="P43" i="8"/>
  <c r="Z43" i="8" s="1"/>
  <c r="O42" i="8"/>
  <c r="Y42" i="8" s="1"/>
  <c r="N41" i="8"/>
  <c r="X41" i="8" s="1"/>
  <c r="T39" i="8"/>
  <c r="AD39" i="8" s="1"/>
  <c r="S38" i="8"/>
  <c r="AC38" i="8" s="1"/>
  <c r="R37" i="8"/>
  <c r="AB37" i="8" s="1"/>
  <c r="Q36" i="8"/>
  <c r="AA36" i="8" s="1"/>
  <c r="P35" i="8"/>
  <c r="Z35" i="8" s="1"/>
  <c r="O34" i="8"/>
  <c r="Y34" i="8" s="1"/>
  <c r="N33" i="8"/>
  <c r="X33" i="8" s="1"/>
  <c r="T31" i="8"/>
  <c r="AD31" i="8" s="1"/>
  <c r="S30" i="8"/>
  <c r="AC30" i="8" s="1"/>
  <c r="R29" i="8"/>
  <c r="AB29" i="8" s="1"/>
  <c r="Q28" i="8"/>
  <c r="AA28" i="8" s="1"/>
  <c r="P27" i="8"/>
  <c r="Z27" i="8" s="1"/>
  <c r="O26" i="8"/>
  <c r="Y26" i="8" s="1"/>
  <c r="N25" i="8"/>
  <c r="X25" i="8" s="1"/>
  <c r="T23" i="8"/>
  <c r="AD23" i="8" s="1"/>
  <c r="S22" i="8"/>
  <c r="AC22" i="8" s="1"/>
  <c r="R21" i="8"/>
  <c r="AB21" i="8" s="1"/>
  <c r="Q20" i="8"/>
  <c r="AA20" i="8" s="1"/>
  <c r="P19" i="8"/>
  <c r="Z19" i="8" s="1"/>
  <c r="O18" i="8"/>
  <c r="Y18" i="8" s="1"/>
  <c r="N17" i="8"/>
  <c r="X17" i="8" s="1"/>
  <c r="T15" i="8"/>
  <c r="AD15" i="8" s="1"/>
  <c r="S14" i="8"/>
  <c r="AC14" i="8" s="1"/>
  <c r="R13" i="8"/>
  <c r="AB13" i="8" s="1"/>
  <c r="Q12" i="8"/>
  <c r="AA12" i="8" s="1"/>
  <c r="P11" i="8"/>
  <c r="Z11" i="8" s="1"/>
  <c r="O10" i="8"/>
  <c r="Y10" i="8" s="1"/>
  <c r="N9" i="8"/>
  <c r="X9" i="8" s="1"/>
  <c r="T7" i="8"/>
  <c r="AD7" i="8" s="1"/>
  <c r="Q134" i="8"/>
  <c r="AA134" i="8" s="1"/>
  <c r="P133" i="8"/>
  <c r="Z133" i="8" s="1"/>
  <c r="N131" i="8"/>
  <c r="X131" i="8" s="1"/>
  <c r="T129" i="8"/>
  <c r="AD129" i="8" s="1"/>
  <c r="S128" i="8"/>
  <c r="AC128" i="8" s="1"/>
  <c r="R127" i="8"/>
  <c r="AB127" i="8" s="1"/>
  <c r="Q126" i="8"/>
  <c r="AA126" i="8" s="1"/>
  <c r="O124" i="8"/>
  <c r="Y124" i="8" s="1"/>
  <c r="N123" i="8"/>
  <c r="X123" i="8" s="1"/>
  <c r="T121" i="8"/>
  <c r="AD121" i="8" s="1"/>
  <c r="S120" i="8"/>
  <c r="AC120" i="8" s="1"/>
  <c r="R119" i="8"/>
  <c r="AB119" i="8" s="1"/>
  <c r="Q118" i="8"/>
  <c r="AA118" i="8" s="1"/>
  <c r="O116" i="8"/>
  <c r="Y116" i="8" s="1"/>
  <c r="N115" i="8"/>
  <c r="X115" i="8" s="1"/>
  <c r="T113" i="8"/>
  <c r="AD113" i="8" s="1"/>
  <c r="S112" i="8"/>
  <c r="AC112" i="8" s="1"/>
  <c r="R111" i="8"/>
  <c r="AB111" i="8" s="1"/>
  <c r="Q110" i="8"/>
  <c r="AA110" i="8" s="1"/>
  <c r="N107" i="8"/>
  <c r="X107" i="8" s="1"/>
  <c r="T105" i="8"/>
  <c r="AD105" i="8" s="1"/>
  <c r="S104" i="8"/>
  <c r="AC104" i="8" s="1"/>
  <c r="R103" i="8"/>
  <c r="AB103" i="8" s="1"/>
  <c r="Q102" i="8"/>
  <c r="AA102" i="8" s="1"/>
  <c r="P101" i="8"/>
  <c r="Z101" i="8" s="1"/>
  <c r="N99" i="8"/>
  <c r="X99" i="8" s="1"/>
  <c r="T97" i="8"/>
  <c r="AD97" i="8" s="1"/>
  <c r="S96" i="8"/>
  <c r="AC96" i="8" s="1"/>
  <c r="R95" i="8"/>
  <c r="AB95" i="8" s="1"/>
  <c r="Q94" i="8"/>
  <c r="AA94" i="8" s="1"/>
  <c r="P93" i="8"/>
  <c r="Z93" i="8" s="1"/>
  <c r="N91" i="8"/>
  <c r="X91" i="8" s="1"/>
  <c r="O141" i="8"/>
  <c r="Y141" i="8" s="1"/>
  <c r="N140" i="8"/>
  <c r="X140" i="8" s="1"/>
  <c r="T138" i="8"/>
  <c r="AD138" i="8" s="1"/>
  <c r="S137" i="8"/>
  <c r="AC137" i="8" s="1"/>
  <c r="Q135" i="8"/>
  <c r="AA135" i="8" s="1"/>
  <c r="P134" i="8"/>
  <c r="Z134" i="8" s="1"/>
  <c r="O133" i="8"/>
  <c r="Y133" i="8" s="1"/>
  <c r="N132" i="8"/>
  <c r="X132" i="8" s="1"/>
  <c r="T130" i="8"/>
  <c r="AD130" i="8" s="1"/>
  <c r="S129" i="8"/>
  <c r="AC129" i="8" s="1"/>
  <c r="R128" i="8"/>
  <c r="AB128" i="8" s="1"/>
  <c r="Q127" i="8"/>
  <c r="AA127" i="8" s="1"/>
  <c r="O125" i="8"/>
  <c r="Y125" i="8" s="1"/>
  <c r="N124" i="8"/>
  <c r="X124" i="8" s="1"/>
  <c r="T122" i="8"/>
  <c r="AD122" i="8" s="1"/>
  <c r="S121" i="8"/>
  <c r="AC121" i="8" s="1"/>
  <c r="R120" i="8"/>
  <c r="AB120" i="8" s="1"/>
  <c r="Q119" i="8"/>
  <c r="AA119" i="8" s="1"/>
  <c r="P118" i="8"/>
  <c r="Z118" i="8" s="1"/>
  <c r="O117" i="8"/>
  <c r="Y117" i="8" s="1"/>
  <c r="N116" i="8"/>
  <c r="X116" i="8" s="1"/>
  <c r="T114" i="8"/>
  <c r="AD114" i="8" s="1"/>
  <c r="S113" i="8"/>
  <c r="AC113" i="8" s="1"/>
  <c r="R112" i="8"/>
  <c r="AB112" i="8" s="1"/>
  <c r="Q111" i="8"/>
  <c r="AA111" i="8" s="1"/>
  <c r="P110" i="8"/>
  <c r="Z110" i="8" s="1"/>
  <c r="O109" i="8"/>
  <c r="Y109" i="8" s="1"/>
  <c r="N108" i="8"/>
  <c r="X108" i="8" s="1"/>
  <c r="T106" i="8"/>
  <c r="AD106" i="8" s="1"/>
  <c r="S105" i="8"/>
  <c r="AC105" i="8" s="1"/>
  <c r="R104" i="8"/>
  <c r="AB104" i="8" s="1"/>
  <c r="Q103" i="8"/>
  <c r="AA103" i="8" s="1"/>
  <c r="P102" i="8"/>
  <c r="Z102" i="8" s="1"/>
  <c r="O101" i="8"/>
  <c r="Y101" i="8" s="1"/>
  <c r="N100" i="8"/>
  <c r="X100" i="8" s="1"/>
  <c r="T98" i="8"/>
  <c r="AD98" i="8" s="1"/>
  <c r="S97" i="8"/>
  <c r="AC97" i="8" s="1"/>
  <c r="R96" i="8"/>
  <c r="AB96" i="8" s="1"/>
  <c r="Q95" i="8"/>
  <c r="AA95" i="8" s="1"/>
  <c r="P94" i="8"/>
  <c r="Z94" i="8" s="1"/>
  <c r="O93" i="8"/>
  <c r="Y93" i="8" s="1"/>
  <c r="N92" i="8"/>
  <c r="X92" i="8" s="1"/>
  <c r="T90" i="8"/>
  <c r="AD90" i="8" s="1"/>
  <c r="S89" i="8"/>
  <c r="AC89" i="8" s="1"/>
  <c r="R88" i="8"/>
  <c r="AB88" i="8" s="1"/>
  <c r="Q87" i="8"/>
  <c r="AA87" i="8" s="1"/>
  <c r="P86" i="8"/>
  <c r="Z86" i="8" s="1"/>
  <c r="O85" i="8"/>
  <c r="Y85" i="8" s="1"/>
  <c r="N84" i="8"/>
  <c r="X84" i="8" s="1"/>
  <c r="T82" i="8"/>
  <c r="AD82" i="8" s="1"/>
  <c r="S81" i="8"/>
  <c r="AC81" i="8" s="1"/>
  <c r="R80" i="8"/>
  <c r="AB80" i="8" s="1"/>
  <c r="Q79" i="8"/>
  <c r="AA79" i="8" s="1"/>
  <c r="P78" i="8"/>
  <c r="Z78" i="8" s="1"/>
  <c r="O77" i="8"/>
  <c r="Y77" i="8" s="1"/>
  <c r="N76" i="8"/>
  <c r="X76" i="8" s="1"/>
  <c r="T74" i="8"/>
  <c r="AD74" i="8" s="1"/>
  <c r="R72" i="8"/>
  <c r="AB72" i="8" s="1"/>
  <c r="Q71" i="8"/>
  <c r="AA71" i="8" s="1"/>
  <c r="P70" i="8"/>
  <c r="Z70" i="8" s="1"/>
  <c r="O69" i="8"/>
  <c r="Y69" i="8" s="1"/>
  <c r="N68" i="8"/>
  <c r="X68" i="8" s="1"/>
  <c r="T66" i="8"/>
  <c r="AD66" i="8" s="1"/>
  <c r="S65" i="8"/>
  <c r="AC65" i="8" s="1"/>
  <c r="R64" i="8"/>
  <c r="AB64" i="8" s="1"/>
  <c r="Q63" i="8"/>
  <c r="AA63" i="8" s="1"/>
  <c r="P62" i="8"/>
  <c r="Z62" i="8" s="1"/>
  <c r="O61" i="8"/>
  <c r="Y61" i="8" s="1"/>
  <c r="N60" i="8"/>
  <c r="X60" i="8" s="1"/>
  <c r="T58" i="8"/>
  <c r="AD58" i="8" s="1"/>
  <c r="S57" i="8"/>
  <c r="AC57" i="8" s="1"/>
  <c r="R56" i="8"/>
  <c r="AB56" i="8" s="1"/>
  <c r="Q55" i="8"/>
  <c r="AA55" i="8" s="1"/>
  <c r="P54" i="8"/>
  <c r="Z54" i="8" s="1"/>
  <c r="O53" i="8"/>
  <c r="Y53" i="8" s="1"/>
  <c r="N52" i="8"/>
  <c r="X52" i="8" s="1"/>
  <c r="T50" i="8"/>
  <c r="AD50" i="8" s="1"/>
  <c r="R48" i="8"/>
  <c r="AB48" i="8" s="1"/>
  <c r="Q47" i="8"/>
  <c r="AA47" i="8" s="1"/>
  <c r="P46" i="8"/>
  <c r="Z46" i="8" s="1"/>
  <c r="O45" i="8"/>
  <c r="Y45" i="8" s="1"/>
  <c r="N44" i="8"/>
  <c r="X44" i="8" s="1"/>
  <c r="T42" i="8"/>
  <c r="AD42" i="8" s="1"/>
  <c r="S41" i="8"/>
  <c r="AC41" i="8" s="1"/>
  <c r="R40" i="8"/>
  <c r="AB40" i="8" s="1"/>
  <c r="Q39" i="8"/>
  <c r="AA39" i="8" s="1"/>
  <c r="P38" i="8"/>
  <c r="Z38" i="8" s="1"/>
  <c r="O37" i="8"/>
  <c r="Y37" i="8" s="1"/>
  <c r="N36" i="8"/>
  <c r="X36" i="8" s="1"/>
  <c r="T34" i="8"/>
  <c r="AD34" i="8" s="1"/>
  <c r="S33" i="8"/>
  <c r="AC33" i="8" s="1"/>
  <c r="R32" i="8"/>
  <c r="AB32" i="8" s="1"/>
  <c r="Q31" i="8"/>
  <c r="AA31" i="8" s="1"/>
  <c r="P30" i="8"/>
  <c r="Z30" i="8" s="1"/>
  <c r="O29" i="8"/>
  <c r="Y29" i="8" s="1"/>
  <c r="N28" i="8"/>
  <c r="X28" i="8" s="1"/>
  <c r="T26" i="8"/>
  <c r="AD26" i="8" s="1"/>
  <c r="S25" i="8"/>
  <c r="AC25" i="8" s="1"/>
  <c r="R24" i="8"/>
  <c r="AB24" i="8" s="1"/>
  <c r="Q23" i="8"/>
  <c r="AA23" i="8" s="1"/>
  <c r="P22" i="8"/>
  <c r="Z22" i="8" s="1"/>
  <c r="O21" i="8"/>
  <c r="Y21" i="8" s="1"/>
  <c r="N20" i="8"/>
  <c r="X20" i="8" s="1"/>
  <c r="T18" i="8"/>
  <c r="AD18" i="8" s="1"/>
  <c r="S17" i="8"/>
  <c r="AC17" i="8" s="1"/>
  <c r="R16" i="8"/>
  <c r="AB16" i="8" s="1"/>
  <c r="Q15" i="8"/>
  <c r="AA15" i="8" s="1"/>
  <c r="P14" i="8"/>
  <c r="Z14" i="8" s="1"/>
  <c r="O13" i="8"/>
  <c r="Y13" i="8" s="1"/>
  <c r="N12" i="8"/>
  <c r="X12" i="8" s="1"/>
  <c r="T10" i="8"/>
  <c r="AD10" i="8" s="1"/>
  <c r="S9" i="8"/>
  <c r="AC9" i="8" s="1"/>
  <c r="R8" i="8"/>
  <c r="AB8" i="8" s="1"/>
  <c r="Q7" i="8"/>
  <c r="AA7" i="8" s="1"/>
  <c r="P6" i="8"/>
  <c r="Z6" i="8" s="1"/>
  <c r="W11" i="1"/>
  <c r="W12" i="1" s="1"/>
  <c r="X2" i="8" l="1"/>
  <c r="AD2" i="8"/>
  <c r="AA2" i="8"/>
  <c r="Y2" i="8"/>
  <c r="Z2" i="8"/>
  <c r="AB2" i="8"/>
  <c r="S1" i="8"/>
  <c r="AC7" i="8"/>
  <c r="AC2" i="8" s="1"/>
  <c r="Q1" i="8"/>
  <c r="T1" i="8"/>
  <c r="N1" i="8"/>
  <c r="O1" i="8"/>
  <c r="P1" i="8"/>
  <c r="R1" i="8"/>
  <c r="W6" i="8"/>
  <c r="W2" i="8" s="1"/>
  <c r="M1" i="8"/>
  <c r="W13" i="1"/>
  <c r="W14" i="1" s="1"/>
  <c r="W15" i="1" l="1"/>
  <c r="X14" i="1"/>
  <c r="W16" i="1" l="1"/>
  <c r="X15" i="1"/>
  <c r="Q10" i="1" l="1"/>
  <c r="Q11" i="1" s="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185" i="1" s="1"/>
  <c r="Q186" i="1" s="1"/>
  <c r="Q187" i="1" s="1"/>
  <c r="Q188" i="1" s="1"/>
  <c r="Q189" i="1" s="1"/>
  <c r="Q190" i="1" s="1"/>
  <c r="Q191" i="1" s="1"/>
  <c r="Q192" i="1" s="1"/>
  <c r="Q193" i="1" s="1"/>
  <c r="Q194" i="1" s="1"/>
  <c r="Q195" i="1" s="1"/>
  <c r="Q196" i="1" s="1"/>
  <c r="Q197" i="1" s="1"/>
  <c r="Q198" i="1" s="1"/>
  <c r="Q199" i="1" s="1"/>
  <c r="Q200" i="1" s="1"/>
  <c r="Q201" i="1" s="1"/>
  <c r="Q202" i="1" s="1"/>
  <c r="Q203" i="1" s="1"/>
  <c r="Q204" i="1" s="1"/>
  <c r="Q205" i="1" s="1"/>
  <c r="Q206" i="1" s="1"/>
  <c r="Q207" i="1" s="1"/>
  <c r="Q208" i="1" s="1"/>
  <c r="Q209" i="1" s="1"/>
  <c r="Q210" i="1" s="1"/>
  <c r="Q211" i="1" s="1"/>
  <c r="Q212" i="1" s="1"/>
  <c r="Q213" i="1" s="1"/>
  <c r="Q214" i="1" s="1"/>
  <c r="Q215" i="1" s="1"/>
  <c r="Q216" i="1" s="1"/>
  <c r="Q217" i="1" s="1"/>
  <c r="Q218" i="1" s="1"/>
  <c r="Q219" i="1" s="1"/>
  <c r="Q220" i="1" s="1"/>
  <c r="Q221" i="1" s="1"/>
  <c r="Q222" i="1" s="1"/>
  <c r="Q223" i="1" s="1"/>
  <c r="Q224" i="1" s="1"/>
  <c r="Q225" i="1" s="1"/>
  <c r="Q226" i="1" s="1"/>
  <c r="Q227" i="1" s="1"/>
  <c r="Q228" i="1" s="1"/>
  <c r="Q229" i="1" s="1"/>
  <c r="Q230" i="1" s="1"/>
  <c r="Q231" i="1" s="1"/>
  <c r="Q232" i="1" s="1"/>
  <c r="Q233" i="1" s="1"/>
  <c r="Q234" i="1" s="1"/>
  <c r="Q235" i="1" s="1"/>
  <c r="Q236" i="1" s="1"/>
  <c r="Q237" i="1" s="1"/>
  <c r="Q238" i="1" s="1"/>
  <c r="Q239" i="1" s="1"/>
  <c r="Q240" i="1" s="1"/>
  <c r="Q241" i="1" s="1"/>
  <c r="Q242" i="1" s="1"/>
  <c r="Q243" i="1" s="1"/>
  <c r="Q244" i="1" s="1"/>
  <c r="Q245" i="1" s="1"/>
  <c r="Q246" i="1" s="1"/>
  <c r="Q247" i="1" s="1"/>
  <c r="Q248" i="1" s="1"/>
  <c r="Q249" i="1" s="1"/>
  <c r="Q250" i="1" s="1"/>
  <c r="Q251" i="1" s="1"/>
  <c r="Q252" i="1" s="1"/>
  <c r="Q253" i="1" s="1"/>
  <c r="Q254" i="1" s="1"/>
  <c r="Q255" i="1" s="1"/>
  <c r="X16" i="1"/>
  <c r="W17" i="1"/>
  <c r="W18" i="1" l="1"/>
  <c r="X17" i="1"/>
  <c r="Q256" i="1"/>
  <c r="Q257" i="1" s="1"/>
  <c r="Q258" i="1" s="1"/>
  <c r="Q259" i="1" s="1"/>
  <c r="Q260" i="1" s="1"/>
  <c r="Q261" i="1" s="1"/>
  <c r="Q262" i="1" s="1"/>
  <c r="Q263" i="1" s="1"/>
  <c r="Q264" i="1" s="1"/>
  <c r="Q265" i="1" s="1"/>
  <c r="Q266" i="1" s="1"/>
  <c r="Q267" i="1" s="1"/>
  <c r="W19" i="1" l="1"/>
  <c r="X18" i="1"/>
  <c r="Q268" i="1"/>
  <c r="Q269" i="1" s="1"/>
  <c r="Q270" i="1" s="1"/>
  <c r="Q271" i="1" s="1"/>
  <c r="Q272" i="1" s="1"/>
  <c r="Q273" i="1" s="1"/>
  <c r="Q274" i="1" s="1"/>
  <c r="Q275" i="1" s="1"/>
  <c r="Q276" i="1" s="1"/>
  <c r="Q277" i="1" s="1"/>
  <c r="Q278" i="1" s="1"/>
  <c r="Q279" i="1" s="1"/>
  <c r="X19" i="1" l="1"/>
  <c r="W20" i="1"/>
  <c r="Q280" i="1"/>
  <c r="Q281" i="1" s="1"/>
  <c r="Q282" i="1" s="1"/>
  <c r="Q283" i="1" s="1"/>
  <c r="Q284" i="1" s="1"/>
  <c r="Q285" i="1" s="1"/>
  <c r="Q286" i="1" s="1"/>
  <c r="Q287" i="1" s="1"/>
  <c r="Q288" i="1" s="1"/>
  <c r="Q289" i="1" s="1"/>
  <c r="Q290" i="1" s="1"/>
  <c r="Q291" i="1" s="1"/>
  <c r="Q292" i="1" l="1"/>
  <c r="Q293" i="1" s="1"/>
  <c r="Q294" i="1" s="1"/>
  <c r="Q295" i="1" s="1"/>
  <c r="Q296" i="1" s="1"/>
  <c r="Q297" i="1" s="1"/>
  <c r="Q298" i="1" s="1"/>
  <c r="Q299" i="1" s="1"/>
  <c r="Q300" i="1" s="1"/>
  <c r="Q301" i="1" s="1"/>
  <c r="Q302" i="1" s="1"/>
  <c r="Q303" i="1" s="1"/>
  <c r="W21" i="1"/>
  <c r="X20" i="1"/>
  <c r="X21" i="1" l="1"/>
  <c r="W22" i="1"/>
  <c r="Q304" i="1"/>
  <c r="Q305" i="1" s="1"/>
  <c r="Q306" i="1" s="1"/>
  <c r="Q307" i="1" s="1"/>
  <c r="Q308" i="1" s="1"/>
  <c r="Q309" i="1" s="1"/>
  <c r="Q310" i="1" s="1"/>
  <c r="Q311" i="1" s="1"/>
  <c r="Q312" i="1" s="1"/>
  <c r="Q313" i="1" s="1"/>
  <c r="Q314" i="1" s="1"/>
  <c r="Q315" i="1" s="1"/>
  <c r="Q316" i="1" l="1"/>
  <c r="Q317" i="1" s="1"/>
  <c r="Q318" i="1" s="1"/>
  <c r="Q319" i="1" s="1"/>
  <c r="Q320" i="1" s="1"/>
  <c r="Q321" i="1" s="1"/>
  <c r="Q322" i="1" s="1"/>
  <c r="Q323" i="1" s="1"/>
  <c r="Q324" i="1" s="1"/>
  <c r="Q325" i="1" s="1"/>
  <c r="Q326" i="1" s="1"/>
  <c r="Q327" i="1" s="1"/>
  <c r="W23" i="1"/>
  <c r="X22" i="1"/>
  <c r="Q328" i="1" l="1"/>
  <c r="Q329" i="1" s="1"/>
  <c r="Q330" i="1" s="1"/>
  <c r="Q331" i="1" s="1"/>
  <c r="Q332" i="1" s="1"/>
  <c r="Q333" i="1" s="1"/>
  <c r="Q334" i="1" s="1"/>
  <c r="Q335" i="1" s="1"/>
  <c r="Q336" i="1" s="1"/>
  <c r="Q337" i="1" s="1"/>
  <c r="Q338" i="1" s="1"/>
  <c r="Q339" i="1" s="1"/>
  <c r="W24" i="1"/>
  <c r="X23" i="1"/>
  <c r="X24" i="1" l="1"/>
  <c r="W25" i="1"/>
  <c r="Q340" i="1"/>
  <c r="Q341" i="1" s="1"/>
  <c r="Q342" i="1" s="1"/>
  <c r="Q343" i="1" s="1"/>
  <c r="Q344" i="1" s="1"/>
  <c r="Q345" i="1" s="1"/>
  <c r="Q346" i="1" s="1"/>
  <c r="Q347" i="1" s="1"/>
  <c r="Q348" i="1" s="1"/>
  <c r="Q349" i="1" s="1"/>
  <c r="Q350" i="1" s="1"/>
  <c r="Q351" i="1" s="1"/>
  <c r="W26" i="1" l="1"/>
  <c r="X25" i="1"/>
  <c r="Q352" i="1"/>
  <c r="Q353" i="1" s="1"/>
  <c r="Q354" i="1" s="1"/>
  <c r="Q355" i="1" s="1"/>
  <c r="Q356" i="1" s="1"/>
  <c r="Q357" i="1" s="1"/>
  <c r="Q358" i="1" s="1"/>
  <c r="Q359" i="1" s="1"/>
  <c r="Q360" i="1" s="1"/>
  <c r="Q361" i="1" s="1"/>
  <c r="Q362" i="1" s="1"/>
  <c r="Q363" i="1" s="1"/>
  <c r="W27" i="1" l="1"/>
  <c r="X26" i="1"/>
  <c r="Q364" i="1"/>
  <c r="Q365" i="1" s="1"/>
  <c r="Q366" i="1" s="1"/>
  <c r="Q367" i="1" s="1"/>
  <c r="Q368" i="1" s="1"/>
  <c r="Q369" i="1" s="1"/>
  <c r="Q370" i="1" s="1"/>
  <c r="Q371" i="1" s="1"/>
  <c r="Q372" i="1" s="1"/>
  <c r="Q373" i="1" s="1"/>
  <c r="Q374" i="1" s="1"/>
  <c r="Q375" i="1" s="1"/>
  <c r="Q376" i="1" l="1"/>
  <c r="Q377" i="1" s="1"/>
  <c r="Q378" i="1" s="1"/>
  <c r="Q379" i="1" s="1"/>
  <c r="Q380" i="1" s="1"/>
  <c r="Q381" i="1" s="1"/>
  <c r="Q382" i="1" s="1"/>
  <c r="Q383" i="1" s="1"/>
  <c r="Q384" i="1" s="1"/>
  <c r="Q385" i="1" s="1"/>
  <c r="Q386" i="1" s="1"/>
  <c r="Q387" i="1" s="1"/>
  <c r="W28" i="1"/>
  <c r="X27" i="1"/>
  <c r="W29" i="1" l="1"/>
  <c r="X28" i="1"/>
  <c r="Q388" i="1"/>
  <c r="Q389" i="1" s="1"/>
  <c r="Q390" i="1" s="1"/>
  <c r="Q391" i="1" s="1"/>
  <c r="Q392" i="1" s="1"/>
  <c r="Q393" i="1" s="1"/>
  <c r="Q394" i="1" s="1"/>
  <c r="Q395" i="1" s="1"/>
  <c r="Q396" i="1" s="1"/>
  <c r="Q397" i="1" s="1"/>
  <c r="Q398" i="1" s="1"/>
  <c r="Q399" i="1" s="1"/>
  <c r="Q400" i="1" l="1"/>
  <c r="Q401" i="1" s="1"/>
  <c r="Q402" i="1" s="1"/>
  <c r="Q403" i="1" s="1"/>
  <c r="Q404" i="1" s="1"/>
  <c r="Q405" i="1" s="1"/>
  <c r="Q406" i="1" s="1"/>
  <c r="Q407" i="1" s="1"/>
  <c r="Q408" i="1" s="1"/>
  <c r="Q409" i="1" s="1"/>
  <c r="Q410" i="1" s="1"/>
  <c r="Q411" i="1" s="1"/>
  <c r="X29" i="1"/>
  <c r="W30" i="1"/>
  <c r="Q412" i="1" l="1"/>
  <c r="Q413" i="1" s="1"/>
  <c r="Q414" i="1" s="1"/>
  <c r="Q415" i="1" s="1"/>
  <c r="Q416" i="1" s="1"/>
  <c r="Q417" i="1" s="1"/>
  <c r="Q418" i="1" s="1"/>
  <c r="Q419" i="1" s="1"/>
  <c r="Q420" i="1" s="1"/>
  <c r="Q421" i="1" s="1"/>
  <c r="Q422" i="1" s="1"/>
  <c r="Q423" i="1" s="1"/>
  <c r="W31" i="1"/>
  <c r="X30" i="1"/>
  <c r="Q424" i="1" l="1"/>
  <c r="Q425" i="1" s="1"/>
  <c r="Q426" i="1" s="1"/>
  <c r="Q427" i="1" s="1"/>
  <c r="Q428" i="1" s="1"/>
  <c r="Q429" i="1" s="1"/>
  <c r="Q430" i="1" s="1"/>
  <c r="Q431" i="1" s="1"/>
  <c r="Q432" i="1" s="1"/>
  <c r="Q433" i="1" s="1"/>
  <c r="Q434" i="1" s="1"/>
  <c r="Q435" i="1" s="1"/>
  <c r="W32" i="1"/>
  <c r="X31" i="1"/>
  <c r="X32" i="1" l="1"/>
  <c r="W33" i="1"/>
  <c r="Q436" i="1"/>
  <c r="Q437" i="1" s="1"/>
  <c r="Q438" i="1" s="1"/>
  <c r="Q439" i="1" s="1"/>
  <c r="Q440" i="1" s="1"/>
  <c r="Q441" i="1" s="1"/>
  <c r="Q442" i="1" s="1"/>
  <c r="Q443" i="1" s="1"/>
  <c r="Q444" i="1" s="1"/>
  <c r="Q445" i="1" s="1"/>
  <c r="Q446" i="1" s="1"/>
  <c r="Q447" i="1" s="1"/>
  <c r="Q448" i="1" l="1"/>
  <c r="Q449" i="1" s="1"/>
  <c r="Q450" i="1" s="1"/>
  <c r="Q451" i="1" s="1"/>
  <c r="Q452" i="1" s="1"/>
  <c r="Q453" i="1" s="1"/>
  <c r="Q454" i="1" s="1"/>
  <c r="Q455" i="1" s="1"/>
  <c r="Q456" i="1" s="1"/>
  <c r="Q457" i="1" s="1"/>
  <c r="Q458" i="1" s="1"/>
  <c r="Q459" i="1" s="1"/>
  <c r="X33" i="1"/>
  <c r="W34" i="1"/>
  <c r="B5" i="8" l="1"/>
  <c r="W35" i="1"/>
  <c r="X34" i="1"/>
  <c r="Q460" i="1"/>
  <c r="Q461" i="1" s="1"/>
  <c r="Q462" i="1" s="1"/>
  <c r="Q463" i="1" s="1"/>
  <c r="Q464" i="1" s="1"/>
  <c r="Q465" i="1" s="1"/>
  <c r="Q466" i="1" s="1"/>
  <c r="B6" i="8" l="1"/>
  <c r="W36" i="1"/>
  <c r="X35" i="1"/>
  <c r="B7" i="8" l="1"/>
  <c r="W37" i="1"/>
  <c r="X36" i="1"/>
  <c r="B8" i="8" l="1"/>
  <c r="X37" i="1"/>
  <c r="W38" i="1"/>
  <c r="B9" i="8" l="1"/>
  <c r="W39" i="1"/>
  <c r="X38" i="1"/>
  <c r="B10" i="8" l="1"/>
  <c r="W40" i="1"/>
  <c r="X39" i="1"/>
  <c r="B11" i="8" l="1"/>
  <c r="X40" i="1"/>
  <c r="W41" i="1"/>
  <c r="B12" i="8" l="1"/>
  <c r="W42" i="1"/>
  <c r="X41" i="1"/>
  <c r="B13" i="8" l="1"/>
  <c r="W43" i="1"/>
  <c r="X42" i="1"/>
  <c r="B14" i="8" l="1"/>
  <c r="X43" i="1"/>
  <c r="W44" i="1"/>
  <c r="B15" i="8" l="1"/>
  <c r="W45" i="1"/>
  <c r="X44" i="1"/>
  <c r="B16" i="8" l="1"/>
  <c r="X45" i="1"/>
  <c r="W46" i="1"/>
  <c r="B17" i="8" l="1"/>
  <c r="W47" i="1"/>
  <c r="X46" i="1"/>
  <c r="B18" i="8" l="1"/>
  <c r="W48" i="1"/>
  <c r="X47" i="1"/>
  <c r="B19" i="8" l="1"/>
  <c r="X48" i="1"/>
  <c r="W49" i="1"/>
  <c r="B20" i="8" l="1"/>
  <c r="W50" i="1"/>
  <c r="X49" i="1"/>
  <c r="B21" i="8" l="1"/>
  <c r="W51" i="1"/>
  <c r="X50" i="1"/>
  <c r="B22" i="8" l="1"/>
  <c r="W52" i="1"/>
  <c r="X51" i="1"/>
  <c r="B23" i="8" l="1"/>
  <c r="W53" i="1"/>
  <c r="X52" i="1"/>
  <c r="B24" i="8" l="1"/>
  <c r="X53" i="1"/>
  <c r="W54" i="1"/>
  <c r="B25" i="8" l="1"/>
  <c r="W55" i="1"/>
  <c r="X54" i="1"/>
  <c r="B26" i="8" l="1"/>
  <c r="W56" i="1"/>
  <c r="X55" i="1"/>
  <c r="B27" i="8" l="1"/>
  <c r="X56" i="1"/>
  <c r="W57" i="1"/>
  <c r="B28" i="8" l="1"/>
  <c r="W58" i="1"/>
  <c r="X57" i="1"/>
  <c r="B29" i="8" l="1"/>
  <c r="W59" i="1"/>
  <c r="X58" i="1"/>
  <c r="B30" i="8" l="1"/>
  <c r="X59" i="1"/>
  <c r="W60" i="1"/>
  <c r="B31" i="8" l="1"/>
  <c r="W61" i="1"/>
  <c r="X60" i="1"/>
  <c r="B32" i="8" l="1"/>
  <c r="X61" i="1"/>
  <c r="W62" i="1"/>
  <c r="B33" i="8" l="1"/>
  <c r="W63" i="1"/>
  <c r="X62" i="1"/>
  <c r="B34" i="8" l="1"/>
  <c r="W64" i="1"/>
  <c r="X63" i="1"/>
  <c r="B35" i="8" l="1"/>
  <c r="X64" i="1"/>
  <c r="W65" i="1"/>
  <c r="B36" i="8" l="1"/>
  <c r="X65" i="1"/>
  <c r="W66" i="1"/>
  <c r="B37" i="8" l="1"/>
  <c r="W67" i="1"/>
  <c r="X66" i="1"/>
  <c r="B38" i="8" l="1"/>
  <c r="W68" i="1"/>
  <c r="X67" i="1"/>
  <c r="B39" i="8" l="1"/>
  <c r="W69" i="1"/>
  <c r="X68" i="1"/>
  <c r="B40" i="8" l="1"/>
  <c r="X69" i="1"/>
  <c r="W70" i="1"/>
  <c r="B41" i="8" l="1"/>
  <c r="W71" i="1"/>
  <c r="X70" i="1"/>
  <c r="B42" i="8" l="1"/>
  <c r="W72" i="1"/>
  <c r="X71" i="1"/>
  <c r="B43" i="8" l="1"/>
  <c r="X72" i="1"/>
  <c r="W73" i="1"/>
  <c r="B44" i="8" l="1"/>
  <c r="W74" i="1"/>
  <c r="X73" i="1"/>
  <c r="B45" i="8" l="1"/>
  <c r="W75" i="1"/>
  <c r="X74" i="1"/>
  <c r="B46" i="8" l="1"/>
  <c r="X75" i="1"/>
  <c r="W76" i="1"/>
  <c r="B47" i="8" l="1"/>
  <c r="W77" i="1"/>
  <c r="X76" i="1"/>
  <c r="B48" i="8" l="1"/>
  <c r="X77" i="1"/>
  <c r="W78" i="1"/>
  <c r="B49" i="8" l="1"/>
  <c r="W79" i="1"/>
  <c r="X78" i="1"/>
  <c r="B50" i="8" l="1"/>
  <c r="W80" i="1"/>
  <c r="X79" i="1"/>
  <c r="B51" i="8" l="1"/>
  <c r="X80" i="1"/>
  <c r="W81" i="1"/>
  <c r="B52" i="8" l="1"/>
  <c r="X81" i="1"/>
  <c r="W82" i="1"/>
  <c r="X82" i="1" s="1"/>
  <c r="B53" i="8" l="1"/>
  <c r="B54" i="8" l="1"/>
  <c r="B55" i="8" l="1"/>
  <c r="B56" i="8" l="1"/>
  <c r="B57" i="8" l="1"/>
  <c r="B58" i="8" l="1"/>
  <c r="B59" i="8" l="1"/>
  <c r="B60" i="8" l="1"/>
  <c r="B61" i="8" l="1"/>
  <c r="B62" i="8" l="1"/>
  <c r="B63" i="8" l="1"/>
  <c r="B64" i="8" l="1"/>
  <c r="B65" i="8" l="1"/>
  <c r="B66" i="8" l="1"/>
  <c r="B67" i="8" l="1"/>
  <c r="B68" i="8" l="1"/>
  <c r="B69" i="8" l="1"/>
  <c r="B70" i="8" l="1"/>
  <c r="B71" i="8" l="1"/>
  <c r="B72" i="8" l="1"/>
  <c r="B73" i="8" l="1"/>
  <c r="B74" i="8" l="1"/>
  <c r="B75" i="8" l="1"/>
  <c r="B76" i="8" l="1"/>
  <c r="B77" i="8" l="1"/>
  <c r="B78" i="8" l="1"/>
  <c r="B79" i="8" l="1"/>
  <c r="B80" i="8" l="1"/>
  <c r="B81" i="8" l="1"/>
  <c r="B82" i="8" l="1"/>
  <c r="B83" i="8" l="1"/>
  <c r="B84" i="8" l="1"/>
  <c r="B85" i="8" l="1"/>
  <c r="B86" i="8" l="1"/>
  <c r="B87" i="8" l="1"/>
  <c r="B88" i="8" l="1"/>
  <c r="B89" i="8" l="1"/>
  <c r="B90" i="8" l="1"/>
  <c r="B91" i="8" l="1"/>
  <c r="B92" i="8" l="1"/>
  <c r="B93" i="8" l="1"/>
  <c r="B94" i="8" l="1"/>
  <c r="B95" i="8" l="1"/>
  <c r="B96" i="8" l="1"/>
  <c r="B97" i="8" l="1"/>
  <c r="B98" i="8" l="1"/>
  <c r="B99" i="8" l="1"/>
  <c r="B100" i="8" l="1"/>
  <c r="B101" i="8" l="1"/>
  <c r="B102" i="8" l="1"/>
  <c r="B103" i="8" l="1"/>
  <c r="B104" i="8" l="1"/>
  <c r="B105" i="8" l="1"/>
  <c r="B106" i="8" l="1"/>
  <c r="B107" i="8" l="1"/>
  <c r="B108" i="8" l="1"/>
  <c r="B109" i="8" l="1"/>
  <c r="B110" i="8" l="1"/>
  <c r="B111" i="8" l="1"/>
  <c r="B112" i="8" l="1"/>
  <c r="B113" i="8" l="1"/>
  <c r="B114" i="8" l="1"/>
  <c r="B115" i="8" l="1"/>
  <c r="B116" i="8" l="1"/>
  <c r="B117" i="8" l="1"/>
  <c r="B118" i="8" l="1"/>
  <c r="B119" i="8" l="1"/>
  <c r="B120" i="8" l="1"/>
  <c r="B121" i="8" l="1"/>
  <c r="B122" i="8" l="1"/>
  <c r="B123" i="8" l="1"/>
  <c r="B124" i="8" l="1"/>
  <c r="B125" i="8" l="1"/>
  <c r="B126" i="8" l="1"/>
  <c r="B127" i="8" l="1"/>
  <c r="B128" i="8" l="1"/>
  <c r="B129" i="8" l="1"/>
  <c r="B130" i="8" l="1"/>
  <c r="B131" i="8" l="1"/>
  <c r="B132" i="8" l="1"/>
  <c r="B133" i="8" l="1"/>
  <c r="B134" i="8" l="1"/>
  <c r="B135" i="8" l="1"/>
  <c r="B136" i="8" l="1"/>
  <c r="B137" i="8" l="1"/>
  <c r="B138" i="8" l="1"/>
  <c r="B139" i="8" l="1"/>
  <c r="B140" i="8" l="1"/>
  <c r="B141" i="8" l="1"/>
  <c r="B142" i="8" l="1"/>
  <c r="B143" i="8" l="1"/>
  <c r="B144" i="8" l="1"/>
  <c r="B145" i="8" l="1"/>
  <c r="B146" i="8" l="1"/>
  <c r="B147" i="8" l="1"/>
  <c r="B148" i="8" l="1"/>
  <c r="B149" i="8" l="1"/>
  <c r="B150" i="8" l="1"/>
  <c r="B151" i="8" l="1"/>
  <c r="B152" i="8" l="1"/>
  <c r="B153" i="8" l="1"/>
  <c r="B154" i="8" l="1"/>
  <c r="B155" i="8" l="1"/>
  <c r="B156" i="8" l="1"/>
  <c r="B157" i="8" l="1"/>
  <c r="B158" i="8" l="1"/>
  <c r="B159" i="8" l="1"/>
  <c r="B160" i="8" l="1"/>
  <c r="B161" i="8" l="1"/>
  <c r="B162" i="8" l="1"/>
  <c r="B163" i="8" l="1"/>
  <c r="B164" i="8" l="1"/>
  <c r="B165" i="8" l="1"/>
  <c r="B166" i="8" l="1"/>
  <c r="B167" i="8" l="1"/>
  <c r="B168" i="8" l="1"/>
  <c r="B169" i="8" l="1"/>
  <c r="B170" i="8" l="1"/>
  <c r="B171" i="8" l="1"/>
  <c r="B172" i="8" l="1"/>
  <c r="B173" i="8" l="1"/>
  <c r="B174" i="8" l="1"/>
  <c r="B175" i="8" l="1"/>
  <c r="B176" i="8" l="1"/>
  <c r="B177" i="8" l="1"/>
  <c r="B178" i="8" l="1"/>
  <c r="B179" i="8" l="1"/>
  <c r="B180" i="8" l="1"/>
  <c r="B181" i="8" l="1"/>
  <c r="B182" i="8" l="1"/>
  <c r="B183" i="8" l="1"/>
  <c r="B184" i="8" l="1"/>
  <c r="B185" i="8" l="1"/>
  <c r="B186" i="8" l="1"/>
  <c r="B187" i="8" l="1"/>
  <c r="B188" i="8" l="1"/>
  <c r="B189" i="8" l="1"/>
  <c r="B190" i="8" l="1"/>
  <c r="B191" i="8" l="1"/>
  <c r="B192" i="8" l="1"/>
  <c r="B193" i="8" l="1"/>
  <c r="B194" i="8" l="1"/>
  <c r="B195" i="8" l="1"/>
  <c r="B196" i="8" l="1"/>
  <c r="B197" i="8" l="1"/>
  <c r="B198" i="8" l="1"/>
  <c r="B199" i="8" l="1"/>
  <c r="B200" i="8" l="1"/>
  <c r="B201" i="8" l="1"/>
  <c r="B202" i="8" l="1"/>
  <c r="B203" i="8" l="1"/>
  <c r="B204" i="8" l="1"/>
  <c r="B205" i="8" l="1"/>
  <c r="B206" i="8" l="1"/>
  <c r="B207" i="8" l="1"/>
  <c r="B208" i="8" l="1"/>
  <c r="B209" i="8" l="1"/>
  <c r="B210" i="8" l="1"/>
  <c r="B211" i="8" l="1"/>
  <c r="B212" i="8" l="1"/>
  <c r="B213" i="8" l="1"/>
  <c r="B214" i="8" l="1"/>
  <c r="B215" i="8" l="1"/>
  <c r="B216" i="8" l="1"/>
  <c r="B217" i="8" l="1"/>
  <c r="B218" i="8" l="1"/>
  <c r="B219" i="8" l="1"/>
  <c r="B220" i="8" l="1"/>
  <c r="B221" i="8" l="1"/>
  <c r="B222" i="8" l="1"/>
  <c r="B223" i="8" l="1"/>
  <c r="B224" i="8" l="1"/>
  <c r="B225" i="8" l="1"/>
  <c r="B226" i="8" l="1"/>
  <c r="B227" i="8" l="1"/>
  <c r="B228" i="8" l="1"/>
  <c r="B229" i="8" l="1"/>
  <c r="B230" i="8" l="1"/>
  <c r="B231" i="8" l="1"/>
  <c r="B232" i="8" l="1"/>
  <c r="B233" i="8" l="1"/>
  <c r="B234" i="8" l="1"/>
  <c r="B235" i="8" l="1"/>
  <c r="B236" i="8" l="1"/>
  <c r="B237" i="8" l="1"/>
  <c r="B238" i="8" l="1"/>
  <c r="B239" i="8" l="1"/>
  <c r="B240" i="8" l="1"/>
  <c r="B241" i="8" l="1"/>
  <c r="B242" i="8" l="1"/>
  <c r="B243" i="8" l="1"/>
  <c r="B244" i="8" l="1"/>
  <c r="B245" i="8" l="1"/>
  <c r="B246" i="8" l="1"/>
  <c r="B247" i="8" l="1"/>
  <c r="B248" i="8" l="1"/>
  <c r="B249" i="8" l="1"/>
  <c r="B250" i="8" l="1"/>
  <c r="B251" i="8" l="1"/>
  <c r="B252" i="8" l="1"/>
  <c r="B253" i="8" l="1"/>
  <c r="B254" i="8" l="1"/>
  <c r="B255" i="8" l="1"/>
  <c r="B256" i="8" l="1"/>
  <c r="B257" i="8" l="1"/>
  <c r="B258" i="8" l="1"/>
  <c r="B259" i="8" l="1"/>
  <c r="B260" i="8" l="1"/>
  <c r="B261" i="8" l="1"/>
  <c r="B262" i="8" l="1"/>
  <c r="B263" i="8" l="1"/>
  <c r="B264" i="8" l="1"/>
  <c r="B265" i="8" l="1"/>
  <c r="B266" i="8" l="1"/>
  <c r="B267" i="8" l="1"/>
  <c r="B268" i="8" l="1"/>
  <c r="B269" i="8" l="1"/>
  <c r="B270" i="8" l="1"/>
  <c r="B271" i="8" l="1"/>
  <c r="B272" i="8" l="1"/>
  <c r="B273" i="8" l="1"/>
  <c r="B274" i="8" l="1"/>
  <c r="B275" i="8" l="1"/>
  <c r="B276" i="8" l="1"/>
  <c r="B277" i="8" l="1"/>
  <c r="B278" i="8" l="1"/>
  <c r="B279" i="8" l="1"/>
  <c r="B280" i="8" l="1"/>
  <c r="B281" i="8" l="1"/>
  <c r="B282" i="8" l="1"/>
  <c r="B283" i="8" l="1"/>
  <c r="B284" i="8" l="1"/>
  <c r="B285" i="8" l="1"/>
  <c r="B286" i="8" l="1"/>
  <c r="B287" i="8" l="1"/>
  <c r="B288" i="8" l="1"/>
  <c r="B289" i="8" l="1"/>
  <c r="B290" i="8" l="1"/>
  <c r="B291" i="8" l="1"/>
  <c r="B292" i="8" l="1"/>
  <c r="B293" i="8" l="1"/>
</calcChain>
</file>

<file path=xl/sharedStrings.xml><?xml version="1.0" encoding="utf-8"?>
<sst xmlns="http://schemas.openxmlformats.org/spreadsheetml/2006/main" count="1288" uniqueCount="85">
  <si>
    <t>Start Date</t>
  </si>
  <si>
    <t>End Date</t>
  </si>
  <si>
    <t>NDUEACWF Index</t>
  </si>
  <si>
    <t>SPXT Index</t>
  </si>
  <si>
    <t>Dates</t>
  </si>
  <si>
    <t>PX_LAST</t>
  </si>
  <si>
    <t>Global Equity</t>
  </si>
  <si>
    <t>US Large Cap Equity</t>
  </si>
  <si>
    <t>#N/A N/A</t>
  </si>
  <si>
    <t>RUMCINTR Index</t>
  </si>
  <si>
    <t>NDDUEAFE Index</t>
  </si>
  <si>
    <t>NDDUE15 Index</t>
  </si>
  <si>
    <t>US Midcap Equity</t>
  </si>
  <si>
    <t>EAFE Equity</t>
  </si>
  <si>
    <t>European Large Cap Equity</t>
  </si>
  <si>
    <t>Japanese Large Cap Equity</t>
  </si>
  <si>
    <t>NDDUJN Index</t>
  </si>
  <si>
    <t>Asia ex-Japan Equity</t>
  </si>
  <si>
    <t>NDUECAXJ Index</t>
  </si>
  <si>
    <t>Emerging Market Equity</t>
  </si>
  <si>
    <t>NDUEEGF Index</t>
  </si>
  <si>
    <t>HFRXGL Index</t>
  </si>
  <si>
    <t>Hedge Funds</t>
  </si>
  <si>
    <t>Private Investments</t>
  </si>
  <si>
    <t>SPLPEQTY Index</t>
  </si>
  <si>
    <t>AMZX Index</t>
  </si>
  <si>
    <t>NPPITR Index</t>
  </si>
  <si>
    <t>Hard Assets</t>
  </si>
  <si>
    <t>BCOMTR Index</t>
  </si>
  <si>
    <t>US Fixed Income</t>
  </si>
  <si>
    <t>Cash</t>
  </si>
  <si>
    <t>LBUSTRUU Index</t>
  </si>
  <si>
    <t>FEDL01 Index</t>
  </si>
  <si>
    <t>MSCI ACWI Net Total Return USD Index</t>
  </si>
  <si>
    <t>S&amp;P500 Total Return Index</t>
  </si>
  <si>
    <t>Russell Midcap Total Return Index'</t>
  </si>
  <si>
    <t>MSCI EAFE Net Total Return USD Index</t>
  </si>
  <si>
    <t>MSCI Europe Net Total Return USD Index</t>
  </si>
  <si>
    <t>MSCI Japan Net Total Return USD Index</t>
  </si>
  <si>
    <t>MSCI AC Asia ex-Japan Net Total Return USD Index</t>
  </si>
  <si>
    <t>MSCI Emerging Market Net Total Return USD Index</t>
  </si>
  <si>
    <t>Hedge Fund Research HFRX Global Hedge Fund Index</t>
  </si>
  <si>
    <t>S&amp;P Listed Private Equity Index</t>
  </si>
  <si>
    <t>Alerian MPL Total Return Index</t>
  </si>
  <si>
    <t>NCREIF Property Total Return Index</t>
  </si>
  <si>
    <t>Bloomberg Commodity Total Return Index</t>
  </si>
  <si>
    <t>Bloomberg US Aggregate Bond Index</t>
  </si>
  <si>
    <t>Federal Funds Overnight Interest Rate</t>
  </si>
  <si>
    <t>Real Estate &amp; Infrastructure</t>
  </si>
  <si>
    <t>HEDGNAV Index</t>
  </si>
  <si>
    <t>Weekly Data</t>
  </si>
  <si>
    <t>Date</t>
  </si>
  <si>
    <t>Excel Date Code</t>
  </si>
  <si>
    <t>Global_Equity</t>
  </si>
  <si>
    <t>S&amp;P500</t>
  </si>
  <si>
    <t>US_Midcap</t>
  </si>
  <si>
    <t>EAFE</t>
  </si>
  <si>
    <t>Europe</t>
  </si>
  <si>
    <t>Japan</t>
  </si>
  <si>
    <t>Asia_Ex-Japan</t>
  </si>
  <si>
    <t>Emerging_Markets</t>
  </si>
  <si>
    <t>Equity Indexes Scaled to 12/31/2000 = 100</t>
  </si>
  <si>
    <t>Monthly Percent Total Returns</t>
  </si>
  <si>
    <t xml:space="preserve">Notes </t>
  </si>
  <si>
    <t>Periods of Interest</t>
  </si>
  <si>
    <t>Jan-2001 through Dec-2021</t>
  </si>
  <si>
    <t>Whole Period</t>
  </si>
  <si>
    <t>Jan-2001 through Jun-2008</t>
  </si>
  <si>
    <t>Before the 2008 Market Panic</t>
  </si>
  <si>
    <t>Jan-2010 through Dec-2019</t>
  </si>
  <si>
    <t>QE Era before the Pandemic</t>
  </si>
  <si>
    <t>Jun-2020 through Dec-2021</t>
  </si>
  <si>
    <t>Pandemic Rebound</t>
  </si>
  <si>
    <t>Research Question:</t>
  </si>
  <si>
    <t>Volatility Assumption</t>
  </si>
  <si>
    <t>Monthy Percent Total Returns per Unit of Perceived Risk</t>
  </si>
  <si>
    <t>Volatility</t>
  </si>
  <si>
    <t>Adjusted Volatility</t>
  </si>
  <si>
    <t>The return data to be used in this first experiment is in "Equity-Scaled-Data" V6 through AD257.  This is risk-adjusted return data.</t>
  </si>
  <si>
    <t>#N/A Requesting Data...</t>
  </si>
  <si>
    <t>How does the answer change for different periods?</t>
  </si>
  <si>
    <t>How many and which equity benchmarks does an endowment portfolio really need?</t>
  </si>
  <si>
    <t>Data</t>
  </si>
  <si>
    <t>With the risk-adjusted data, returns are expressed per one unit of risk, so this version emphasizes correlations as well as the  relative return per unit of risk.  Basically, with this method the Quantum Optimization picks the benchmarks and then as a practical application one would weight them according to perceived risk with the lower risk benchmarks getting a higher weight instead of using equal weights.  This is an application of risk parity analysis.</t>
  </si>
  <si>
    <t>A second experiment is computed with the unadjusted return data in L6 through T257.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</si>
</sst>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0.0000"/>
    <numFmt numFmtId="166" formatCode="[$-409]mmm\-yyyy;@"/>
  </numFmts>
  <fonts count="4" x14ac:knownFonts="1">
    <font>
      <sz val="11"/>
      <color theme="1"/>
      <name val="Calibri"/>
      <family val="2"/>
      <scheme val="minor"/>
    </font>
    <font>
      <b/>
      <sz val="14"/>
      <color theme="1"/>
      <name val="Arial"/>
      <family val="2"/>
    </font>
    <font>
      <sz val="11"/>
      <color theme="1"/>
      <name val="Arial"/>
      <family val="2"/>
    </font>
    <font>
      <b/>
      <sz val="12"/>
      <color theme="1"/>
      <name val="Arial"/>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14" fontId="0" fillId="0" borderId="0" xfId="0" applyNumberFormat="1"/>
    <xf numFmtId="0" fontId="0" fillId="0" borderId="0" xfId="0" applyAlignment="1">
      <alignment horizontal="right" vertical="center" wrapText="1"/>
    </xf>
    <xf numFmtId="10" fontId="0" fillId="0" borderId="0" xfId="0" applyNumberFormat="1"/>
    <xf numFmtId="14" fontId="0" fillId="0" borderId="0" xfId="0" applyNumberFormat="1" applyAlignment="1">
      <alignment horizontal="right" vertical="center" wrapText="1"/>
    </xf>
    <xf numFmtId="0" fontId="0" fillId="2" borderId="0" xfId="0" applyFill="1"/>
    <xf numFmtId="0" fontId="0" fillId="2" borderId="0" xfId="0" applyFill="1" applyAlignment="1">
      <alignment horizontal="right" vertical="center" wrapText="1"/>
    </xf>
    <xf numFmtId="0" fontId="0" fillId="0" borderId="0" xfId="0" applyFill="1"/>
    <xf numFmtId="0" fontId="0" fillId="0" borderId="0" xfId="0" applyFill="1" applyAlignment="1">
      <alignment horizontal="right" vertical="center" wrapText="1"/>
    </xf>
    <xf numFmtId="14" fontId="0" fillId="0" borderId="0" xfId="0" applyNumberFormat="1" applyFill="1"/>
    <xf numFmtId="164" fontId="0" fillId="0" borderId="0" xfId="0" applyNumberFormat="1"/>
    <xf numFmtId="1" fontId="0" fillId="0" borderId="0" xfId="0" applyNumberFormat="1"/>
    <xf numFmtId="165" fontId="0" fillId="0" borderId="0" xfId="0" applyNumberFormat="1"/>
    <xf numFmtId="166" fontId="0" fillId="0" borderId="0" xfId="0" applyNumberFormat="1"/>
    <xf numFmtId="0" fontId="2" fillId="0" borderId="0" xfId="0" applyFont="1"/>
    <xf numFmtId="165" fontId="0" fillId="3" borderId="0" xfId="0" applyNumberFormat="1" applyFill="1"/>
    <xf numFmtId="165" fontId="0" fillId="0" borderId="0" xfId="0" applyNumberFormat="1" applyAlignment="1">
      <alignment horizontal="right" vertical="center" wrapText="1"/>
    </xf>
    <xf numFmtId="165" fontId="0" fillId="3" borderId="0" xfId="0" applyNumberFormat="1" applyFill="1" applyAlignment="1">
      <alignment horizontal="right" vertical="center" wrapText="1"/>
    </xf>
    <xf numFmtId="10" fontId="0" fillId="3" borderId="0" xfId="0" applyNumberFormat="1" applyFill="1"/>
    <xf numFmtId="0" fontId="0" fillId="3" borderId="0" xfId="0" applyFill="1"/>
    <xf numFmtId="0" fontId="0" fillId="0" borderId="0" xfId="0" applyAlignment="1">
      <alignment vertical="center" wrapText="1"/>
    </xf>
    <xf numFmtId="0" fontId="2" fillId="0" borderId="0" xfId="0" applyFont="1" applyAlignment="1">
      <alignment vertical="center"/>
    </xf>
    <xf numFmtId="0" fontId="0" fillId="0" borderId="0" xfId="0"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2" fillId="0" borderId="1" xfId="0" applyFont="1" applyBorder="1"/>
    <xf numFmtId="0" fontId="0" fillId="0" borderId="1" xfId="0" applyBorder="1"/>
    <xf numFmtId="2" fontId="0" fillId="0" borderId="0" xfId="0" applyNumberFormat="1"/>
    <xf numFmtId="0" fontId="2"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e">
        <v>#N/A</v>
        <stp/>
        <stp>##V3_BFIELDINFOV12</stp>
        <stp>[SMCM-Foundation-Benchmarks.xlsx]Data!R10C19</stp>
        <stp>PX_LAST</stp>
        <tr r="S10"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9886B-9E41-41C6-8750-9CE955795BCF}">
  <dimension ref="A1:C20"/>
  <sheetViews>
    <sheetView tabSelected="1" workbookViewId="0">
      <selection sqref="A1:B1"/>
    </sheetView>
  </sheetViews>
  <sheetFormatPr defaultColWidth="8.77734375" defaultRowHeight="14.4" x14ac:dyDescent="0.3"/>
  <cols>
    <col min="1" max="1" width="30.109375" customWidth="1"/>
    <col min="2" max="2" width="36.33203125" customWidth="1"/>
  </cols>
  <sheetData>
    <row r="1" spans="1:3" s="22" customFormat="1" ht="21" customHeight="1" x14ac:dyDescent="0.3">
      <c r="A1" s="30" t="s">
        <v>63</v>
      </c>
      <c r="B1" s="29"/>
      <c r="C1" s="21"/>
    </row>
    <row r="2" spans="1:3" s="22" customFormat="1" x14ac:dyDescent="0.3">
      <c r="A2" s="23"/>
      <c r="B2" s="23"/>
      <c r="C2" s="21"/>
    </row>
    <row r="3" spans="1:3" s="22" customFormat="1" ht="15.6" x14ac:dyDescent="0.3">
      <c r="A3" s="24" t="s">
        <v>64</v>
      </c>
      <c r="B3" s="23"/>
      <c r="C3" s="21"/>
    </row>
    <row r="4" spans="1:3" s="22" customFormat="1" x14ac:dyDescent="0.3">
      <c r="A4" s="23"/>
      <c r="B4" s="23"/>
      <c r="C4" s="21"/>
    </row>
    <row r="5" spans="1:3" s="22" customFormat="1" x14ac:dyDescent="0.3">
      <c r="A5" s="23" t="s">
        <v>65</v>
      </c>
      <c r="B5" s="23" t="s">
        <v>66</v>
      </c>
      <c r="C5" s="21"/>
    </row>
    <row r="6" spans="1:3" s="22" customFormat="1" x14ac:dyDescent="0.3">
      <c r="A6" s="23" t="s">
        <v>67</v>
      </c>
      <c r="B6" s="23" t="s">
        <v>68</v>
      </c>
      <c r="C6" s="21"/>
    </row>
    <row r="7" spans="1:3" s="22" customFormat="1" x14ac:dyDescent="0.3">
      <c r="A7" s="23" t="s">
        <v>69</v>
      </c>
      <c r="B7" s="23" t="s">
        <v>70</v>
      </c>
      <c r="C7" s="21"/>
    </row>
    <row r="8" spans="1:3" s="22" customFormat="1" x14ac:dyDescent="0.3">
      <c r="A8" s="23" t="s">
        <v>71</v>
      </c>
      <c r="B8" s="23" t="s">
        <v>72</v>
      </c>
      <c r="C8" s="21"/>
    </row>
    <row r="9" spans="1:3" s="22" customFormat="1" x14ac:dyDescent="0.3">
      <c r="A9" s="23"/>
      <c r="B9" s="23"/>
      <c r="C9" s="21"/>
    </row>
    <row r="10" spans="1:3" s="22" customFormat="1" ht="15.6" x14ac:dyDescent="0.3">
      <c r="A10" s="24" t="s">
        <v>73</v>
      </c>
      <c r="B10" s="23"/>
      <c r="C10" s="21"/>
    </row>
    <row r="11" spans="1:3" s="22" customFormat="1" ht="15.6" x14ac:dyDescent="0.3">
      <c r="A11" s="24"/>
      <c r="B11" s="23"/>
      <c r="C11" s="21"/>
    </row>
    <row r="12" spans="1:3" s="22" customFormat="1" ht="29.55" customHeight="1" x14ac:dyDescent="0.3">
      <c r="A12" s="28" t="s">
        <v>81</v>
      </c>
      <c r="B12" s="29"/>
      <c r="C12" s="21"/>
    </row>
    <row r="13" spans="1:3" s="22" customFormat="1" ht="22.95" customHeight="1" x14ac:dyDescent="0.3">
      <c r="A13" s="23" t="s">
        <v>80</v>
      </c>
      <c r="B13" s="23"/>
      <c r="C13" s="21"/>
    </row>
    <row r="14" spans="1:3" s="22" customFormat="1" x14ac:dyDescent="0.3">
      <c r="A14" s="23"/>
      <c r="B14" s="23"/>
      <c r="C14" s="21"/>
    </row>
    <row r="15" spans="1:3" s="22" customFormat="1" ht="15.6" x14ac:dyDescent="0.3">
      <c r="A15" s="24" t="s">
        <v>82</v>
      </c>
      <c r="B15" s="23"/>
      <c r="C15" s="21"/>
    </row>
    <row r="16" spans="1:3" s="20" customFormat="1" ht="37.049999999999997" customHeight="1" x14ac:dyDescent="0.3">
      <c r="A16" s="28" t="s">
        <v>78</v>
      </c>
      <c r="B16" s="29"/>
    </row>
    <row r="17" spans="1:3" x14ac:dyDescent="0.3">
      <c r="A17" s="25"/>
      <c r="B17" s="25"/>
      <c r="C17" s="14"/>
    </row>
    <row r="18" spans="1:3" ht="34.5" customHeight="1" x14ac:dyDescent="0.3">
      <c r="A18" s="28" t="s">
        <v>84</v>
      </c>
      <c r="B18" s="29"/>
    </row>
    <row r="19" spans="1:3" x14ac:dyDescent="0.3">
      <c r="A19" s="26"/>
      <c r="B19" s="26"/>
    </row>
    <row r="20" spans="1:3" ht="111" customHeight="1" x14ac:dyDescent="0.3">
      <c r="A20" s="28" t="s">
        <v>83</v>
      </c>
      <c r="B20" s="28"/>
    </row>
  </sheetData>
  <mergeCells count="5">
    <mergeCell ref="A16:B16"/>
    <mergeCell ref="A12:B12"/>
    <mergeCell ref="A18:B18"/>
    <mergeCell ref="A20:B20"/>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EDEA-E5F8-4BF4-8C87-BF3B0789EF2D}">
  <dimension ref="A2:X501"/>
  <sheetViews>
    <sheetView workbookViewId="0">
      <pane ySplit="4644" topLeftCell="A204"/>
      <selection activeCell="B4" sqref="B4"/>
      <selection pane="bottomLeft" activeCell="H213" sqref="H213"/>
    </sheetView>
  </sheetViews>
  <sheetFormatPr defaultColWidth="8.77734375" defaultRowHeight="14.4" x14ac:dyDescent="0.3"/>
  <cols>
    <col min="1" max="1" width="11.109375" customWidth="1"/>
    <col min="2" max="16" width="20.6640625" customWidth="1"/>
    <col min="17" max="17" width="20.6640625" style="5" customWidth="1"/>
    <col min="18" max="19" width="20.6640625" style="7" customWidth="1"/>
    <col min="21" max="24" width="14.77734375" customWidth="1"/>
  </cols>
  <sheetData>
    <row r="2" spans="1:24" x14ac:dyDescent="0.3">
      <c r="A2" t="s">
        <v>0</v>
      </c>
      <c r="B2" s="1">
        <v>30680</v>
      </c>
    </row>
    <row r="3" spans="1:24" x14ac:dyDescent="0.3">
      <c r="A3" t="s">
        <v>1</v>
      </c>
    </row>
    <row r="4" spans="1:24" s="2" customFormat="1" ht="28.8" x14ac:dyDescent="0.3">
      <c r="B4" s="2" t="s">
        <v>6</v>
      </c>
      <c r="C4" s="2" t="s">
        <v>7</v>
      </c>
      <c r="D4" s="2" t="s">
        <v>12</v>
      </c>
      <c r="E4" s="2" t="s">
        <v>13</v>
      </c>
      <c r="F4" s="2" t="s">
        <v>14</v>
      </c>
      <c r="G4" s="2" t="s">
        <v>15</v>
      </c>
      <c r="H4" s="2" t="s">
        <v>17</v>
      </c>
      <c r="I4" s="2" t="s">
        <v>19</v>
      </c>
      <c r="J4" s="2" t="s">
        <v>22</v>
      </c>
      <c r="K4" s="2" t="s">
        <v>23</v>
      </c>
      <c r="L4" s="2" t="s">
        <v>48</v>
      </c>
      <c r="M4" s="2" t="s">
        <v>48</v>
      </c>
      <c r="N4" s="2" t="s">
        <v>27</v>
      </c>
      <c r="O4" s="2" t="s">
        <v>29</v>
      </c>
      <c r="P4" s="2" t="s">
        <v>30</v>
      </c>
      <c r="Q4" s="6"/>
      <c r="S4" s="8"/>
    </row>
    <row r="5" spans="1:24" s="2" customFormat="1" ht="43.2" x14ac:dyDescent="0.3">
      <c r="B5" s="2" t="s">
        <v>33</v>
      </c>
      <c r="C5" s="2" t="s">
        <v>34</v>
      </c>
      <c r="D5" s="2" t="s">
        <v>35</v>
      </c>
      <c r="E5" s="2" t="s">
        <v>36</v>
      </c>
      <c r="F5" s="2" t="s">
        <v>37</v>
      </c>
      <c r="G5" s="2" t="s">
        <v>38</v>
      </c>
      <c r="H5" s="2" t="s">
        <v>39</v>
      </c>
      <c r="I5" s="2" t="s">
        <v>40</v>
      </c>
      <c r="J5" s="2" t="s">
        <v>41</v>
      </c>
      <c r="K5" s="2" t="s">
        <v>42</v>
      </c>
      <c r="L5" s="2" t="s">
        <v>43</v>
      </c>
      <c r="M5" s="2" t="s">
        <v>44</v>
      </c>
      <c r="N5" s="2" t="s">
        <v>45</v>
      </c>
      <c r="O5" s="2" t="s">
        <v>46</v>
      </c>
      <c r="P5" s="2" t="s">
        <v>47</v>
      </c>
      <c r="Q5" s="6"/>
      <c r="S5" s="8"/>
      <c r="U5" t="s">
        <v>0</v>
      </c>
      <c r="V5" s="4">
        <v>37987</v>
      </c>
    </row>
    <row r="6" spans="1:24" x14ac:dyDescent="0.3">
      <c r="B6" t="s">
        <v>2</v>
      </c>
      <c r="C6" t="s">
        <v>3</v>
      </c>
      <c r="D6" t="s">
        <v>9</v>
      </c>
      <c r="E6" t="s">
        <v>10</v>
      </c>
      <c r="F6" t="s">
        <v>11</v>
      </c>
      <c r="G6" t="s">
        <v>16</v>
      </c>
      <c r="H6" t="s">
        <v>18</v>
      </c>
      <c r="I6" t="s">
        <v>20</v>
      </c>
      <c r="J6" t="s">
        <v>21</v>
      </c>
      <c r="K6" t="s">
        <v>24</v>
      </c>
      <c r="L6" t="s">
        <v>25</v>
      </c>
      <c r="M6" t="s">
        <v>26</v>
      </c>
      <c r="N6" t="s">
        <v>28</v>
      </c>
      <c r="O6" t="s">
        <v>31</v>
      </c>
      <c r="P6" t="s">
        <v>32</v>
      </c>
      <c r="R6" t="s">
        <v>0</v>
      </c>
      <c r="S6" s="9">
        <v>30680</v>
      </c>
      <c r="U6" t="s">
        <v>1</v>
      </c>
    </row>
    <row r="7" spans="1:24" x14ac:dyDescent="0.3">
      <c r="B7" t="s">
        <v>79</v>
      </c>
      <c r="C7" t="s">
        <v>79</v>
      </c>
      <c r="D7" t="s">
        <v>79</v>
      </c>
      <c r="E7" t="s">
        <v>79</v>
      </c>
      <c r="F7" t="s">
        <v>79</v>
      </c>
      <c r="G7" t="s">
        <v>79</v>
      </c>
      <c r="H7" t="s">
        <v>79</v>
      </c>
      <c r="I7" t="s">
        <v>79</v>
      </c>
      <c r="J7" t="s">
        <v>79</v>
      </c>
      <c r="K7" t="s">
        <v>79</v>
      </c>
      <c r="L7" t="s">
        <v>79</v>
      </c>
      <c r="M7" t="s">
        <v>79</v>
      </c>
      <c r="N7" t="s">
        <v>79</v>
      </c>
      <c r="O7" t="s">
        <v>79</v>
      </c>
      <c r="P7" t="s">
        <v>79</v>
      </c>
      <c r="R7" t="s">
        <v>1</v>
      </c>
    </row>
    <row r="8" spans="1:24" x14ac:dyDescent="0.3">
      <c r="A8" t="s">
        <v>4</v>
      </c>
      <c r="B8" t="s">
        <v>5</v>
      </c>
      <c r="C8" t="s">
        <v>5</v>
      </c>
      <c r="D8" t="s">
        <v>5</v>
      </c>
      <c r="E8" t="s">
        <v>5</v>
      </c>
      <c r="F8" t="s">
        <v>5</v>
      </c>
      <c r="G8" t="s">
        <v>5</v>
      </c>
      <c r="H8" t="s">
        <v>5</v>
      </c>
      <c r="I8" t="s">
        <v>5</v>
      </c>
      <c r="J8" t="s">
        <v>5</v>
      </c>
      <c r="K8" t="s">
        <v>5</v>
      </c>
      <c r="L8" t="s">
        <v>5</v>
      </c>
      <c r="M8" t="s">
        <v>5</v>
      </c>
      <c r="N8" t="s">
        <v>5</v>
      </c>
      <c r="O8" t="s">
        <v>5</v>
      </c>
      <c r="P8" t="s">
        <v>5</v>
      </c>
      <c r="Q8" s="5">
        <v>100</v>
      </c>
      <c r="V8" t="s">
        <v>26</v>
      </c>
    </row>
    <row r="9" spans="1:24" x14ac:dyDescent="0.3">
      <c r="A9" s="1">
        <v>30680</v>
      </c>
      <c r="B9" t="s">
        <v>8</v>
      </c>
      <c r="C9" t="s">
        <v>8</v>
      </c>
      <c r="D9">
        <v>274.41000000000003</v>
      </c>
      <c r="E9">
        <v>337.83600000000001</v>
      </c>
      <c r="F9">
        <v>239.79599999999999</v>
      </c>
      <c r="G9">
        <v>867.96299999999997</v>
      </c>
      <c r="H9" t="s">
        <v>8</v>
      </c>
      <c r="I9" t="s">
        <v>8</v>
      </c>
      <c r="J9" t="s">
        <v>8</v>
      </c>
      <c r="K9" t="s">
        <v>8</v>
      </c>
      <c r="L9" t="s">
        <v>8</v>
      </c>
      <c r="M9">
        <v>5.31</v>
      </c>
      <c r="N9">
        <v>55.1738</v>
      </c>
      <c r="O9">
        <v>193.04</v>
      </c>
      <c r="P9">
        <v>9.4700000000000006</v>
      </c>
      <c r="Q9" s="5">
        <v>100.78916666666666</v>
      </c>
      <c r="S9" s="7" t="s">
        <v>49</v>
      </c>
      <c r="V9" t="s">
        <v>79</v>
      </c>
    </row>
    <row r="10" spans="1:24" x14ac:dyDescent="0.3">
      <c r="A10" s="1">
        <v>30712</v>
      </c>
      <c r="B10" t="s">
        <v>8</v>
      </c>
      <c r="C10" t="s">
        <v>8</v>
      </c>
      <c r="D10">
        <v>266.62</v>
      </c>
      <c r="E10">
        <v>352.82100000000003</v>
      </c>
      <c r="F10">
        <v>249.42699999999999</v>
      </c>
      <c r="G10">
        <v>908.46299999999997</v>
      </c>
      <c r="H10" t="s">
        <v>8</v>
      </c>
      <c r="I10" t="s">
        <v>8</v>
      </c>
      <c r="J10" t="s">
        <v>8</v>
      </c>
      <c r="K10" t="s">
        <v>8</v>
      </c>
      <c r="L10" t="s">
        <v>8</v>
      </c>
      <c r="M10">
        <v>5.31</v>
      </c>
      <c r="N10">
        <v>53.1631</v>
      </c>
      <c r="O10">
        <v>197.02</v>
      </c>
      <c r="P10">
        <v>9.56</v>
      </c>
      <c r="Q10" s="5">
        <f t="shared" ref="Q10:Q73" si="0">Q9*(1+P10/1200)</f>
        <v>101.5921203611111</v>
      </c>
      <c r="S10" s="7" t="str">
        <f>_xll.BFieldInfo(S$11)</f>
        <v>Last Price</v>
      </c>
      <c r="U10" t="s">
        <v>4</v>
      </c>
      <c r="V10" t="s">
        <v>5</v>
      </c>
      <c r="W10">
        <v>100</v>
      </c>
    </row>
    <row r="11" spans="1:24" x14ac:dyDescent="0.3">
      <c r="A11" s="1">
        <v>30741</v>
      </c>
      <c r="B11" t="s">
        <v>8</v>
      </c>
      <c r="C11" t="s">
        <v>8</v>
      </c>
      <c r="D11">
        <v>252.2</v>
      </c>
      <c r="E11">
        <v>355.91300000000001</v>
      </c>
      <c r="F11">
        <v>256.42700000000002</v>
      </c>
      <c r="G11">
        <v>905.62300000000005</v>
      </c>
      <c r="H11" t="s">
        <v>8</v>
      </c>
      <c r="I11" t="s">
        <v>8</v>
      </c>
      <c r="J11" t="s">
        <v>8</v>
      </c>
      <c r="K11" t="s">
        <v>8</v>
      </c>
      <c r="L11" t="s">
        <v>8</v>
      </c>
      <c r="M11">
        <v>5.31</v>
      </c>
      <c r="N11">
        <v>55.032800000000002</v>
      </c>
      <c r="O11">
        <v>196.01</v>
      </c>
      <c r="P11">
        <v>9.59</v>
      </c>
      <c r="Q11" s="5">
        <f t="shared" si="0"/>
        <v>102.40401072299697</v>
      </c>
      <c r="R11" s="7" t="s">
        <v>4</v>
      </c>
      <c r="S11" s="7" t="s">
        <v>5</v>
      </c>
      <c r="U11" s="1" t="e">
        <f ca="1">_xll.BDH(V$8,V$10,$V5,$V6,"Dir=V","Per=Q","Dts=S","cols=2;rows=72")</f>
        <v>#NAME?</v>
      </c>
      <c r="V11">
        <v>2.56</v>
      </c>
      <c r="W11">
        <f>W10*(1+V11/100)</f>
        <v>102.56</v>
      </c>
    </row>
    <row r="12" spans="1:24" x14ac:dyDescent="0.3">
      <c r="A12" s="1">
        <v>30771</v>
      </c>
      <c r="B12" t="s">
        <v>8</v>
      </c>
      <c r="C12" t="s">
        <v>8</v>
      </c>
      <c r="D12">
        <v>256.38</v>
      </c>
      <c r="E12">
        <v>389.30599999999998</v>
      </c>
      <c r="F12">
        <v>263.15499999999997</v>
      </c>
      <c r="G12">
        <v>1068.9059999999999</v>
      </c>
      <c r="H12" t="s">
        <v>8</v>
      </c>
      <c r="I12" t="s">
        <v>8</v>
      </c>
      <c r="J12" t="s">
        <v>8</v>
      </c>
      <c r="K12" t="s">
        <v>8</v>
      </c>
      <c r="L12" t="s">
        <v>8</v>
      </c>
      <c r="M12">
        <v>3.35</v>
      </c>
      <c r="N12">
        <v>56.986400000000003</v>
      </c>
      <c r="O12">
        <v>193.81</v>
      </c>
      <c r="P12">
        <v>9.91</v>
      </c>
      <c r="Q12" s="5">
        <f t="shared" si="0"/>
        <v>103.24969717821772</v>
      </c>
      <c r="R12" s="9" t="e">
        <f ca="1">_xll.BDH(S$9,S$11,$S6,$S7,"Dir=V","Per=M","Dts=S","cols=2;rows=337")</f>
        <v>#NAME?</v>
      </c>
      <c r="S12" s="7">
        <v>100</v>
      </c>
      <c r="U12" s="1">
        <v>38168</v>
      </c>
      <c r="V12">
        <v>3.13</v>
      </c>
      <c r="W12">
        <f t="shared" ref="W12:W75" si="1">W11*(1+V12/100)</f>
        <v>105.77012800000001</v>
      </c>
    </row>
    <row r="13" spans="1:24" x14ac:dyDescent="0.3">
      <c r="A13" s="1">
        <v>30802</v>
      </c>
      <c r="B13" t="s">
        <v>8</v>
      </c>
      <c r="C13" t="s">
        <v>8</v>
      </c>
      <c r="D13">
        <v>253.56</v>
      </c>
      <c r="E13">
        <v>382.822</v>
      </c>
      <c r="F13">
        <v>259.59800000000001</v>
      </c>
      <c r="G13">
        <v>1045.4590000000001</v>
      </c>
      <c r="H13" t="s">
        <v>8</v>
      </c>
      <c r="I13" t="s">
        <v>8</v>
      </c>
      <c r="J13" t="s">
        <v>8</v>
      </c>
      <c r="K13" t="s">
        <v>8</v>
      </c>
      <c r="L13" t="s">
        <v>8</v>
      </c>
      <c r="M13">
        <v>3.35</v>
      </c>
      <c r="N13">
        <v>55.902700000000003</v>
      </c>
      <c r="O13">
        <v>193.43</v>
      </c>
      <c r="P13">
        <v>10.29</v>
      </c>
      <c r="Q13" s="5">
        <f t="shared" si="0"/>
        <v>104.13506333152094</v>
      </c>
      <c r="R13" s="9">
        <v>34365</v>
      </c>
      <c r="S13" s="7">
        <v>101.14</v>
      </c>
      <c r="U13" s="1">
        <v>38260</v>
      </c>
      <c r="V13">
        <v>3.42</v>
      </c>
      <c r="W13">
        <f t="shared" si="1"/>
        <v>109.38746637760002</v>
      </c>
    </row>
    <row r="14" spans="1:24" x14ac:dyDescent="0.3">
      <c r="A14" s="1">
        <v>30833</v>
      </c>
      <c r="B14" t="s">
        <v>8</v>
      </c>
      <c r="C14" t="s">
        <v>8</v>
      </c>
      <c r="D14">
        <v>239.26</v>
      </c>
      <c r="E14">
        <v>343.93799999999999</v>
      </c>
      <c r="F14">
        <v>240.66</v>
      </c>
      <c r="G14">
        <v>916.82100000000003</v>
      </c>
      <c r="H14" t="s">
        <v>8</v>
      </c>
      <c r="I14" t="s">
        <v>8</v>
      </c>
      <c r="J14" t="s">
        <v>8</v>
      </c>
      <c r="K14" t="s">
        <v>8</v>
      </c>
      <c r="L14" t="s">
        <v>8</v>
      </c>
      <c r="M14">
        <v>3.35</v>
      </c>
      <c r="N14">
        <v>57.961799999999997</v>
      </c>
      <c r="O14">
        <v>187.4</v>
      </c>
      <c r="P14">
        <v>10.32</v>
      </c>
      <c r="Q14" s="5">
        <f t="shared" si="0"/>
        <v>105.03062487617201</v>
      </c>
      <c r="R14" s="9">
        <v>34393</v>
      </c>
      <c r="S14" s="7">
        <v>97</v>
      </c>
      <c r="U14" s="1">
        <v>38352</v>
      </c>
      <c r="V14">
        <v>4.66</v>
      </c>
      <c r="W14">
        <f t="shared" si="1"/>
        <v>114.48492231079618</v>
      </c>
      <c r="X14" s="3">
        <f>(W14/W10)-1</f>
        <v>0.14484922310796189</v>
      </c>
    </row>
    <row r="15" spans="1:24" x14ac:dyDescent="0.3">
      <c r="A15" s="1">
        <v>30862</v>
      </c>
      <c r="B15" t="s">
        <v>8</v>
      </c>
      <c r="C15" t="s">
        <v>8</v>
      </c>
      <c r="D15">
        <v>246.73</v>
      </c>
      <c r="E15">
        <v>343.51</v>
      </c>
      <c r="F15">
        <v>240.21899999999999</v>
      </c>
      <c r="G15">
        <v>920.98599999999999</v>
      </c>
      <c r="H15" t="s">
        <v>8</v>
      </c>
      <c r="I15" t="s">
        <v>8</v>
      </c>
      <c r="J15" t="s">
        <v>8</v>
      </c>
      <c r="K15" t="s">
        <v>8</v>
      </c>
      <c r="L15" t="s">
        <v>8</v>
      </c>
      <c r="M15">
        <v>3.16</v>
      </c>
      <c r="N15">
        <v>56.155000000000001</v>
      </c>
      <c r="O15">
        <v>189.8</v>
      </c>
      <c r="P15">
        <v>11.06</v>
      </c>
      <c r="Q15" s="5">
        <f t="shared" si="0"/>
        <v>105.9986571354474</v>
      </c>
      <c r="R15" s="9">
        <v>34424</v>
      </c>
      <c r="S15" s="7">
        <v>93.54</v>
      </c>
      <c r="U15" s="1">
        <v>38442</v>
      </c>
      <c r="V15">
        <v>3.51</v>
      </c>
      <c r="W15">
        <f t="shared" si="1"/>
        <v>118.50334308390511</v>
      </c>
      <c r="X15" s="3">
        <f t="shared" ref="X15:X78" si="2">(W15/W11)-1</f>
        <v>0.15545381322060359</v>
      </c>
    </row>
    <row r="16" spans="1:24" x14ac:dyDescent="0.3">
      <c r="A16" s="1">
        <v>30894</v>
      </c>
      <c r="B16" t="s">
        <v>8</v>
      </c>
      <c r="C16" t="s">
        <v>8</v>
      </c>
      <c r="D16">
        <v>239.5</v>
      </c>
      <c r="E16">
        <v>321.48200000000003</v>
      </c>
      <c r="F16">
        <v>224.41800000000001</v>
      </c>
      <c r="G16">
        <v>855.83199999999999</v>
      </c>
      <c r="H16" t="s">
        <v>8</v>
      </c>
      <c r="I16" t="s">
        <v>8</v>
      </c>
      <c r="J16" t="s">
        <v>8</v>
      </c>
      <c r="K16" t="s">
        <v>8</v>
      </c>
      <c r="L16" t="s">
        <v>8</v>
      </c>
      <c r="M16">
        <v>3.16</v>
      </c>
      <c r="N16">
        <v>51.132399999999997</v>
      </c>
      <c r="O16">
        <v>198.34</v>
      </c>
      <c r="P16">
        <v>11.23</v>
      </c>
      <c r="Q16" s="5">
        <f t="shared" si="0"/>
        <v>106.99062790180663</v>
      </c>
      <c r="R16" s="9">
        <v>34453</v>
      </c>
      <c r="S16" s="7">
        <v>91.91</v>
      </c>
      <c r="U16" s="1">
        <v>38533</v>
      </c>
      <c r="V16">
        <v>5.34</v>
      </c>
      <c r="W16">
        <f t="shared" si="1"/>
        <v>124.83142160458563</v>
      </c>
      <c r="X16" s="3">
        <f t="shared" si="2"/>
        <v>0.18021433806514464</v>
      </c>
    </row>
    <row r="17" spans="1:24" x14ac:dyDescent="0.3">
      <c r="A17" s="1">
        <v>30925</v>
      </c>
      <c r="B17" t="s">
        <v>8</v>
      </c>
      <c r="C17" t="s">
        <v>8</v>
      </c>
      <c r="D17">
        <v>269.41000000000003</v>
      </c>
      <c r="E17">
        <v>348.71499999999997</v>
      </c>
      <c r="F17">
        <v>243.40700000000001</v>
      </c>
      <c r="G17">
        <v>929.08799999999997</v>
      </c>
      <c r="H17" t="s">
        <v>8</v>
      </c>
      <c r="I17" t="s">
        <v>8</v>
      </c>
      <c r="J17" t="s">
        <v>8</v>
      </c>
      <c r="K17" t="s">
        <v>8</v>
      </c>
      <c r="L17" t="s">
        <v>8</v>
      </c>
      <c r="M17">
        <v>3.16</v>
      </c>
      <c r="N17">
        <v>53.611400000000003</v>
      </c>
      <c r="O17">
        <v>201.68</v>
      </c>
      <c r="P17">
        <v>11.64</v>
      </c>
      <c r="Q17" s="5">
        <f t="shared" si="0"/>
        <v>108.02843699245416</v>
      </c>
      <c r="R17" s="9">
        <v>34485</v>
      </c>
      <c r="S17" s="7">
        <v>93.96</v>
      </c>
      <c r="U17" s="1">
        <v>38625</v>
      </c>
      <c r="V17">
        <v>4.4400000000000004</v>
      </c>
      <c r="W17">
        <f t="shared" si="1"/>
        <v>130.37393672382922</v>
      </c>
      <c r="X17" s="3">
        <f t="shared" si="2"/>
        <v>0.19185443306443317</v>
      </c>
    </row>
    <row r="18" spans="1:24" x14ac:dyDescent="0.3">
      <c r="A18" s="1">
        <v>30953</v>
      </c>
      <c r="B18" t="s">
        <v>8</v>
      </c>
      <c r="C18" t="s">
        <v>8</v>
      </c>
      <c r="D18">
        <v>270.68</v>
      </c>
      <c r="E18">
        <v>345.63799999999998</v>
      </c>
      <c r="F18">
        <v>239.75200000000001</v>
      </c>
      <c r="G18">
        <v>924.99</v>
      </c>
      <c r="H18" t="s">
        <v>8</v>
      </c>
      <c r="I18" t="s">
        <v>8</v>
      </c>
      <c r="J18" t="s">
        <v>8</v>
      </c>
      <c r="K18" t="s">
        <v>8</v>
      </c>
      <c r="L18" t="s">
        <v>8</v>
      </c>
      <c r="M18">
        <v>2.46</v>
      </c>
      <c r="N18">
        <v>52.638100000000001</v>
      </c>
      <c r="O18">
        <v>206.47</v>
      </c>
      <c r="P18">
        <v>11.3</v>
      </c>
      <c r="Q18" s="5">
        <f t="shared" si="0"/>
        <v>109.0457047741331</v>
      </c>
      <c r="R18" s="9">
        <v>34515</v>
      </c>
      <c r="S18" s="7">
        <v>93.2</v>
      </c>
      <c r="U18" s="1">
        <v>38717</v>
      </c>
      <c r="V18">
        <v>5.43</v>
      </c>
      <c r="W18">
        <f t="shared" si="1"/>
        <v>137.45324148793316</v>
      </c>
      <c r="X18" s="3">
        <f t="shared" si="2"/>
        <v>0.20062309266179246</v>
      </c>
    </row>
    <row r="19" spans="1:24" x14ac:dyDescent="0.3">
      <c r="A19" s="1">
        <v>30986</v>
      </c>
      <c r="B19" t="s">
        <v>8</v>
      </c>
      <c r="C19" t="s">
        <v>8</v>
      </c>
      <c r="D19">
        <v>271.73</v>
      </c>
      <c r="E19">
        <v>354.28100000000001</v>
      </c>
      <c r="F19">
        <v>240.29300000000001</v>
      </c>
      <c r="G19">
        <v>970.48299999999995</v>
      </c>
      <c r="H19" t="s">
        <v>8</v>
      </c>
      <c r="I19" t="s">
        <v>8</v>
      </c>
      <c r="J19" t="s">
        <v>8</v>
      </c>
      <c r="K19" t="s">
        <v>8</v>
      </c>
      <c r="L19" t="s">
        <v>8</v>
      </c>
      <c r="M19">
        <v>2.46</v>
      </c>
      <c r="N19">
        <v>52.797800000000002</v>
      </c>
      <c r="O19">
        <v>215.23</v>
      </c>
      <c r="P19">
        <v>9.99</v>
      </c>
      <c r="Q19" s="5">
        <f t="shared" si="0"/>
        <v>109.95351026637775</v>
      </c>
      <c r="R19" s="9">
        <v>34544</v>
      </c>
      <c r="S19" s="7">
        <v>93.53</v>
      </c>
      <c r="U19" s="1">
        <v>38807</v>
      </c>
      <c r="V19">
        <v>3.62</v>
      </c>
      <c r="W19">
        <f t="shared" si="1"/>
        <v>142.42904882979633</v>
      </c>
      <c r="X19" s="3">
        <f t="shared" si="2"/>
        <v>0.20189899392923349</v>
      </c>
    </row>
    <row r="20" spans="1:24" x14ac:dyDescent="0.3">
      <c r="A20" s="1">
        <v>31016</v>
      </c>
      <c r="B20" t="s">
        <v>8</v>
      </c>
      <c r="C20" t="s">
        <v>8</v>
      </c>
      <c r="D20">
        <v>270.58999999999997</v>
      </c>
      <c r="E20">
        <v>355.62</v>
      </c>
      <c r="F20">
        <v>239.59200000000001</v>
      </c>
      <c r="G20">
        <v>976.93700000000001</v>
      </c>
      <c r="H20" t="s">
        <v>8</v>
      </c>
      <c r="I20" t="s">
        <v>8</v>
      </c>
      <c r="J20" t="s">
        <v>8</v>
      </c>
      <c r="K20" t="s">
        <v>8</v>
      </c>
      <c r="L20" t="s">
        <v>8</v>
      </c>
      <c r="M20">
        <v>2.46</v>
      </c>
      <c r="N20">
        <v>51.987900000000003</v>
      </c>
      <c r="O20">
        <v>219.08</v>
      </c>
      <c r="P20">
        <v>9.43</v>
      </c>
      <c r="Q20" s="5">
        <f t="shared" si="0"/>
        <v>110.81756160122103</v>
      </c>
      <c r="R20" s="9">
        <v>34577</v>
      </c>
      <c r="S20" s="7">
        <v>96.12</v>
      </c>
      <c r="U20" s="1">
        <v>38898</v>
      </c>
      <c r="V20">
        <v>4.01</v>
      </c>
      <c r="W20">
        <f t="shared" si="1"/>
        <v>148.14045368787117</v>
      </c>
      <c r="X20" s="3">
        <f t="shared" si="2"/>
        <v>0.18672407782969036</v>
      </c>
    </row>
    <row r="21" spans="1:24" x14ac:dyDescent="0.3">
      <c r="A21" s="1">
        <v>31047</v>
      </c>
      <c r="B21" t="s">
        <v>8</v>
      </c>
      <c r="C21" t="s">
        <v>8</v>
      </c>
      <c r="D21">
        <v>278.33</v>
      </c>
      <c r="E21">
        <v>362.77499999999998</v>
      </c>
      <c r="F21">
        <v>241.28299999999999</v>
      </c>
      <c r="G21">
        <v>1014.213</v>
      </c>
      <c r="H21" t="s">
        <v>8</v>
      </c>
      <c r="I21" t="s">
        <v>8</v>
      </c>
      <c r="J21" t="s">
        <v>8</v>
      </c>
      <c r="K21" t="s">
        <v>8</v>
      </c>
      <c r="L21" t="s">
        <v>8</v>
      </c>
      <c r="M21">
        <v>4.21</v>
      </c>
      <c r="N21">
        <v>50.2089</v>
      </c>
      <c r="O21">
        <v>222.28</v>
      </c>
      <c r="P21">
        <v>8.3800000000000008</v>
      </c>
      <c r="Q21" s="5">
        <f t="shared" si="0"/>
        <v>111.59143757306956</v>
      </c>
      <c r="R21" s="9">
        <v>34607</v>
      </c>
      <c r="S21" s="7">
        <v>96.76</v>
      </c>
      <c r="U21" s="1">
        <v>38990</v>
      </c>
      <c r="V21">
        <v>3.51</v>
      </c>
      <c r="W21">
        <f t="shared" si="1"/>
        <v>153.34018361231543</v>
      </c>
      <c r="X21" s="3">
        <f t="shared" si="2"/>
        <v>0.17615673397310649</v>
      </c>
    </row>
    <row r="22" spans="1:24" x14ac:dyDescent="0.3">
      <c r="A22" s="1">
        <v>31078</v>
      </c>
      <c r="B22" t="s">
        <v>8</v>
      </c>
      <c r="C22" t="s">
        <v>8</v>
      </c>
      <c r="D22">
        <v>304.74</v>
      </c>
      <c r="E22">
        <v>370.92899999999997</v>
      </c>
      <c r="F22">
        <v>252.392</v>
      </c>
      <c r="G22">
        <v>1008.978</v>
      </c>
      <c r="H22" t="s">
        <v>8</v>
      </c>
      <c r="I22" t="s">
        <v>8</v>
      </c>
      <c r="J22" t="s">
        <v>8</v>
      </c>
      <c r="K22" t="s">
        <v>8</v>
      </c>
      <c r="L22" t="s">
        <v>8</v>
      </c>
      <c r="M22">
        <v>4.21</v>
      </c>
      <c r="N22">
        <v>51.091000000000001</v>
      </c>
      <c r="O22">
        <v>227.34</v>
      </c>
      <c r="P22">
        <v>8.35</v>
      </c>
      <c r="Q22" s="5">
        <f t="shared" si="0"/>
        <v>112.36792799284883</v>
      </c>
      <c r="R22" s="9">
        <v>34638</v>
      </c>
      <c r="S22" s="7">
        <v>95.45</v>
      </c>
      <c r="U22" s="1">
        <v>39082</v>
      </c>
      <c r="V22">
        <v>4.51</v>
      </c>
      <c r="W22">
        <f t="shared" si="1"/>
        <v>160.25582589323085</v>
      </c>
      <c r="X22" s="3">
        <f t="shared" si="2"/>
        <v>0.16589339151597593</v>
      </c>
    </row>
    <row r="23" spans="1:24" x14ac:dyDescent="0.3">
      <c r="A23" s="1">
        <v>31106</v>
      </c>
      <c r="B23" t="s">
        <v>8</v>
      </c>
      <c r="C23" t="s">
        <v>8</v>
      </c>
      <c r="D23">
        <v>310.2</v>
      </c>
      <c r="E23">
        <v>368.73599999999999</v>
      </c>
      <c r="F23">
        <v>241.86600000000001</v>
      </c>
      <c r="G23">
        <v>1041.9159999999999</v>
      </c>
      <c r="H23" t="s">
        <v>8</v>
      </c>
      <c r="I23" t="s">
        <v>8</v>
      </c>
      <c r="J23" t="s">
        <v>8</v>
      </c>
      <c r="K23" t="s">
        <v>8</v>
      </c>
      <c r="L23" t="s">
        <v>8</v>
      </c>
      <c r="M23">
        <v>4.21</v>
      </c>
      <c r="N23">
        <v>49.585000000000001</v>
      </c>
      <c r="O23">
        <v>222.69</v>
      </c>
      <c r="P23">
        <v>8.5</v>
      </c>
      <c r="Q23" s="5">
        <f t="shared" si="0"/>
        <v>113.16386748279818</v>
      </c>
      <c r="R23" s="9">
        <v>34668</v>
      </c>
      <c r="S23" s="7">
        <v>95.84</v>
      </c>
      <c r="U23" s="1">
        <v>39172</v>
      </c>
      <c r="V23">
        <v>3.62</v>
      </c>
      <c r="W23">
        <f t="shared" si="1"/>
        <v>166.05708679056582</v>
      </c>
      <c r="X23" s="3">
        <f t="shared" si="2"/>
        <v>0.16589339151597615</v>
      </c>
    </row>
    <row r="24" spans="1:24" x14ac:dyDescent="0.3">
      <c r="A24" s="1">
        <v>31135</v>
      </c>
      <c r="B24" t="s">
        <v>8</v>
      </c>
      <c r="C24" t="s">
        <v>8</v>
      </c>
      <c r="D24">
        <v>308.43</v>
      </c>
      <c r="E24">
        <v>397.34</v>
      </c>
      <c r="F24">
        <v>269.78199999999998</v>
      </c>
      <c r="G24">
        <v>1101.2170000000001</v>
      </c>
      <c r="H24" t="s">
        <v>8</v>
      </c>
      <c r="I24" t="s">
        <v>8</v>
      </c>
      <c r="J24" t="s">
        <v>8</v>
      </c>
      <c r="K24" t="s">
        <v>8</v>
      </c>
      <c r="L24" t="s">
        <v>8</v>
      </c>
      <c r="M24">
        <v>2.08</v>
      </c>
      <c r="N24">
        <v>53.645499999999998</v>
      </c>
      <c r="O24">
        <v>227.23</v>
      </c>
      <c r="P24">
        <v>8.58</v>
      </c>
      <c r="Q24" s="5">
        <f t="shared" si="0"/>
        <v>113.97298913530018</v>
      </c>
      <c r="R24" s="9">
        <v>34698</v>
      </c>
      <c r="S24" s="7">
        <v>95.64</v>
      </c>
      <c r="U24" s="1">
        <v>39263</v>
      </c>
      <c r="V24">
        <v>4.59</v>
      </c>
      <c r="W24">
        <f t="shared" si="1"/>
        <v>173.67910707425281</v>
      </c>
      <c r="X24" s="3">
        <f t="shared" si="2"/>
        <v>0.17239486413475591</v>
      </c>
    </row>
    <row r="25" spans="1:24" x14ac:dyDescent="0.3">
      <c r="A25" s="1">
        <v>31167</v>
      </c>
      <c r="B25" t="s">
        <v>8</v>
      </c>
      <c r="C25" t="s">
        <v>8</v>
      </c>
      <c r="D25">
        <v>307.54000000000002</v>
      </c>
      <c r="E25">
        <v>395.98</v>
      </c>
      <c r="F25">
        <v>277.52800000000002</v>
      </c>
      <c r="G25">
        <v>1063.4760000000001</v>
      </c>
      <c r="H25" t="s">
        <v>8</v>
      </c>
      <c r="I25" t="s">
        <v>8</v>
      </c>
      <c r="J25" t="s">
        <v>8</v>
      </c>
      <c r="K25" t="s">
        <v>8</v>
      </c>
      <c r="L25" t="s">
        <v>8</v>
      </c>
      <c r="M25">
        <v>2.08</v>
      </c>
      <c r="N25">
        <v>52.3352</v>
      </c>
      <c r="O25">
        <v>231.93</v>
      </c>
      <c r="P25">
        <v>8.27</v>
      </c>
      <c r="Q25" s="5">
        <f t="shared" si="0"/>
        <v>114.7584529854243</v>
      </c>
      <c r="R25" s="9">
        <v>34730</v>
      </c>
      <c r="S25" s="7">
        <v>93.76</v>
      </c>
      <c r="U25" s="1">
        <v>39355</v>
      </c>
      <c r="V25">
        <v>3.56</v>
      </c>
      <c r="W25">
        <f t="shared" si="1"/>
        <v>179.86208328609624</v>
      </c>
      <c r="X25" s="3">
        <f t="shared" si="2"/>
        <v>0.17296118374838509</v>
      </c>
    </row>
    <row r="26" spans="1:24" x14ac:dyDescent="0.3">
      <c r="A26" s="1">
        <v>31198</v>
      </c>
      <c r="B26" t="s">
        <v>8</v>
      </c>
      <c r="C26" t="s">
        <v>8</v>
      </c>
      <c r="D26">
        <v>325</v>
      </c>
      <c r="E26">
        <v>412.80599999999998</v>
      </c>
      <c r="F26">
        <v>291.99</v>
      </c>
      <c r="G26">
        <v>1100.4649999999999</v>
      </c>
      <c r="H26" t="s">
        <v>8</v>
      </c>
      <c r="I26" t="s">
        <v>8</v>
      </c>
      <c r="J26" t="s">
        <v>8</v>
      </c>
      <c r="K26" t="s">
        <v>8</v>
      </c>
      <c r="L26" t="s">
        <v>8</v>
      </c>
      <c r="M26">
        <v>2.08</v>
      </c>
      <c r="N26">
        <v>51.947800000000001</v>
      </c>
      <c r="O26">
        <v>244.05</v>
      </c>
      <c r="P26">
        <v>7.97</v>
      </c>
      <c r="Q26" s="5">
        <f t="shared" si="0"/>
        <v>115.52064037733582</v>
      </c>
      <c r="R26" s="9">
        <v>34758</v>
      </c>
      <c r="S26" s="7">
        <v>94.18</v>
      </c>
      <c r="U26" s="1">
        <v>39447</v>
      </c>
      <c r="V26">
        <v>3.21</v>
      </c>
      <c r="W26">
        <f t="shared" si="1"/>
        <v>185.63565615957992</v>
      </c>
      <c r="X26" s="3">
        <f t="shared" si="2"/>
        <v>0.15837071834916117</v>
      </c>
    </row>
    <row r="27" spans="1:24" x14ac:dyDescent="0.3">
      <c r="A27" s="1">
        <v>31226</v>
      </c>
      <c r="B27" t="s">
        <v>8</v>
      </c>
      <c r="C27" t="s">
        <v>8</v>
      </c>
      <c r="D27">
        <v>332.9</v>
      </c>
      <c r="E27">
        <v>423.41199999999998</v>
      </c>
      <c r="F27">
        <v>295.423</v>
      </c>
      <c r="G27">
        <v>1150.019</v>
      </c>
      <c r="H27" t="s">
        <v>8</v>
      </c>
      <c r="I27" t="s">
        <v>8</v>
      </c>
      <c r="J27" t="s">
        <v>8</v>
      </c>
      <c r="K27" t="s">
        <v>8</v>
      </c>
      <c r="L27" t="s">
        <v>8</v>
      </c>
      <c r="M27">
        <v>2.6</v>
      </c>
      <c r="N27">
        <v>51.4467</v>
      </c>
      <c r="O27">
        <v>246.63</v>
      </c>
      <c r="P27">
        <v>7.53</v>
      </c>
      <c r="Q27" s="5">
        <f t="shared" si="0"/>
        <v>116.24553239570361</v>
      </c>
      <c r="R27" s="9">
        <v>34789</v>
      </c>
      <c r="S27" s="7">
        <v>97.46</v>
      </c>
      <c r="U27" s="1">
        <v>39538</v>
      </c>
      <c r="V27">
        <v>1.6</v>
      </c>
      <c r="W27">
        <f t="shared" si="1"/>
        <v>188.6058266581332</v>
      </c>
      <c r="X27" s="3">
        <f t="shared" si="2"/>
        <v>0.13578908496694431</v>
      </c>
    </row>
    <row r="28" spans="1:24" x14ac:dyDescent="0.3">
      <c r="A28" s="1">
        <v>31259</v>
      </c>
      <c r="B28" t="s">
        <v>8</v>
      </c>
      <c r="C28" t="s">
        <v>8</v>
      </c>
      <c r="D28">
        <v>332.47</v>
      </c>
      <c r="E28">
        <v>445.28</v>
      </c>
      <c r="F28">
        <v>323.24900000000002</v>
      </c>
      <c r="G28">
        <v>1155.7080000000001</v>
      </c>
      <c r="H28" t="s">
        <v>8</v>
      </c>
      <c r="I28" t="s">
        <v>8</v>
      </c>
      <c r="J28" t="s">
        <v>8</v>
      </c>
      <c r="K28" t="s">
        <v>8</v>
      </c>
      <c r="L28" t="s">
        <v>8</v>
      </c>
      <c r="M28">
        <v>2.6</v>
      </c>
      <c r="N28">
        <v>51.509</v>
      </c>
      <c r="O28">
        <v>245.77</v>
      </c>
      <c r="P28">
        <v>7.88</v>
      </c>
      <c r="Q28" s="5">
        <f t="shared" si="0"/>
        <v>117.00887805843539</v>
      </c>
      <c r="R28" s="9">
        <v>34817</v>
      </c>
      <c r="S28" s="7">
        <v>98.87</v>
      </c>
      <c r="U28" s="1">
        <v>39629</v>
      </c>
      <c r="V28">
        <v>0.56000000000000005</v>
      </c>
      <c r="W28">
        <f t="shared" si="1"/>
        <v>189.66201928741876</v>
      </c>
      <c r="X28" s="3">
        <f t="shared" si="2"/>
        <v>9.2025531927296234E-2</v>
      </c>
    </row>
    <row r="29" spans="1:24" x14ac:dyDescent="0.3">
      <c r="A29" s="1">
        <v>31289</v>
      </c>
      <c r="B29" t="s">
        <v>8</v>
      </c>
      <c r="C29" t="s">
        <v>8</v>
      </c>
      <c r="D29">
        <v>331.07</v>
      </c>
      <c r="E29">
        <v>459.58300000000003</v>
      </c>
      <c r="F29">
        <v>339.80500000000001</v>
      </c>
      <c r="G29">
        <v>1183.3810000000001</v>
      </c>
      <c r="H29" t="s">
        <v>8</v>
      </c>
      <c r="I29" t="s">
        <v>8</v>
      </c>
      <c r="J29" t="s">
        <v>8</v>
      </c>
      <c r="K29" t="s">
        <v>8</v>
      </c>
      <c r="L29" t="s">
        <v>8</v>
      </c>
      <c r="M29">
        <v>2.6</v>
      </c>
      <c r="N29">
        <v>51.989899999999999</v>
      </c>
      <c r="O29">
        <v>250.39</v>
      </c>
      <c r="P29">
        <v>7.9</v>
      </c>
      <c r="Q29" s="5">
        <f t="shared" si="0"/>
        <v>117.77918650565343</v>
      </c>
      <c r="R29" s="9">
        <v>34850</v>
      </c>
      <c r="S29" s="7">
        <v>99.87</v>
      </c>
      <c r="U29" s="1">
        <v>39721</v>
      </c>
      <c r="V29">
        <v>-0.17</v>
      </c>
      <c r="W29">
        <f t="shared" si="1"/>
        <v>189.33959385463015</v>
      </c>
      <c r="X29" s="3">
        <f t="shared" si="2"/>
        <v>5.2693210238528021E-2</v>
      </c>
    </row>
    <row r="30" spans="1:24" x14ac:dyDescent="0.3">
      <c r="A30" s="1">
        <v>31320</v>
      </c>
      <c r="B30" t="s">
        <v>8</v>
      </c>
      <c r="C30" t="s">
        <v>8</v>
      </c>
      <c r="D30">
        <v>314.85000000000002</v>
      </c>
      <c r="E30">
        <v>486.47699999999998</v>
      </c>
      <c r="F30">
        <v>345.37599999999998</v>
      </c>
      <c r="G30">
        <v>1308.8520000000001</v>
      </c>
      <c r="H30" t="s">
        <v>8</v>
      </c>
      <c r="I30" t="s">
        <v>8</v>
      </c>
      <c r="J30" t="s">
        <v>8</v>
      </c>
      <c r="K30" t="s">
        <v>8</v>
      </c>
      <c r="L30" t="s">
        <v>8</v>
      </c>
      <c r="M30">
        <v>2.39</v>
      </c>
      <c r="N30">
        <v>53.065399999999997</v>
      </c>
      <c r="O30">
        <v>251.9</v>
      </c>
      <c r="P30">
        <v>7.92</v>
      </c>
      <c r="Q30" s="5">
        <f t="shared" si="0"/>
        <v>118.55652913659074</v>
      </c>
      <c r="R30" s="9">
        <v>34880</v>
      </c>
      <c r="S30" s="7">
        <v>100.24</v>
      </c>
      <c r="U30" s="1">
        <v>39813</v>
      </c>
      <c r="V30">
        <v>-8.2899999999999991</v>
      </c>
      <c r="W30">
        <f t="shared" si="1"/>
        <v>173.64334152408131</v>
      </c>
      <c r="X30" s="3">
        <f t="shared" si="2"/>
        <v>-6.4601353444671994E-2</v>
      </c>
    </row>
    <row r="31" spans="1:24" x14ac:dyDescent="0.3">
      <c r="A31" s="1">
        <v>31351</v>
      </c>
      <c r="B31" t="s">
        <v>8</v>
      </c>
      <c r="C31" t="s">
        <v>8</v>
      </c>
      <c r="D31">
        <v>331.16</v>
      </c>
      <c r="E31">
        <v>519.57600000000002</v>
      </c>
      <c r="F31">
        <v>383.70400000000001</v>
      </c>
      <c r="G31">
        <v>1350.037</v>
      </c>
      <c r="H31" t="s">
        <v>8</v>
      </c>
      <c r="I31" t="s">
        <v>8</v>
      </c>
      <c r="J31" t="s">
        <v>8</v>
      </c>
      <c r="K31" t="s">
        <v>8</v>
      </c>
      <c r="L31" t="s">
        <v>8</v>
      </c>
      <c r="M31">
        <v>2.39</v>
      </c>
      <c r="N31">
        <v>55.387999999999998</v>
      </c>
      <c r="O31">
        <v>257.18</v>
      </c>
      <c r="P31">
        <v>7.99</v>
      </c>
      <c r="Q31" s="5">
        <f t="shared" si="0"/>
        <v>119.34591802642522</v>
      </c>
      <c r="R31" s="9">
        <v>34911</v>
      </c>
      <c r="S31" s="7">
        <v>103.01</v>
      </c>
      <c r="U31" s="1">
        <v>39903</v>
      </c>
      <c r="V31">
        <v>-7.33</v>
      </c>
      <c r="W31">
        <f t="shared" si="1"/>
        <v>160.91528459036616</v>
      </c>
      <c r="X31" s="3">
        <f t="shared" si="2"/>
        <v>-0.14681700220194627</v>
      </c>
    </row>
    <row r="32" spans="1:24" x14ac:dyDescent="0.3">
      <c r="A32" s="1">
        <v>31380</v>
      </c>
      <c r="B32" t="s">
        <v>8</v>
      </c>
      <c r="C32" t="s">
        <v>8</v>
      </c>
      <c r="D32">
        <v>354.04</v>
      </c>
      <c r="E32">
        <v>540.90499999999997</v>
      </c>
      <c r="F32">
        <v>413.70600000000002</v>
      </c>
      <c r="G32">
        <v>1370.075</v>
      </c>
      <c r="H32" t="s">
        <v>8</v>
      </c>
      <c r="I32" t="s">
        <v>8</v>
      </c>
      <c r="J32" t="s">
        <v>8</v>
      </c>
      <c r="K32" t="s">
        <v>8</v>
      </c>
      <c r="L32" t="s">
        <v>8</v>
      </c>
      <c r="M32">
        <v>2.39</v>
      </c>
      <c r="N32">
        <v>55.709899999999998</v>
      </c>
      <c r="O32">
        <v>263.36</v>
      </c>
      <c r="P32">
        <v>8.0500000000000007</v>
      </c>
      <c r="Q32" s="5">
        <f t="shared" si="0"/>
        <v>120.14653022651916</v>
      </c>
      <c r="R32" s="9">
        <v>34942</v>
      </c>
      <c r="S32" s="7">
        <v>109.19</v>
      </c>
      <c r="U32" s="1">
        <v>39994</v>
      </c>
      <c r="V32">
        <v>-5.2</v>
      </c>
      <c r="W32">
        <f t="shared" si="1"/>
        <v>152.5476897916671</v>
      </c>
      <c r="X32" s="3">
        <f t="shared" si="2"/>
        <v>-0.19568667272021201</v>
      </c>
    </row>
    <row r="33" spans="1:24" x14ac:dyDescent="0.3">
      <c r="A33" s="1">
        <v>31412</v>
      </c>
      <c r="B33" t="s">
        <v>8</v>
      </c>
      <c r="C33" t="s">
        <v>8</v>
      </c>
      <c r="D33">
        <v>367.42</v>
      </c>
      <c r="E33">
        <v>566.52499999999998</v>
      </c>
      <c r="F33">
        <v>431.73</v>
      </c>
      <c r="G33">
        <v>1451.0039999999999</v>
      </c>
      <c r="H33" t="s">
        <v>8</v>
      </c>
      <c r="I33" t="s">
        <v>8</v>
      </c>
      <c r="J33" t="s">
        <v>8</v>
      </c>
      <c r="K33" t="s">
        <v>8</v>
      </c>
      <c r="L33" t="s">
        <v>8</v>
      </c>
      <c r="M33">
        <v>3.73</v>
      </c>
      <c r="N33">
        <v>55.993499999999997</v>
      </c>
      <c r="O33">
        <v>271.41000000000003</v>
      </c>
      <c r="P33">
        <v>8.27</v>
      </c>
      <c r="Q33" s="5">
        <f t="shared" si="0"/>
        <v>120.97454006399693</v>
      </c>
      <c r="R33" s="9">
        <v>34971</v>
      </c>
      <c r="S33" s="7">
        <v>109.6</v>
      </c>
      <c r="U33" s="1">
        <v>40086</v>
      </c>
      <c r="V33">
        <v>-3.32</v>
      </c>
      <c r="W33">
        <f t="shared" si="1"/>
        <v>147.48310649058374</v>
      </c>
      <c r="X33" s="3">
        <f t="shared" si="2"/>
        <v>-0.2210656868535521</v>
      </c>
    </row>
    <row r="34" spans="1:24" x14ac:dyDescent="0.3">
      <c r="A34" s="1">
        <v>31443</v>
      </c>
      <c r="B34" t="s">
        <v>8</v>
      </c>
      <c r="C34" t="s">
        <v>8</v>
      </c>
      <c r="D34">
        <v>375.69</v>
      </c>
      <c r="E34">
        <v>580.72699999999998</v>
      </c>
      <c r="F34">
        <v>439.95499999999998</v>
      </c>
      <c r="G34">
        <v>1491.0630000000001</v>
      </c>
      <c r="H34" t="s">
        <v>8</v>
      </c>
      <c r="I34" t="s">
        <v>8</v>
      </c>
      <c r="J34" t="s">
        <v>8</v>
      </c>
      <c r="K34" t="s">
        <v>8</v>
      </c>
      <c r="L34" t="s">
        <v>8</v>
      </c>
      <c r="M34">
        <v>3.73</v>
      </c>
      <c r="N34">
        <v>52.919800000000002</v>
      </c>
      <c r="O34">
        <v>272.92</v>
      </c>
      <c r="P34">
        <v>8.14</v>
      </c>
      <c r="Q34" s="5">
        <f t="shared" si="0"/>
        <v>121.79515069409771</v>
      </c>
      <c r="R34" s="9">
        <v>35003</v>
      </c>
      <c r="S34" s="7">
        <v>109.48</v>
      </c>
      <c r="U34" s="1">
        <v>40178</v>
      </c>
      <c r="V34">
        <v>-2.11</v>
      </c>
      <c r="W34">
        <f t="shared" si="1"/>
        <v>144.37121294363243</v>
      </c>
      <c r="X34" s="3">
        <f t="shared" si="2"/>
        <v>-0.1685761649339681</v>
      </c>
    </row>
    <row r="35" spans="1:24" x14ac:dyDescent="0.3">
      <c r="A35" s="1">
        <v>31471</v>
      </c>
      <c r="B35" t="s">
        <v>8</v>
      </c>
      <c r="C35" t="s">
        <v>8</v>
      </c>
      <c r="D35">
        <v>406.24</v>
      </c>
      <c r="E35">
        <v>645.05600000000004</v>
      </c>
      <c r="F35">
        <v>492.21600000000001</v>
      </c>
      <c r="G35">
        <v>1670.604</v>
      </c>
      <c r="H35" t="s">
        <v>8</v>
      </c>
      <c r="I35" t="s">
        <v>8</v>
      </c>
      <c r="J35" t="s">
        <v>8</v>
      </c>
      <c r="K35" t="s">
        <v>8</v>
      </c>
      <c r="L35" t="s">
        <v>8</v>
      </c>
      <c r="M35">
        <v>3.73</v>
      </c>
      <c r="N35">
        <v>49.466099999999997</v>
      </c>
      <c r="O35">
        <v>283.68</v>
      </c>
      <c r="P35">
        <v>7.86</v>
      </c>
      <c r="Q35" s="5">
        <f t="shared" si="0"/>
        <v>122.59290893114407</v>
      </c>
      <c r="R35" s="9">
        <v>35033</v>
      </c>
      <c r="S35" s="7">
        <v>112.92</v>
      </c>
      <c r="U35" s="1">
        <v>40268</v>
      </c>
      <c r="V35">
        <v>0.76</v>
      </c>
      <c r="W35">
        <f t="shared" si="1"/>
        <v>145.46843416200403</v>
      </c>
      <c r="X35" s="3">
        <f t="shared" si="2"/>
        <v>-9.5993680573504214E-2</v>
      </c>
    </row>
    <row r="36" spans="1:24" x14ac:dyDescent="0.3">
      <c r="A36" s="1">
        <v>31502</v>
      </c>
      <c r="B36" t="s">
        <v>8</v>
      </c>
      <c r="C36" t="s">
        <v>8</v>
      </c>
      <c r="D36">
        <v>427.59</v>
      </c>
      <c r="E36">
        <v>735.76400000000001</v>
      </c>
      <c r="F36">
        <v>532.49199999999996</v>
      </c>
      <c r="G36">
        <v>2028.962</v>
      </c>
      <c r="H36" t="s">
        <v>8</v>
      </c>
      <c r="I36" t="s">
        <v>8</v>
      </c>
      <c r="J36" t="s">
        <v>8</v>
      </c>
      <c r="K36" t="s">
        <v>8</v>
      </c>
      <c r="L36" t="s">
        <v>8</v>
      </c>
      <c r="M36">
        <v>2.0299999999999998</v>
      </c>
      <c r="N36">
        <v>48.914400000000001</v>
      </c>
      <c r="O36">
        <v>292.49</v>
      </c>
      <c r="P36">
        <v>7.48</v>
      </c>
      <c r="Q36" s="5">
        <f t="shared" si="0"/>
        <v>123.35707139681486</v>
      </c>
      <c r="R36" s="9">
        <v>35062</v>
      </c>
      <c r="S36" s="7">
        <v>116.38</v>
      </c>
      <c r="U36" s="1">
        <v>40359</v>
      </c>
      <c r="V36">
        <v>3.31</v>
      </c>
      <c r="W36">
        <f t="shared" si="1"/>
        <v>150.28343933276636</v>
      </c>
      <c r="X36" s="3">
        <f t="shared" si="2"/>
        <v>-1.48429023211889E-2</v>
      </c>
    </row>
    <row r="37" spans="1:24" x14ac:dyDescent="0.3">
      <c r="A37" s="1">
        <v>31532</v>
      </c>
      <c r="B37" t="s">
        <v>8</v>
      </c>
      <c r="C37" t="s">
        <v>8</v>
      </c>
      <c r="D37">
        <v>425.71</v>
      </c>
      <c r="E37">
        <v>783.94299999999998</v>
      </c>
      <c r="F37">
        <v>581.97500000000002</v>
      </c>
      <c r="G37">
        <v>2106.08</v>
      </c>
      <c r="H37" t="s">
        <v>8</v>
      </c>
      <c r="I37" t="s">
        <v>8</v>
      </c>
      <c r="J37" t="s">
        <v>8</v>
      </c>
      <c r="K37" t="s">
        <v>8</v>
      </c>
      <c r="L37" t="s">
        <v>8</v>
      </c>
      <c r="M37">
        <v>2.0299999999999998</v>
      </c>
      <c r="N37">
        <v>51.2136</v>
      </c>
      <c r="O37">
        <v>294.04000000000002</v>
      </c>
      <c r="P37">
        <v>6.99</v>
      </c>
      <c r="Q37" s="5">
        <f t="shared" si="0"/>
        <v>124.07562633770131</v>
      </c>
      <c r="R37" s="9">
        <v>35095</v>
      </c>
      <c r="S37" s="7">
        <v>124.49</v>
      </c>
      <c r="U37" s="1">
        <v>40451</v>
      </c>
      <c r="V37">
        <v>3.86</v>
      </c>
      <c r="W37">
        <f t="shared" si="1"/>
        <v>156.08438009101113</v>
      </c>
      <c r="X37" s="3">
        <f t="shared" si="2"/>
        <v>5.8320398892442338E-2</v>
      </c>
    </row>
    <row r="38" spans="1:24" x14ac:dyDescent="0.3">
      <c r="A38" s="1">
        <v>31562</v>
      </c>
      <c r="B38" t="s">
        <v>8</v>
      </c>
      <c r="C38" t="s">
        <v>8</v>
      </c>
      <c r="D38">
        <v>447.76</v>
      </c>
      <c r="E38">
        <v>749.07899999999995</v>
      </c>
      <c r="F38">
        <v>530.53099999999995</v>
      </c>
      <c r="G38">
        <v>2092.1039999999998</v>
      </c>
      <c r="H38" t="s">
        <v>8</v>
      </c>
      <c r="I38" t="s">
        <v>8</v>
      </c>
      <c r="J38" t="s">
        <v>8</v>
      </c>
      <c r="K38" t="s">
        <v>8</v>
      </c>
      <c r="L38" t="s">
        <v>8</v>
      </c>
      <c r="M38">
        <v>2.0299999999999998</v>
      </c>
      <c r="N38">
        <v>49.890500000000003</v>
      </c>
      <c r="O38">
        <v>288.42</v>
      </c>
      <c r="P38">
        <v>6.85</v>
      </c>
      <c r="Q38" s="5">
        <f t="shared" si="0"/>
        <v>124.78389137137903</v>
      </c>
      <c r="R38" s="9">
        <v>35124</v>
      </c>
      <c r="S38" s="7">
        <v>120.02</v>
      </c>
      <c r="U38" s="1">
        <v>40543</v>
      </c>
      <c r="V38">
        <v>4.62</v>
      </c>
      <c r="W38">
        <f t="shared" si="1"/>
        <v>163.29547845121584</v>
      </c>
      <c r="X38" s="3">
        <f t="shared" si="2"/>
        <v>0.13108060202397898</v>
      </c>
    </row>
    <row r="39" spans="1:24" x14ac:dyDescent="0.3">
      <c r="A39" s="1">
        <v>31593</v>
      </c>
      <c r="B39" t="s">
        <v>8</v>
      </c>
      <c r="C39" t="s">
        <v>8</v>
      </c>
      <c r="D39">
        <v>453.87</v>
      </c>
      <c r="E39">
        <v>800.14800000000002</v>
      </c>
      <c r="F39">
        <v>553.63800000000003</v>
      </c>
      <c r="G39">
        <v>2304.5160000000001</v>
      </c>
      <c r="H39" t="s">
        <v>8</v>
      </c>
      <c r="I39" t="s">
        <v>8</v>
      </c>
      <c r="J39" t="s">
        <v>8</v>
      </c>
      <c r="K39" t="s">
        <v>8</v>
      </c>
      <c r="L39" t="s">
        <v>8</v>
      </c>
      <c r="M39">
        <v>1.96</v>
      </c>
      <c r="N39">
        <v>48.318899999999999</v>
      </c>
      <c r="O39">
        <v>295.97000000000003</v>
      </c>
      <c r="P39">
        <v>6.92</v>
      </c>
      <c r="Q39" s="5">
        <f t="shared" si="0"/>
        <v>125.50347847828732</v>
      </c>
      <c r="R39" s="9">
        <v>35153</v>
      </c>
      <c r="S39" s="7">
        <v>121.29</v>
      </c>
      <c r="U39" s="1">
        <v>40633</v>
      </c>
      <c r="V39">
        <v>3.36</v>
      </c>
      <c r="W39">
        <f t="shared" si="1"/>
        <v>168.7822065271767</v>
      </c>
      <c r="X39" s="3">
        <f t="shared" si="2"/>
        <v>0.16026688194917105</v>
      </c>
    </row>
    <row r="40" spans="1:24" x14ac:dyDescent="0.3">
      <c r="A40" s="1">
        <v>31624</v>
      </c>
      <c r="B40" t="s">
        <v>8</v>
      </c>
      <c r="C40" t="s">
        <v>8</v>
      </c>
      <c r="D40">
        <v>423.84</v>
      </c>
      <c r="E40">
        <v>849.476</v>
      </c>
      <c r="F40">
        <v>548.89099999999996</v>
      </c>
      <c r="G40">
        <v>2609.1239999999998</v>
      </c>
      <c r="H40" t="s">
        <v>8</v>
      </c>
      <c r="I40" t="s">
        <v>8</v>
      </c>
      <c r="J40" t="s">
        <v>8</v>
      </c>
      <c r="K40" t="s">
        <v>8</v>
      </c>
      <c r="L40" t="s">
        <v>8</v>
      </c>
      <c r="M40">
        <v>1.96</v>
      </c>
      <c r="N40">
        <v>48.413800000000002</v>
      </c>
      <c r="O40">
        <v>298.58999999999997</v>
      </c>
      <c r="P40">
        <v>6.56</v>
      </c>
      <c r="Q40" s="5">
        <f t="shared" si="0"/>
        <v>126.1895641606353</v>
      </c>
      <c r="R40" s="9">
        <v>35185</v>
      </c>
      <c r="S40" s="7">
        <v>125.07</v>
      </c>
      <c r="U40" s="1">
        <v>40724</v>
      </c>
      <c r="V40">
        <v>3.94</v>
      </c>
      <c r="W40">
        <f t="shared" si="1"/>
        <v>175.43222546434748</v>
      </c>
      <c r="X40" s="3">
        <f t="shared" si="2"/>
        <v>0.16734236482234888</v>
      </c>
    </row>
    <row r="41" spans="1:24" x14ac:dyDescent="0.3">
      <c r="A41" s="1">
        <v>31653</v>
      </c>
      <c r="B41" t="s">
        <v>8</v>
      </c>
      <c r="C41" t="s">
        <v>8</v>
      </c>
      <c r="D41">
        <v>453.9</v>
      </c>
      <c r="E41">
        <v>933.20600000000002</v>
      </c>
      <c r="F41">
        <v>610.21100000000001</v>
      </c>
      <c r="G41">
        <v>2846.2640000000001</v>
      </c>
      <c r="H41" t="s">
        <v>8</v>
      </c>
      <c r="I41" t="s">
        <v>8</v>
      </c>
      <c r="J41" t="s">
        <v>8</v>
      </c>
      <c r="K41" t="s">
        <v>8</v>
      </c>
      <c r="L41" t="s">
        <v>8</v>
      </c>
      <c r="M41">
        <v>1.96</v>
      </c>
      <c r="N41">
        <v>51.632800000000003</v>
      </c>
      <c r="O41">
        <v>306.01</v>
      </c>
      <c r="P41">
        <v>6.17</v>
      </c>
      <c r="Q41" s="5">
        <f t="shared" si="0"/>
        <v>126.83838883636122</v>
      </c>
      <c r="R41" s="9">
        <v>35216</v>
      </c>
      <c r="S41" s="7">
        <v>127.48</v>
      </c>
      <c r="U41" s="1">
        <v>40816</v>
      </c>
      <c r="V41">
        <v>3.3</v>
      </c>
      <c r="W41">
        <f t="shared" si="1"/>
        <v>181.22148890467093</v>
      </c>
      <c r="X41" s="3">
        <f t="shared" si="2"/>
        <v>0.16104820225446415</v>
      </c>
    </row>
    <row r="42" spans="1:24" x14ac:dyDescent="0.3">
      <c r="A42" s="1">
        <v>31685</v>
      </c>
      <c r="B42" t="s">
        <v>8</v>
      </c>
      <c r="C42" t="s">
        <v>8</v>
      </c>
      <c r="D42">
        <v>421.74</v>
      </c>
      <c r="E42">
        <v>923.62699999999995</v>
      </c>
      <c r="F42">
        <v>571.53700000000003</v>
      </c>
      <c r="G42">
        <v>2917.1840000000002</v>
      </c>
      <c r="H42" t="s">
        <v>8</v>
      </c>
      <c r="I42" t="s">
        <v>8</v>
      </c>
      <c r="J42" t="s">
        <v>8</v>
      </c>
      <c r="K42" t="s">
        <v>8</v>
      </c>
      <c r="L42" t="s">
        <v>8</v>
      </c>
      <c r="M42">
        <v>1.5</v>
      </c>
      <c r="N42">
        <v>53.136299999999999</v>
      </c>
      <c r="O42">
        <v>302.99</v>
      </c>
      <c r="P42">
        <v>5.89</v>
      </c>
      <c r="Q42" s="5">
        <f t="shared" si="0"/>
        <v>127.46095392823302</v>
      </c>
      <c r="R42" s="9">
        <v>35244</v>
      </c>
      <c r="S42" s="7">
        <v>129.69999999999999</v>
      </c>
      <c r="U42" s="1">
        <v>40908</v>
      </c>
      <c r="V42">
        <v>2.96</v>
      </c>
      <c r="W42">
        <f t="shared" si="1"/>
        <v>186.5856449762492</v>
      </c>
      <c r="X42" s="3">
        <f t="shared" si="2"/>
        <v>0.14262591191091212</v>
      </c>
    </row>
    <row r="43" spans="1:24" x14ac:dyDescent="0.3">
      <c r="A43" s="1">
        <v>31716</v>
      </c>
      <c r="B43" t="s">
        <v>8</v>
      </c>
      <c r="C43" t="s">
        <v>8</v>
      </c>
      <c r="D43">
        <v>443.75</v>
      </c>
      <c r="E43">
        <v>861.93</v>
      </c>
      <c r="F43">
        <v>575.01700000000005</v>
      </c>
      <c r="G43">
        <v>2527.9569999999999</v>
      </c>
      <c r="H43" t="s">
        <v>8</v>
      </c>
      <c r="I43" t="s">
        <v>8</v>
      </c>
      <c r="J43" t="s">
        <v>8</v>
      </c>
      <c r="K43" t="s">
        <v>8</v>
      </c>
      <c r="L43" t="s">
        <v>8</v>
      </c>
      <c r="M43">
        <v>1.5</v>
      </c>
      <c r="N43">
        <v>53.386600000000001</v>
      </c>
      <c r="O43">
        <v>307.37</v>
      </c>
      <c r="P43">
        <v>5.85</v>
      </c>
      <c r="Q43" s="5">
        <f t="shared" si="0"/>
        <v>128.08232607863314</v>
      </c>
      <c r="R43" s="9">
        <v>35277</v>
      </c>
      <c r="S43" s="7">
        <v>124.34</v>
      </c>
      <c r="U43" s="1">
        <v>40999</v>
      </c>
      <c r="V43">
        <v>2.59</v>
      </c>
      <c r="W43">
        <f t="shared" si="1"/>
        <v>191.41821318113406</v>
      </c>
      <c r="X43" s="3">
        <f t="shared" si="2"/>
        <v>0.13411370262132816</v>
      </c>
    </row>
    <row r="44" spans="1:24" x14ac:dyDescent="0.3">
      <c r="A44" s="1">
        <v>31744</v>
      </c>
      <c r="B44" t="s">
        <v>8</v>
      </c>
      <c r="C44" t="s">
        <v>8</v>
      </c>
      <c r="D44">
        <v>447.03</v>
      </c>
      <c r="E44">
        <v>911.59400000000005</v>
      </c>
      <c r="F44">
        <v>605.80799999999999</v>
      </c>
      <c r="G44">
        <v>2695.4830000000002</v>
      </c>
      <c r="H44" t="s">
        <v>8</v>
      </c>
      <c r="I44" t="s">
        <v>8</v>
      </c>
      <c r="J44" t="s">
        <v>8</v>
      </c>
      <c r="K44" t="s">
        <v>8</v>
      </c>
      <c r="L44" t="s">
        <v>8</v>
      </c>
      <c r="M44">
        <v>1.5</v>
      </c>
      <c r="N44">
        <v>53.153100000000002</v>
      </c>
      <c r="O44">
        <v>311.67</v>
      </c>
      <c r="P44">
        <v>6.04</v>
      </c>
      <c r="Q44" s="5">
        <f t="shared" si="0"/>
        <v>128.72700711989557</v>
      </c>
      <c r="R44" s="9">
        <v>35307</v>
      </c>
      <c r="S44" s="7">
        <v>127.42</v>
      </c>
      <c r="U44" s="1">
        <v>41090</v>
      </c>
      <c r="V44">
        <v>2.68</v>
      </c>
      <c r="W44">
        <f t="shared" si="1"/>
        <v>196.54822129438844</v>
      </c>
      <c r="X44" s="3">
        <f t="shared" si="2"/>
        <v>0.12036554728841597</v>
      </c>
    </row>
    <row r="45" spans="1:24" x14ac:dyDescent="0.3">
      <c r="A45" s="1">
        <v>31777</v>
      </c>
      <c r="B45" t="s">
        <v>8</v>
      </c>
      <c r="C45" t="s">
        <v>8</v>
      </c>
      <c r="D45">
        <v>434.3</v>
      </c>
      <c r="E45">
        <v>959.92</v>
      </c>
      <c r="F45">
        <v>621.048</v>
      </c>
      <c r="G45">
        <v>2893.4119999999998</v>
      </c>
      <c r="H45" t="s">
        <v>8</v>
      </c>
      <c r="I45" t="s">
        <v>8</v>
      </c>
      <c r="J45" t="s">
        <v>8</v>
      </c>
      <c r="K45" t="s">
        <v>8</v>
      </c>
      <c r="L45" t="s">
        <v>8</v>
      </c>
      <c r="M45">
        <v>2.57</v>
      </c>
      <c r="N45">
        <v>54.1616</v>
      </c>
      <c r="O45">
        <v>312.83999999999997</v>
      </c>
      <c r="P45">
        <v>6.91</v>
      </c>
      <c r="Q45" s="5">
        <f t="shared" si="0"/>
        <v>129.4682601358943</v>
      </c>
      <c r="R45" s="9">
        <v>35338</v>
      </c>
      <c r="S45" s="7">
        <v>130.61000000000001</v>
      </c>
      <c r="U45" s="1">
        <v>41182</v>
      </c>
      <c r="V45">
        <v>2.34</v>
      </c>
      <c r="W45">
        <f t="shared" si="1"/>
        <v>201.14744967267714</v>
      </c>
      <c r="X45" s="3">
        <f t="shared" si="2"/>
        <v>0.10995363126327695</v>
      </c>
    </row>
    <row r="46" spans="1:24" x14ac:dyDescent="0.3">
      <c r="A46" s="1">
        <v>31807</v>
      </c>
      <c r="B46" t="s">
        <v>8</v>
      </c>
      <c r="C46" t="s">
        <v>8</v>
      </c>
      <c r="D46">
        <v>487.79</v>
      </c>
      <c r="E46">
        <v>1061.8589999999999</v>
      </c>
      <c r="F46">
        <v>648.46799999999996</v>
      </c>
      <c r="G46">
        <v>3358.7269999999999</v>
      </c>
      <c r="H46" t="s">
        <v>8</v>
      </c>
      <c r="I46" t="s">
        <v>8</v>
      </c>
      <c r="J46" t="s">
        <v>8</v>
      </c>
      <c r="K46" t="s">
        <v>8</v>
      </c>
      <c r="L46" t="s">
        <v>8</v>
      </c>
      <c r="M46">
        <v>2.57</v>
      </c>
      <c r="N46">
        <v>55.795099999999998</v>
      </c>
      <c r="O46">
        <v>317.25</v>
      </c>
      <c r="P46">
        <v>6.43</v>
      </c>
      <c r="Q46" s="5">
        <f t="shared" si="0"/>
        <v>130.16199422978914</v>
      </c>
      <c r="R46" s="9">
        <v>35369</v>
      </c>
      <c r="S46" s="7">
        <v>134.99</v>
      </c>
      <c r="U46" s="1">
        <v>41274</v>
      </c>
      <c r="V46">
        <v>2.54</v>
      </c>
      <c r="W46">
        <f t="shared" si="1"/>
        <v>206.25659489436316</v>
      </c>
      <c r="X46" s="3">
        <f t="shared" si="2"/>
        <v>0.10542584838516333</v>
      </c>
    </row>
    <row r="47" spans="1:24" x14ac:dyDescent="0.3">
      <c r="A47" s="1">
        <v>31835</v>
      </c>
      <c r="B47" t="s">
        <v>8</v>
      </c>
      <c r="C47" t="s">
        <v>8</v>
      </c>
      <c r="D47">
        <v>516.98</v>
      </c>
      <c r="E47">
        <v>1093.681</v>
      </c>
      <c r="F47">
        <v>671.62</v>
      </c>
      <c r="G47">
        <v>3418.8780000000002</v>
      </c>
      <c r="H47" t="s">
        <v>8</v>
      </c>
      <c r="I47" t="s">
        <v>8</v>
      </c>
      <c r="J47" t="s">
        <v>8</v>
      </c>
      <c r="K47" t="s">
        <v>8</v>
      </c>
      <c r="L47" t="s">
        <v>8</v>
      </c>
      <c r="M47">
        <v>2.57</v>
      </c>
      <c r="N47">
        <v>53.464599999999997</v>
      </c>
      <c r="O47">
        <v>319.45</v>
      </c>
      <c r="P47">
        <v>6.1</v>
      </c>
      <c r="Q47" s="5">
        <f t="shared" si="0"/>
        <v>130.82365103379058</v>
      </c>
      <c r="R47" s="9">
        <v>35398</v>
      </c>
      <c r="S47" s="7">
        <v>141.80000000000001</v>
      </c>
      <c r="U47" s="1">
        <v>41364</v>
      </c>
      <c r="V47">
        <v>2.57</v>
      </c>
      <c r="W47">
        <f t="shared" si="1"/>
        <v>211.55738938314832</v>
      </c>
      <c r="X47" s="3">
        <f t="shared" si="2"/>
        <v>0.10521034475939373</v>
      </c>
    </row>
    <row r="48" spans="1:24" x14ac:dyDescent="0.3">
      <c r="A48" s="1">
        <v>31867</v>
      </c>
      <c r="B48" t="s">
        <v>8</v>
      </c>
      <c r="C48" t="s">
        <v>8</v>
      </c>
      <c r="D48">
        <v>521.88</v>
      </c>
      <c r="E48">
        <v>1183.3340000000001</v>
      </c>
      <c r="F48">
        <v>704.80100000000004</v>
      </c>
      <c r="G48">
        <v>3793.3490000000002</v>
      </c>
      <c r="H48" t="s">
        <v>8</v>
      </c>
      <c r="I48" t="s">
        <v>8</v>
      </c>
      <c r="J48" t="s">
        <v>8</v>
      </c>
      <c r="K48" t="s">
        <v>8</v>
      </c>
      <c r="L48" t="s">
        <v>8</v>
      </c>
      <c r="M48">
        <v>1.83</v>
      </c>
      <c r="N48">
        <v>56.385399999999997</v>
      </c>
      <c r="O48">
        <v>318.01</v>
      </c>
      <c r="P48">
        <v>6.13</v>
      </c>
      <c r="Q48" s="5">
        <f t="shared" si="0"/>
        <v>131.49194185115485</v>
      </c>
      <c r="R48" s="9">
        <v>35430</v>
      </c>
      <c r="S48" s="7">
        <v>142.24</v>
      </c>
      <c r="U48" s="1">
        <v>41455</v>
      </c>
      <c r="V48">
        <v>2.87</v>
      </c>
      <c r="W48">
        <f t="shared" si="1"/>
        <v>217.62908645844468</v>
      </c>
      <c r="X48" s="3">
        <f t="shared" si="2"/>
        <v>0.10725543596999265</v>
      </c>
    </row>
    <row r="49" spans="1:24" x14ac:dyDescent="0.3">
      <c r="A49" s="1">
        <v>31897</v>
      </c>
      <c r="B49" t="s">
        <v>8</v>
      </c>
      <c r="C49" t="s">
        <v>8</v>
      </c>
      <c r="D49">
        <v>508.81</v>
      </c>
      <c r="E49">
        <v>1308.5060000000001</v>
      </c>
      <c r="F49">
        <v>732.38900000000001</v>
      </c>
      <c r="G49">
        <v>4390.0739999999996</v>
      </c>
      <c r="H49" t="s">
        <v>8</v>
      </c>
      <c r="I49" t="s">
        <v>8</v>
      </c>
      <c r="J49" t="s">
        <v>8</v>
      </c>
      <c r="K49" t="s">
        <v>8</v>
      </c>
      <c r="L49" t="s">
        <v>8</v>
      </c>
      <c r="M49">
        <v>1.83</v>
      </c>
      <c r="N49">
        <v>60.3048</v>
      </c>
      <c r="O49">
        <v>309.29000000000002</v>
      </c>
      <c r="P49">
        <v>6.37</v>
      </c>
      <c r="Q49" s="5">
        <f t="shared" si="0"/>
        <v>132.18994490914804</v>
      </c>
      <c r="R49" s="9">
        <v>35461</v>
      </c>
      <c r="S49" s="7">
        <v>150.04</v>
      </c>
      <c r="U49" s="1">
        <v>41547</v>
      </c>
      <c r="V49">
        <v>2.59</v>
      </c>
      <c r="W49">
        <f t="shared" si="1"/>
        <v>223.26567979771841</v>
      </c>
      <c r="X49" s="3">
        <f t="shared" si="2"/>
        <v>0.10996028118195778</v>
      </c>
    </row>
    <row r="50" spans="1:24" x14ac:dyDescent="0.3">
      <c r="A50" s="1">
        <v>31926</v>
      </c>
      <c r="B50" t="s">
        <v>8</v>
      </c>
      <c r="C50" t="s">
        <v>8</v>
      </c>
      <c r="D50">
        <v>510.56</v>
      </c>
      <c r="E50">
        <v>1308.501</v>
      </c>
      <c r="F50">
        <v>728.31399999999996</v>
      </c>
      <c r="G50">
        <v>4381.991</v>
      </c>
      <c r="H50" t="s">
        <v>8</v>
      </c>
      <c r="I50" t="s">
        <v>8</v>
      </c>
      <c r="J50" t="s">
        <v>8</v>
      </c>
      <c r="K50" t="s">
        <v>8</v>
      </c>
      <c r="L50" t="s">
        <v>8</v>
      </c>
      <c r="M50">
        <v>1.83</v>
      </c>
      <c r="N50">
        <v>61.766100000000002</v>
      </c>
      <c r="O50">
        <v>308.08</v>
      </c>
      <c r="P50">
        <v>6.85</v>
      </c>
      <c r="Q50" s="5">
        <f t="shared" si="0"/>
        <v>132.94452917800444</v>
      </c>
      <c r="R50" s="9">
        <v>35489</v>
      </c>
      <c r="S50" s="7">
        <v>151.99</v>
      </c>
      <c r="U50" s="1">
        <v>41639</v>
      </c>
      <c r="V50">
        <v>2.5299999999999998</v>
      </c>
      <c r="W50">
        <f t="shared" si="1"/>
        <v>228.9143014966007</v>
      </c>
      <c r="X50" s="3">
        <f t="shared" si="2"/>
        <v>0.10985203461659965</v>
      </c>
    </row>
    <row r="51" spans="1:24" x14ac:dyDescent="0.3">
      <c r="A51" s="1">
        <v>31958</v>
      </c>
      <c r="B51" t="s">
        <v>8</v>
      </c>
      <c r="C51" t="s">
        <v>8</v>
      </c>
      <c r="D51">
        <v>531.32000000000005</v>
      </c>
      <c r="E51">
        <v>1266.8130000000001</v>
      </c>
      <c r="F51">
        <v>749.07500000000005</v>
      </c>
      <c r="G51">
        <v>4057.3629999999998</v>
      </c>
      <c r="H51" t="s">
        <v>8</v>
      </c>
      <c r="I51" t="s">
        <v>8</v>
      </c>
      <c r="J51" t="s">
        <v>8</v>
      </c>
      <c r="K51" t="s">
        <v>8</v>
      </c>
      <c r="L51" t="s">
        <v>8</v>
      </c>
      <c r="M51">
        <v>1.19</v>
      </c>
      <c r="N51">
        <v>62.406700000000001</v>
      </c>
      <c r="O51">
        <v>312.32</v>
      </c>
      <c r="P51">
        <v>6.73</v>
      </c>
      <c r="Q51" s="5">
        <f t="shared" si="0"/>
        <v>133.69012641247775</v>
      </c>
      <c r="R51" s="9">
        <v>35520</v>
      </c>
      <c r="S51" s="7">
        <v>149.84</v>
      </c>
      <c r="U51" s="1">
        <v>41729</v>
      </c>
      <c r="V51">
        <v>2.74</v>
      </c>
      <c r="W51">
        <f t="shared" si="1"/>
        <v>235.18655335760758</v>
      </c>
      <c r="X51" s="3">
        <f t="shared" si="2"/>
        <v>0.11169150859422294</v>
      </c>
    </row>
    <row r="52" spans="1:24" x14ac:dyDescent="0.3">
      <c r="A52" s="1">
        <v>31989</v>
      </c>
      <c r="B52" t="s">
        <v>8</v>
      </c>
      <c r="C52" t="s">
        <v>8</v>
      </c>
      <c r="D52">
        <v>554.08000000000004</v>
      </c>
      <c r="E52">
        <v>1264.586</v>
      </c>
      <c r="F52">
        <v>774.26199999999994</v>
      </c>
      <c r="G52">
        <v>3915.2350000000001</v>
      </c>
      <c r="H52" t="s">
        <v>8</v>
      </c>
      <c r="I52" t="s">
        <v>8</v>
      </c>
      <c r="J52" t="s">
        <v>8</v>
      </c>
      <c r="K52" t="s">
        <v>8</v>
      </c>
      <c r="L52" t="s">
        <v>8</v>
      </c>
      <c r="M52">
        <v>1.19</v>
      </c>
      <c r="N52">
        <v>63.2196</v>
      </c>
      <c r="O52">
        <v>312.08</v>
      </c>
      <c r="P52">
        <v>6.58</v>
      </c>
      <c r="Q52" s="5">
        <f t="shared" si="0"/>
        <v>134.42319393897284</v>
      </c>
      <c r="R52" s="9">
        <v>35550</v>
      </c>
      <c r="S52" s="7">
        <v>154.12</v>
      </c>
      <c r="U52" s="1">
        <v>41820</v>
      </c>
      <c r="V52">
        <v>2.91</v>
      </c>
      <c r="W52">
        <f t="shared" si="1"/>
        <v>242.03048206031394</v>
      </c>
      <c r="X52" s="3">
        <f t="shared" si="2"/>
        <v>0.11212377903598192</v>
      </c>
    </row>
    <row r="53" spans="1:24" x14ac:dyDescent="0.3">
      <c r="A53" s="1">
        <v>32020</v>
      </c>
      <c r="B53" t="s">
        <v>8</v>
      </c>
      <c r="C53" t="s">
        <v>8</v>
      </c>
      <c r="D53">
        <v>573.65</v>
      </c>
      <c r="E53">
        <v>1359.422</v>
      </c>
      <c r="F53">
        <v>780.71199999999999</v>
      </c>
      <c r="G53">
        <v>4403.1120000000001</v>
      </c>
      <c r="H53" t="s">
        <v>8</v>
      </c>
      <c r="I53" t="s">
        <v>8</v>
      </c>
      <c r="J53" t="s">
        <v>8</v>
      </c>
      <c r="K53" t="s">
        <v>8</v>
      </c>
      <c r="L53" t="s">
        <v>8</v>
      </c>
      <c r="M53">
        <v>1.19</v>
      </c>
      <c r="N53">
        <v>61.310899999999997</v>
      </c>
      <c r="O53">
        <v>310.41000000000003</v>
      </c>
      <c r="P53">
        <v>6.73</v>
      </c>
      <c r="Q53" s="5">
        <f t="shared" si="0"/>
        <v>135.17708401831393</v>
      </c>
      <c r="R53" s="9">
        <v>35580</v>
      </c>
      <c r="S53" s="7">
        <v>155.47999999999999</v>
      </c>
      <c r="U53" s="1">
        <v>41912</v>
      </c>
      <c r="V53">
        <v>2.63</v>
      </c>
      <c r="W53">
        <f t="shared" si="1"/>
        <v>248.3958837385002</v>
      </c>
      <c r="X53" s="3">
        <f t="shared" si="2"/>
        <v>0.11255739782106278</v>
      </c>
    </row>
    <row r="54" spans="1:24" x14ac:dyDescent="0.3">
      <c r="A54" s="1">
        <v>32050</v>
      </c>
      <c r="B54" t="s">
        <v>8</v>
      </c>
      <c r="C54" t="s">
        <v>8</v>
      </c>
      <c r="D54">
        <v>562.69000000000005</v>
      </c>
      <c r="E54">
        <v>1338.028</v>
      </c>
      <c r="F54">
        <v>785.81</v>
      </c>
      <c r="G54">
        <v>4247.3729999999996</v>
      </c>
      <c r="H54" t="s">
        <v>8</v>
      </c>
      <c r="I54" t="s">
        <v>8</v>
      </c>
      <c r="J54" t="s">
        <v>8</v>
      </c>
      <c r="K54" t="s">
        <v>8</v>
      </c>
      <c r="L54" t="s">
        <v>8</v>
      </c>
      <c r="M54">
        <v>2.09</v>
      </c>
      <c r="N54">
        <v>62.378900000000002</v>
      </c>
      <c r="O54">
        <v>303.8</v>
      </c>
      <c r="P54">
        <v>7.22</v>
      </c>
      <c r="Q54" s="5">
        <f t="shared" si="0"/>
        <v>135.99039947382411</v>
      </c>
      <c r="R54" s="9">
        <v>35611</v>
      </c>
      <c r="S54" s="7">
        <v>158.99</v>
      </c>
      <c r="U54" s="1">
        <v>42004</v>
      </c>
      <c r="V54">
        <v>3.04</v>
      </c>
      <c r="W54">
        <f t="shared" si="1"/>
        <v>255.9471186041506</v>
      </c>
      <c r="X54" s="3">
        <f t="shared" si="2"/>
        <v>0.1180914295472768</v>
      </c>
    </row>
    <row r="55" spans="1:24" x14ac:dyDescent="0.3">
      <c r="A55" s="1">
        <v>32080</v>
      </c>
      <c r="B55" t="s">
        <v>8</v>
      </c>
      <c r="C55" t="s">
        <v>8</v>
      </c>
      <c r="D55">
        <v>424.1</v>
      </c>
      <c r="E55">
        <v>1150.5409999999999</v>
      </c>
      <c r="F55">
        <v>636.41499999999996</v>
      </c>
      <c r="G55">
        <v>3928.5970000000002</v>
      </c>
      <c r="H55" t="s">
        <v>8</v>
      </c>
      <c r="I55" t="s">
        <v>8</v>
      </c>
      <c r="J55" t="s">
        <v>8</v>
      </c>
      <c r="K55" t="s">
        <v>8</v>
      </c>
      <c r="L55" t="s">
        <v>8</v>
      </c>
      <c r="M55">
        <v>2.09</v>
      </c>
      <c r="N55">
        <v>63.040399999999998</v>
      </c>
      <c r="O55">
        <v>314.62</v>
      </c>
      <c r="P55">
        <v>7.29</v>
      </c>
      <c r="Q55" s="5">
        <f t="shared" si="0"/>
        <v>136.81654115062761</v>
      </c>
      <c r="R55" s="9">
        <v>35642</v>
      </c>
      <c r="S55" s="7">
        <v>170.11</v>
      </c>
      <c r="U55" s="1">
        <v>42094</v>
      </c>
      <c r="V55">
        <v>3.57</v>
      </c>
      <c r="W55">
        <f t="shared" si="1"/>
        <v>265.08443073831882</v>
      </c>
      <c r="X55" s="3">
        <f t="shared" si="2"/>
        <v>0.12712409342234254</v>
      </c>
    </row>
    <row r="56" spans="1:24" x14ac:dyDescent="0.3">
      <c r="A56" s="1">
        <v>32111</v>
      </c>
      <c r="B56" t="s">
        <v>8</v>
      </c>
      <c r="C56" t="s">
        <v>8</v>
      </c>
      <c r="D56">
        <v>400.56</v>
      </c>
      <c r="E56">
        <v>1161.865</v>
      </c>
      <c r="F56">
        <v>608.39300000000003</v>
      </c>
      <c r="G56">
        <v>4085.4830000000002</v>
      </c>
      <c r="H56" t="s">
        <v>8</v>
      </c>
      <c r="I56" t="s">
        <v>8</v>
      </c>
      <c r="J56" t="s">
        <v>8</v>
      </c>
      <c r="K56" t="s">
        <v>8</v>
      </c>
      <c r="L56" t="s">
        <v>8</v>
      </c>
      <c r="M56">
        <v>2.09</v>
      </c>
      <c r="N56">
        <v>64.3904</v>
      </c>
      <c r="O56">
        <v>317.14</v>
      </c>
      <c r="P56">
        <v>6.69</v>
      </c>
      <c r="Q56" s="5">
        <f t="shared" si="0"/>
        <v>137.57929336754239</v>
      </c>
      <c r="R56" s="9">
        <v>35671</v>
      </c>
      <c r="S56" s="7">
        <v>167.97</v>
      </c>
      <c r="U56" s="1">
        <v>42185</v>
      </c>
      <c r="V56">
        <v>3.14</v>
      </c>
      <c r="W56">
        <f t="shared" si="1"/>
        <v>273.40808186350205</v>
      </c>
      <c r="X56" s="3">
        <f t="shared" si="2"/>
        <v>0.12964317360392985</v>
      </c>
    </row>
    <row r="57" spans="1:24" x14ac:dyDescent="0.3">
      <c r="A57" s="1">
        <v>32142</v>
      </c>
      <c r="B57" t="s">
        <v>8</v>
      </c>
      <c r="C57" t="s">
        <v>8</v>
      </c>
      <c r="D57">
        <v>435.3</v>
      </c>
      <c r="E57">
        <v>1196.3710000000001</v>
      </c>
      <c r="F57">
        <v>643.78499999999997</v>
      </c>
      <c r="G57">
        <v>4138.3680000000004</v>
      </c>
      <c r="H57" t="s">
        <v>8</v>
      </c>
      <c r="I57" t="s">
        <v>8</v>
      </c>
      <c r="J57" t="s">
        <v>8</v>
      </c>
      <c r="K57" t="s">
        <v>8</v>
      </c>
      <c r="L57" t="s">
        <v>8</v>
      </c>
      <c r="M57">
        <v>2.67</v>
      </c>
      <c r="N57">
        <v>62.932699999999997</v>
      </c>
      <c r="O57">
        <v>321.45999999999998</v>
      </c>
      <c r="P57">
        <v>6.77</v>
      </c>
      <c r="Q57" s="5">
        <f t="shared" si="0"/>
        <v>138.35546988095763</v>
      </c>
      <c r="R57" s="9">
        <v>35703</v>
      </c>
      <c r="S57" s="7">
        <v>174.68</v>
      </c>
      <c r="U57" s="1">
        <v>42277</v>
      </c>
      <c r="V57">
        <v>3.09</v>
      </c>
      <c r="W57">
        <f t="shared" si="1"/>
        <v>281.85639159308425</v>
      </c>
      <c r="X57" s="3">
        <f t="shared" si="2"/>
        <v>0.13470637013377296</v>
      </c>
    </row>
    <row r="58" spans="1:24" x14ac:dyDescent="0.3">
      <c r="A58" s="1">
        <v>32171</v>
      </c>
      <c r="B58" t="s">
        <v>8</v>
      </c>
      <c r="C58">
        <v>257.47000000000003</v>
      </c>
      <c r="D58">
        <v>455.52</v>
      </c>
      <c r="E58">
        <v>1217.729</v>
      </c>
      <c r="F58">
        <v>617.36599999999999</v>
      </c>
      <c r="G58">
        <v>4361.1909999999998</v>
      </c>
      <c r="H58" t="s">
        <v>8</v>
      </c>
      <c r="I58" t="s">
        <v>8</v>
      </c>
      <c r="J58" t="s">
        <v>8</v>
      </c>
      <c r="K58" t="s">
        <v>8</v>
      </c>
      <c r="L58" t="s">
        <v>8</v>
      </c>
      <c r="M58">
        <v>2.67</v>
      </c>
      <c r="N58">
        <v>63.676200000000001</v>
      </c>
      <c r="O58">
        <v>332.76</v>
      </c>
      <c r="P58">
        <v>6.83</v>
      </c>
      <c r="Q58" s="5">
        <f t="shared" si="0"/>
        <v>139.14294309703007</v>
      </c>
      <c r="R58" s="9">
        <v>35734</v>
      </c>
      <c r="S58" s="7">
        <v>171.82</v>
      </c>
      <c r="U58" s="1">
        <v>42369</v>
      </c>
      <c r="V58">
        <v>2.91</v>
      </c>
      <c r="W58">
        <f t="shared" si="1"/>
        <v>290.05841258844299</v>
      </c>
      <c r="X58" s="3">
        <f t="shared" si="2"/>
        <v>0.13327477242300634</v>
      </c>
    </row>
    <row r="59" spans="1:24" x14ac:dyDescent="0.3">
      <c r="A59" s="1">
        <v>32202</v>
      </c>
      <c r="B59" t="s">
        <v>8</v>
      </c>
      <c r="C59">
        <v>269.47000000000003</v>
      </c>
      <c r="D59">
        <v>487.79</v>
      </c>
      <c r="E59">
        <v>1298.9369999999999</v>
      </c>
      <c r="F59">
        <v>653.68899999999996</v>
      </c>
      <c r="G59">
        <v>4690.509</v>
      </c>
      <c r="H59" t="s">
        <v>8</v>
      </c>
      <c r="I59" t="s">
        <v>8</v>
      </c>
      <c r="J59" t="s">
        <v>8</v>
      </c>
      <c r="K59" t="s">
        <v>8</v>
      </c>
      <c r="L59" t="s">
        <v>8</v>
      </c>
      <c r="M59">
        <v>2.67</v>
      </c>
      <c r="N59">
        <v>62.695700000000002</v>
      </c>
      <c r="O59">
        <v>336.71</v>
      </c>
      <c r="P59">
        <v>6.58</v>
      </c>
      <c r="Q59" s="5">
        <f t="shared" si="0"/>
        <v>139.9059102350121</v>
      </c>
      <c r="R59" s="9">
        <v>35762</v>
      </c>
      <c r="S59" s="7">
        <v>173.54</v>
      </c>
      <c r="U59" s="1">
        <v>42460</v>
      </c>
      <c r="V59">
        <v>2.21</v>
      </c>
      <c r="W59">
        <f t="shared" si="1"/>
        <v>296.46870350664756</v>
      </c>
      <c r="X59" s="3">
        <f t="shared" si="2"/>
        <v>0.11839349704890845</v>
      </c>
    </row>
    <row r="60" spans="1:24" x14ac:dyDescent="0.3">
      <c r="A60" s="1">
        <v>32233</v>
      </c>
      <c r="B60" t="s">
        <v>8</v>
      </c>
      <c r="C60">
        <v>261.14999999999998</v>
      </c>
      <c r="D60">
        <v>488.43</v>
      </c>
      <c r="E60">
        <v>1378.7639999999999</v>
      </c>
      <c r="F60">
        <v>671.68399999999997</v>
      </c>
      <c r="G60">
        <v>5043.9369999999999</v>
      </c>
      <c r="H60" t="s">
        <v>8</v>
      </c>
      <c r="I60" t="s">
        <v>8</v>
      </c>
      <c r="J60" t="s">
        <v>8</v>
      </c>
      <c r="K60" t="s">
        <v>8</v>
      </c>
      <c r="L60" t="s">
        <v>8</v>
      </c>
      <c r="M60">
        <v>1.84</v>
      </c>
      <c r="N60">
        <v>65.263599999999997</v>
      </c>
      <c r="O60">
        <v>333.55</v>
      </c>
      <c r="P60">
        <v>6.58</v>
      </c>
      <c r="Q60" s="5">
        <f t="shared" si="0"/>
        <v>140.67306097613408</v>
      </c>
      <c r="R60" s="9">
        <v>35795</v>
      </c>
      <c r="S60" s="7">
        <v>179.13</v>
      </c>
      <c r="U60" s="1">
        <v>42551</v>
      </c>
      <c r="V60">
        <v>2.0299999999999998</v>
      </c>
      <c r="W60">
        <f t="shared" si="1"/>
        <v>302.48701818783252</v>
      </c>
      <c r="X60" s="3">
        <f t="shared" si="2"/>
        <v>0.10635726685960956</v>
      </c>
    </row>
    <row r="61" spans="1:24" x14ac:dyDescent="0.3">
      <c r="A61" s="1">
        <v>32262</v>
      </c>
      <c r="B61" t="s">
        <v>8</v>
      </c>
      <c r="C61">
        <v>264.04000000000002</v>
      </c>
      <c r="D61">
        <v>491.44</v>
      </c>
      <c r="E61">
        <v>1398.768</v>
      </c>
      <c r="F61">
        <v>684.18</v>
      </c>
      <c r="G61">
        <v>5096.3850000000002</v>
      </c>
      <c r="H61" t="s">
        <v>8</v>
      </c>
      <c r="I61" t="s">
        <v>8</v>
      </c>
      <c r="J61" t="s">
        <v>8</v>
      </c>
      <c r="K61" t="s">
        <v>8</v>
      </c>
      <c r="L61" t="s">
        <v>8</v>
      </c>
      <c r="M61">
        <v>1.84</v>
      </c>
      <c r="N61">
        <v>67.021000000000001</v>
      </c>
      <c r="O61">
        <v>331.75</v>
      </c>
      <c r="P61">
        <v>6.87</v>
      </c>
      <c r="Q61" s="5">
        <f t="shared" si="0"/>
        <v>141.47841425022244</v>
      </c>
      <c r="R61" s="9">
        <v>35825</v>
      </c>
      <c r="S61" s="7">
        <v>176.96</v>
      </c>
      <c r="U61" s="1">
        <v>42643</v>
      </c>
      <c r="V61">
        <v>1.77</v>
      </c>
      <c r="W61">
        <f t="shared" si="1"/>
        <v>307.84103840975718</v>
      </c>
      <c r="X61" s="3">
        <f t="shared" si="2"/>
        <v>9.2191085927854077E-2</v>
      </c>
    </row>
    <row r="62" spans="1:24" x14ac:dyDescent="0.3">
      <c r="A62" s="1">
        <v>32294</v>
      </c>
      <c r="B62" t="s">
        <v>8</v>
      </c>
      <c r="C62">
        <v>266.32</v>
      </c>
      <c r="D62">
        <v>490.29</v>
      </c>
      <c r="E62">
        <v>1353.9549999999999</v>
      </c>
      <c r="F62">
        <v>671.404</v>
      </c>
      <c r="G62">
        <v>4866.1409999999996</v>
      </c>
      <c r="H62" t="s">
        <v>8</v>
      </c>
      <c r="I62" t="s">
        <v>8</v>
      </c>
      <c r="J62" t="s">
        <v>8</v>
      </c>
      <c r="K62" t="s">
        <v>8</v>
      </c>
      <c r="L62" t="s">
        <v>8</v>
      </c>
      <c r="M62">
        <v>1.84</v>
      </c>
      <c r="N62">
        <v>70.093599999999995</v>
      </c>
      <c r="O62">
        <v>329.52</v>
      </c>
      <c r="P62">
        <v>7.09</v>
      </c>
      <c r="Q62" s="5">
        <f t="shared" si="0"/>
        <v>142.31431588108418</v>
      </c>
      <c r="R62" s="9">
        <v>35853</v>
      </c>
      <c r="S62" s="7">
        <v>180.42</v>
      </c>
      <c r="U62" s="1">
        <v>42735</v>
      </c>
      <c r="V62">
        <v>1.73</v>
      </c>
      <c r="W62">
        <f t="shared" si="1"/>
        <v>313.16668837424601</v>
      </c>
      <c r="X62" s="3">
        <f t="shared" si="2"/>
        <v>7.9667662728992505E-2</v>
      </c>
    </row>
    <row r="63" spans="1:24" x14ac:dyDescent="0.3">
      <c r="A63" s="1">
        <v>32324</v>
      </c>
      <c r="B63" t="s">
        <v>8</v>
      </c>
      <c r="C63">
        <v>278.54000000000002</v>
      </c>
      <c r="D63">
        <v>523.88</v>
      </c>
      <c r="E63">
        <v>1318.271</v>
      </c>
      <c r="F63">
        <v>664.62800000000004</v>
      </c>
      <c r="G63">
        <v>4682.6840000000002</v>
      </c>
      <c r="H63" t="s">
        <v>8</v>
      </c>
      <c r="I63" t="s">
        <v>8</v>
      </c>
      <c r="J63" t="s">
        <v>8</v>
      </c>
      <c r="K63" t="s">
        <v>8</v>
      </c>
      <c r="L63" t="s">
        <v>8</v>
      </c>
      <c r="M63">
        <v>2</v>
      </c>
      <c r="N63">
        <v>72.9131</v>
      </c>
      <c r="O63">
        <v>337.47</v>
      </c>
      <c r="P63">
        <v>7.51</v>
      </c>
      <c r="Q63" s="5">
        <f t="shared" si="0"/>
        <v>143.20496630797328</v>
      </c>
      <c r="R63" s="9">
        <v>35885</v>
      </c>
      <c r="S63" s="7">
        <v>191.14</v>
      </c>
      <c r="U63" s="1">
        <v>42825</v>
      </c>
      <c r="V63">
        <v>1.55</v>
      </c>
      <c r="W63">
        <f t="shared" si="1"/>
        <v>318.02077204404685</v>
      </c>
      <c r="X63" s="3">
        <f t="shared" si="2"/>
        <v>7.2695931416976833E-2</v>
      </c>
    </row>
    <row r="64" spans="1:24" x14ac:dyDescent="0.3">
      <c r="A64" s="1">
        <v>32353</v>
      </c>
      <c r="B64" t="s">
        <v>8</v>
      </c>
      <c r="C64">
        <v>277.49</v>
      </c>
      <c r="D64">
        <v>513.35</v>
      </c>
      <c r="E64">
        <v>1359.6310000000001</v>
      </c>
      <c r="F64">
        <v>666.11699999999996</v>
      </c>
      <c r="G64">
        <v>4897.348</v>
      </c>
      <c r="H64" t="s">
        <v>8</v>
      </c>
      <c r="I64" t="s">
        <v>8</v>
      </c>
      <c r="J64" t="s">
        <v>8</v>
      </c>
      <c r="K64" t="s">
        <v>8</v>
      </c>
      <c r="L64" t="s">
        <v>8</v>
      </c>
      <c r="M64">
        <v>2</v>
      </c>
      <c r="N64">
        <v>69.354299999999995</v>
      </c>
      <c r="O64">
        <v>335.7</v>
      </c>
      <c r="P64">
        <v>7.75</v>
      </c>
      <c r="Q64" s="5">
        <f t="shared" si="0"/>
        <v>144.12983171537891</v>
      </c>
      <c r="R64" s="9">
        <v>35915</v>
      </c>
      <c r="S64" s="7">
        <v>192.96</v>
      </c>
      <c r="U64" s="1">
        <v>42916</v>
      </c>
      <c r="V64">
        <v>1.75</v>
      </c>
      <c r="W64">
        <f t="shared" si="1"/>
        <v>323.5861355548177</v>
      </c>
      <c r="X64" s="3">
        <f t="shared" si="2"/>
        <v>6.975214173946287E-2</v>
      </c>
    </row>
    <row r="65" spans="1:24" x14ac:dyDescent="0.3">
      <c r="A65" s="1">
        <v>32386</v>
      </c>
      <c r="B65" t="s">
        <v>8</v>
      </c>
      <c r="C65">
        <v>268.07</v>
      </c>
      <c r="D65">
        <v>501.94</v>
      </c>
      <c r="E65">
        <v>1271.2270000000001</v>
      </c>
      <c r="F65">
        <v>635.88400000000001</v>
      </c>
      <c r="G65">
        <v>4527.3789999999999</v>
      </c>
      <c r="H65" t="s">
        <v>8</v>
      </c>
      <c r="I65" t="s">
        <v>8</v>
      </c>
      <c r="J65" t="s">
        <v>8</v>
      </c>
      <c r="K65" t="s">
        <v>8</v>
      </c>
      <c r="L65" t="s">
        <v>8</v>
      </c>
      <c r="M65">
        <v>2</v>
      </c>
      <c r="N65">
        <v>69.403999999999996</v>
      </c>
      <c r="O65">
        <v>336.58</v>
      </c>
      <c r="P65">
        <v>8.01</v>
      </c>
      <c r="Q65" s="5">
        <f t="shared" si="0"/>
        <v>145.09189834207908</v>
      </c>
      <c r="R65" s="9">
        <v>35944</v>
      </c>
      <c r="S65" s="7">
        <v>193.47</v>
      </c>
      <c r="U65" s="1">
        <v>43008</v>
      </c>
      <c r="V65">
        <v>1.7</v>
      </c>
      <c r="W65">
        <f t="shared" si="1"/>
        <v>329.08709985924958</v>
      </c>
      <c r="X65" s="3">
        <f t="shared" si="2"/>
        <v>6.9016338949625222E-2</v>
      </c>
    </row>
    <row r="66" spans="1:24" x14ac:dyDescent="0.3">
      <c r="A66" s="1">
        <v>32416</v>
      </c>
      <c r="B66" t="s">
        <v>8</v>
      </c>
      <c r="C66">
        <v>279.49</v>
      </c>
      <c r="D66">
        <v>519.02</v>
      </c>
      <c r="E66">
        <v>1326.7550000000001</v>
      </c>
      <c r="F66">
        <v>670.45299999999997</v>
      </c>
      <c r="G66">
        <v>4722.317</v>
      </c>
      <c r="H66" t="s">
        <v>8</v>
      </c>
      <c r="I66" t="s">
        <v>8</v>
      </c>
      <c r="J66" t="s">
        <v>8</v>
      </c>
      <c r="K66" t="s">
        <v>8</v>
      </c>
      <c r="L66" t="s">
        <v>8</v>
      </c>
      <c r="M66">
        <v>2.39</v>
      </c>
      <c r="N66">
        <v>66.010000000000005</v>
      </c>
      <c r="O66">
        <v>344.2</v>
      </c>
      <c r="P66">
        <v>8.19</v>
      </c>
      <c r="Q66" s="5">
        <f t="shared" si="0"/>
        <v>146.08215054826377</v>
      </c>
      <c r="R66" s="9">
        <v>35976</v>
      </c>
      <c r="S66" s="7">
        <v>196.54</v>
      </c>
      <c r="U66" s="1">
        <v>43100</v>
      </c>
      <c r="V66">
        <v>1.8</v>
      </c>
      <c r="W66">
        <f t="shared" si="1"/>
        <v>335.01066765671607</v>
      </c>
      <c r="X66" s="3">
        <f t="shared" si="2"/>
        <v>6.9751924752500027E-2</v>
      </c>
    </row>
    <row r="67" spans="1:24" x14ac:dyDescent="0.3">
      <c r="A67" s="1">
        <v>32447</v>
      </c>
      <c r="B67" t="s">
        <v>8</v>
      </c>
      <c r="C67">
        <v>287.27</v>
      </c>
      <c r="D67">
        <v>521.24</v>
      </c>
      <c r="E67">
        <v>1440.298</v>
      </c>
      <c r="F67">
        <v>732.58299999999997</v>
      </c>
      <c r="G67">
        <v>5116.3670000000002</v>
      </c>
      <c r="H67" t="s">
        <v>8</v>
      </c>
      <c r="I67" t="s">
        <v>8</v>
      </c>
      <c r="J67" t="s">
        <v>8</v>
      </c>
      <c r="K67" t="s">
        <v>8</v>
      </c>
      <c r="L67" t="s">
        <v>8</v>
      </c>
      <c r="M67">
        <v>2.39</v>
      </c>
      <c r="N67">
        <v>67.421099999999996</v>
      </c>
      <c r="O67">
        <v>350.68</v>
      </c>
      <c r="P67">
        <v>8.3000000000000007</v>
      </c>
      <c r="Q67" s="5">
        <f t="shared" si="0"/>
        <v>147.09255208955594</v>
      </c>
      <c r="R67" s="9">
        <v>36007</v>
      </c>
      <c r="S67" s="7">
        <v>198.3</v>
      </c>
      <c r="U67" s="1">
        <v>43190</v>
      </c>
      <c r="V67">
        <v>1.7</v>
      </c>
      <c r="W67">
        <f t="shared" si="1"/>
        <v>340.70584900688021</v>
      </c>
      <c r="X67" s="3">
        <f t="shared" si="2"/>
        <v>7.1332060534999853E-2</v>
      </c>
    </row>
    <row r="68" spans="1:24" x14ac:dyDescent="0.3">
      <c r="A68" s="1">
        <v>32477</v>
      </c>
      <c r="B68" t="s">
        <v>8</v>
      </c>
      <c r="C68">
        <v>283.18</v>
      </c>
      <c r="D68">
        <v>508.74</v>
      </c>
      <c r="E68">
        <v>1526.0909999999999</v>
      </c>
      <c r="F68">
        <v>741.61699999999996</v>
      </c>
      <c r="G68">
        <v>5571.0190000000002</v>
      </c>
      <c r="H68" t="s">
        <v>8</v>
      </c>
      <c r="I68" t="s">
        <v>8</v>
      </c>
      <c r="J68" t="s">
        <v>8</v>
      </c>
      <c r="K68" t="s">
        <v>8</v>
      </c>
      <c r="L68" t="s">
        <v>8</v>
      </c>
      <c r="M68">
        <v>2.39</v>
      </c>
      <c r="N68">
        <v>69.159400000000005</v>
      </c>
      <c r="O68">
        <v>346.42</v>
      </c>
      <c r="P68">
        <v>8.35</v>
      </c>
      <c r="Q68" s="5">
        <f t="shared" si="0"/>
        <v>148.11607109784578</v>
      </c>
      <c r="R68" s="9">
        <v>36038</v>
      </c>
      <c r="S68" s="7">
        <v>183.33</v>
      </c>
      <c r="U68" s="1">
        <v>43281</v>
      </c>
      <c r="V68">
        <v>1.81</v>
      </c>
      <c r="W68">
        <f t="shared" si="1"/>
        <v>346.87262487390473</v>
      </c>
      <c r="X68" s="3">
        <f t="shared" si="2"/>
        <v>7.1963804256199859E-2</v>
      </c>
    </row>
    <row r="69" spans="1:24" x14ac:dyDescent="0.3">
      <c r="A69" s="1">
        <v>32507</v>
      </c>
      <c r="B69" t="s">
        <v>8</v>
      </c>
      <c r="C69">
        <v>288.12</v>
      </c>
      <c r="D69">
        <v>521.5</v>
      </c>
      <c r="E69">
        <v>1534.5709999999999</v>
      </c>
      <c r="F69">
        <v>745.553</v>
      </c>
      <c r="G69">
        <v>5602.9639999999999</v>
      </c>
      <c r="H69" t="s">
        <v>8</v>
      </c>
      <c r="I69" t="s">
        <v>8</v>
      </c>
      <c r="J69" t="s">
        <v>8</v>
      </c>
      <c r="K69" t="s">
        <v>8</v>
      </c>
      <c r="L69" t="s">
        <v>8</v>
      </c>
      <c r="M69">
        <v>3.07</v>
      </c>
      <c r="N69">
        <v>73.476799999999997</v>
      </c>
      <c r="O69">
        <v>346.81</v>
      </c>
      <c r="P69">
        <v>8.76</v>
      </c>
      <c r="Q69" s="5">
        <f t="shared" si="0"/>
        <v>149.19731841686007</v>
      </c>
      <c r="R69" s="9">
        <v>36068</v>
      </c>
      <c r="S69" s="7">
        <v>179.1</v>
      </c>
      <c r="U69" s="1">
        <v>43373</v>
      </c>
      <c r="V69">
        <v>1.67</v>
      </c>
      <c r="W69">
        <f t="shared" si="1"/>
        <v>352.66539770929893</v>
      </c>
      <c r="X69" s="3">
        <f t="shared" si="2"/>
        <v>7.1647590744619905E-2</v>
      </c>
    </row>
    <row r="70" spans="1:24" x14ac:dyDescent="0.3">
      <c r="A70" s="1">
        <v>32539</v>
      </c>
      <c r="B70" t="s">
        <v>8</v>
      </c>
      <c r="C70">
        <v>309.20999999999998</v>
      </c>
      <c r="D70">
        <v>552.70000000000005</v>
      </c>
      <c r="E70">
        <v>1561.596</v>
      </c>
      <c r="F70">
        <v>772.59799999999996</v>
      </c>
      <c r="G70">
        <v>5619.5230000000001</v>
      </c>
      <c r="H70" t="s">
        <v>8</v>
      </c>
      <c r="I70" t="s">
        <v>8</v>
      </c>
      <c r="J70" t="s">
        <v>8</v>
      </c>
      <c r="K70" t="s">
        <v>8</v>
      </c>
      <c r="L70" t="s">
        <v>8</v>
      </c>
      <c r="M70">
        <v>3.07</v>
      </c>
      <c r="N70">
        <v>72.657700000000006</v>
      </c>
      <c r="O70">
        <v>351.8</v>
      </c>
      <c r="P70">
        <v>9.1199999999999992</v>
      </c>
      <c r="Q70" s="5">
        <f t="shared" si="0"/>
        <v>150.3312180368282</v>
      </c>
      <c r="R70" s="9">
        <v>36098</v>
      </c>
      <c r="S70" s="7">
        <v>170.91</v>
      </c>
      <c r="U70" s="1">
        <v>43465</v>
      </c>
      <c r="V70">
        <v>1.37</v>
      </c>
      <c r="W70">
        <f t="shared" si="1"/>
        <v>357.49691365791637</v>
      </c>
      <c r="X70" s="3">
        <f t="shared" si="2"/>
        <v>6.7120985007683043E-2</v>
      </c>
    </row>
    <row r="71" spans="1:24" x14ac:dyDescent="0.3">
      <c r="A71" s="1">
        <v>32567</v>
      </c>
      <c r="B71" t="s">
        <v>8</v>
      </c>
      <c r="C71">
        <v>301.51</v>
      </c>
      <c r="D71">
        <v>551.4</v>
      </c>
      <c r="E71">
        <v>1569.627</v>
      </c>
      <c r="F71">
        <v>763.827</v>
      </c>
      <c r="G71">
        <v>5728.16</v>
      </c>
      <c r="H71" t="s">
        <v>8</v>
      </c>
      <c r="I71" t="s">
        <v>8</v>
      </c>
      <c r="J71" t="s">
        <v>8</v>
      </c>
      <c r="K71" t="s">
        <v>8</v>
      </c>
      <c r="L71" t="s">
        <v>8</v>
      </c>
      <c r="M71">
        <v>3.07</v>
      </c>
      <c r="N71">
        <v>74.652900000000002</v>
      </c>
      <c r="O71">
        <v>349.25</v>
      </c>
      <c r="P71">
        <v>9.36</v>
      </c>
      <c r="Q71" s="5">
        <f t="shared" si="0"/>
        <v>151.50380153751547</v>
      </c>
      <c r="R71" s="9">
        <v>36129</v>
      </c>
      <c r="S71" s="7">
        <v>173.23</v>
      </c>
      <c r="U71" s="1">
        <v>43555</v>
      </c>
      <c r="V71">
        <v>1.8</v>
      </c>
      <c r="W71">
        <f t="shared" si="1"/>
        <v>363.93185810375888</v>
      </c>
      <c r="X71" s="3">
        <f t="shared" si="2"/>
        <v>6.8170268178782134E-2</v>
      </c>
    </row>
    <row r="72" spans="1:24" x14ac:dyDescent="0.3">
      <c r="A72" s="1">
        <v>32598</v>
      </c>
      <c r="B72" t="s">
        <v>8</v>
      </c>
      <c r="C72">
        <v>308.54000000000002</v>
      </c>
      <c r="D72">
        <v>560.45000000000005</v>
      </c>
      <c r="E72">
        <v>1538.8209999999999</v>
      </c>
      <c r="F72">
        <v>769.36300000000006</v>
      </c>
      <c r="G72">
        <v>5528.0910000000003</v>
      </c>
      <c r="H72" t="s">
        <v>8</v>
      </c>
      <c r="I72" t="s">
        <v>8</v>
      </c>
      <c r="J72" t="s">
        <v>8</v>
      </c>
      <c r="K72" t="s">
        <v>8</v>
      </c>
      <c r="L72" t="s">
        <v>8</v>
      </c>
      <c r="M72">
        <v>1.75</v>
      </c>
      <c r="N72">
        <v>77.686099999999996</v>
      </c>
      <c r="O72">
        <v>350.76</v>
      </c>
      <c r="P72">
        <v>9.85</v>
      </c>
      <c r="Q72" s="5">
        <f t="shared" si="0"/>
        <v>152.74739524180259</v>
      </c>
      <c r="R72" s="9">
        <v>36160</v>
      </c>
      <c r="S72" s="7">
        <v>178.48</v>
      </c>
      <c r="U72" s="1">
        <v>43646</v>
      </c>
      <c r="V72">
        <v>1.51</v>
      </c>
      <c r="W72">
        <f t="shared" si="1"/>
        <v>369.42722916112558</v>
      </c>
      <c r="X72" s="3">
        <f t="shared" si="2"/>
        <v>6.5022727854121998E-2</v>
      </c>
    </row>
    <row r="73" spans="1:24" x14ac:dyDescent="0.3">
      <c r="A73" s="1">
        <v>32626</v>
      </c>
      <c r="B73" t="s">
        <v>8</v>
      </c>
      <c r="C73">
        <v>324.56</v>
      </c>
      <c r="D73">
        <v>587.47</v>
      </c>
      <c r="E73">
        <v>1553.0940000000001</v>
      </c>
      <c r="F73">
        <v>790.71699999999998</v>
      </c>
      <c r="G73">
        <v>5519.1040000000003</v>
      </c>
      <c r="H73" t="s">
        <v>8</v>
      </c>
      <c r="I73" t="s">
        <v>8</v>
      </c>
      <c r="J73" t="s">
        <v>8</v>
      </c>
      <c r="K73" t="s">
        <v>8</v>
      </c>
      <c r="L73" t="s">
        <v>8</v>
      </c>
      <c r="M73">
        <v>1.75</v>
      </c>
      <c r="N73">
        <v>78.812700000000007</v>
      </c>
      <c r="O73">
        <v>358.1</v>
      </c>
      <c r="P73">
        <v>9.84</v>
      </c>
      <c r="Q73" s="5">
        <f t="shared" si="0"/>
        <v>153.99992388278537</v>
      </c>
      <c r="R73" s="9">
        <v>36189</v>
      </c>
      <c r="S73" s="7">
        <v>179.91</v>
      </c>
      <c r="U73" s="1">
        <v>43738</v>
      </c>
      <c r="V73">
        <v>1.41</v>
      </c>
      <c r="W73">
        <f t="shared" si="1"/>
        <v>374.63615309229743</v>
      </c>
      <c r="X73" s="3">
        <f t="shared" si="2"/>
        <v>6.2299152470606023E-2</v>
      </c>
    </row>
    <row r="74" spans="1:24" x14ac:dyDescent="0.3">
      <c r="A74" s="1">
        <v>32659</v>
      </c>
      <c r="B74" t="s">
        <v>8</v>
      </c>
      <c r="C74">
        <v>337.69</v>
      </c>
      <c r="D74">
        <v>613.96</v>
      </c>
      <c r="E74">
        <v>1468.5719999999999</v>
      </c>
      <c r="F74">
        <v>750.23</v>
      </c>
      <c r="G74">
        <v>5206.5039999999999</v>
      </c>
      <c r="H74" t="s">
        <v>8</v>
      </c>
      <c r="I74" t="s">
        <v>8</v>
      </c>
      <c r="J74" t="s">
        <v>8</v>
      </c>
      <c r="K74" t="s">
        <v>8</v>
      </c>
      <c r="L74" t="s">
        <v>8</v>
      </c>
      <c r="M74">
        <v>1.75</v>
      </c>
      <c r="N74">
        <v>77.066000000000003</v>
      </c>
      <c r="O74">
        <v>367.51</v>
      </c>
      <c r="P74">
        <v>9.81</v>
      </c>
      <c r="Q74" s="5">
        <f t="shared" ref="Q74:Q137" si="3">Q73*(1+P74/1200)</f>
        <v>155.25887326052714</v>
      </c>
      <c r="R74" s="9">
        <v>36217</v>
      </c>
      <c r="S74" s="7">
        <v>177.56</v>
      </c>
      <c r="U74" s="1">
        <v>43830</v>
      </c>
      <c r="V74">
        <v>1.55</v>
      </c>
      <c r="W74">
        <f t="shared" si="1"/>
        <v>380.44301346522809</v>
      </c>
      <c r="X74" s="3">
        <f t="shared" si="2"/>
        <v>6.4185448686890023E-2</v>
      </c>
    </row>
    <row r="75" spans="1:24" x14ac:dyDescent="0.3">
      <c r="A75" s="1">
        <v>32689</v>
      </c>
      <c r="B75" t="s">
        <v>8</v>
      </c>
      <c r="C75">
        <v>335.78</v>
      </c>
      <c r="D75">
        <v>611.67999999999995</v>
      </c>
      <c r="E75">
        <v>1443.8779999999999</v>
      </c>
      <c r="F75">
        <v>781.15200000000004</v>
      </c>
      <c r="G75">
        <v>4973.2579999999998</v>
      </c>
      <c r="H75" t="s">
        <v>8</v>
      </c>
      <c r="I75" t="s">
        <v>8</v>
      </c>
      <c r="J75" t="s">
        <v>8</v>
      </c>
      <c r="K75" t="s">
        <v>8</v>
      </c>
      <c r="L75" t="s">
        <v>8</v>
      </c>
      <c r="M75">
        <v>2</v>
      </c>
      <c r="N75">
        <v>79.311099999999996</v>
      </c>
      <c r="O75">
        <v>378.7</v>
      </c>
      <c r="P75">
        <v>9.5299999999999994</v>
      </c>
      <c r="Q75" s="5">
        <f t="shared" si="3"/>
        <v>156.4918874790045</v>
      </c>
      <c r="R75" s="9">
        <v>36250</v>
      </c>
      <c r="S75" s="7">
        <v>179.73</v>
      </c>
      <c r="U75" s="1">
        <v>43921</v>
      </c>
      <c r="V75">
        <v>0.71</v>
      </c>
      <c r="W75">
        <f t="shared" si="1"/>
        <v>383.14415886083123</v>
      </c>
      <c r="X75" s="3">
        <f t="shared" si="2"/>
        <v>5.2790928656745395E-2</v>
      </c>
    </row>
    <row r="76" spans="1:24" x14ac:dyDescent="0.3">
      <c r="A76" s="1">
        <v>32720</v>
      </c>
      <c r="B76" t="s">
        <v>8</v>
      </c>
      <c r="C76">
        <v>366.1</v>
      </c>
      <c r="D76">
        <v>654.30999999999995</v>
      </c>
      <c r="E76">
        <v>1625.1859999999999</v>
      </c>
      <c r="F76">
        <v>873.10299999999995</v>
      </c>
      <c r="G76">
        <v>5632.951</v>
      </c>
      <c r="H76" t="s">
        <v>8</v>
      </c>
      <c r="I76" t="s">
        <v>8</v>
      </c>
      <c r="J76" t="s">
        <v>8</v>
      </c>
      <c r="K76" t="s">
        <v>8</v>
      </c>
      <c r="L76" t="s">
        <v>8</v>
      </c>
      <c r="M76">
        <v>2</v>
      </c>
      <c r="N76">
        <v>76.8018</v>
      </c>
      <c r="O76">
        <v>386.75</v>
      </c>
      <c r="P76">
        <v>9.24</v>
      </c>
      <c r="Q76" s="5">
        <f t="shared" si="3"/>
        <v>157.69687501259284</v>
      </c>
      <c r="R76" s="9">
        <v>36280</v>
      </c>
      <c r="S76" s="7">
        <v>184.45</v>
      </c>
      <c r="U76" s="1">
        <v>44012</v>
      </c>
      <c r="V76">
        <v>-0.99</v>
      </c>
      <c r="W76">
        <f t="shared" ref="W76:W82" si="4">W75*(1+V76/100)</f>
        <v>379.351031688109</v>
      </c>
      <c r="X76" s="3">
        <f t="shared" si="2"/>
        <v>2.6862672114120745E-2</v>
      </c>
    </row>
    <row r="77" spans="1:24" x14ac:dyDescent="0.3">
      <c r="A77" s="1">
        <v>32751</v>
      </c>
      <c r="B77" t="s">
        <v>8</v>
      </c>
      <c r="C77">
        <v>373.25</v>
      </c>
      <c r="D77">
        <v>676.19</v>
      </c>
      <c r="E77">
        <v>1552.0989999999999</v>
      </c>
      <c r="F77">
        <v>862.19399999999996</v>
      </c>
      <c r="G77">
        <v>5244.259</v>
      </c>
      <c r="H77" t="s">
        <v>8</v>
      </c>
      <c r="I77" t="s">
        <v>8</v>
      </c>
      <c r="J77" t="s">
        <v>8</v>
      </c>
      <c r="K77" t="s">
        <v>8</v>
      </c>
      <c r="L77" t="s">
        <v>8</v>
      </c>
      <c r="M77">
        <v>2</v>
      </c>
      <c r="N77">
        <v>78.989199999999997</v>
      </c>
      <c r="O77">
        <v>381.02</v>
      </c>
      <c r="P77">
        <v>8.99</v>
      </c>
      <c r="Q77" s="5">
        <f t="shared" si="3"/>
        <v>158.8782874345622</v>
      </c>
      <c r="R77" s="9">
        <v>36311</v>
      </c>
      <c r="S77" s="7">
        <v>184.69</v>
      </c>
      <c r="U77" s="1">
        <v>44104</v>
      </c>
      <c r="V77">
        <v>0.74</v>
      </c>
      <c r="W77">
        <f t="shared" si="4"/>
        <v>382.15822932260102</v>
      </c>
      <c r="X77" s="3">
        <f t="shared" si="2"/>
        <v>2.0078351136737282E-2</v>
      </c>
    </row>
    <row r="78" spans="1:24" x14ac:dyDescent="0.3">
      <c r="A78" s="1">
        <v>32780</v>
      </c>
      <c r="B78" t="s">
        <v>8</v>
      </c>
      <c r="C78">
        <v>371.74</v>
      </c>
      <c r="D78">
        <v>669.99</v>
      </c>
      <c r="E78">
        <v>1622.7670000000001</v>
      </c>
      <c r="F78">
        <v>877.02099999999996</v>
      </c>
      <c r="G78">
        <v>5578.4690000000001</v>
      </c>
      <c r="H78" t="s">
        <v>8</v>
      </c>
      <c r="I78" t="s">
        <v>8</v>
      </c>
      <c r="J78" t="s">
        <v>8</v>
      </c>
      <c r="K78" t="s">
        <v>8</v>
      </c>
      <c r="L78" t="s">
        <v>8</v>
      </c>
      <c r="M78">
        <v>2.0499999999999998</v>
      </c>
      <c r="N78">
        <v>81.513000000000005</v>
      </c>
      <c r="O78">
        <v>382.97</v>
      </c>
      <c r="P78">
        <v>9.02</v>
      </c>
      <c r="Q78" s="5">
        <f t="shared" si="3"/>
        <v>160.07252256177864</v>
      </c>
      <c r="R78" s="9">
        <v>36341</v>
      </c>
      <c r="S78" s="7">
        <v>190.74</v>
      </c>
      <c r="U78" s="1">
        <v>44196</v>
      </c>
      <c r="V78">
        <v>1.1499999999999999</v>
      </c>
      <c r="W78">
        <f t="shared" si="4"/>
        <v>386.55304895981095</v>
      </c>
      <c r="X78" s="3">
        <f t="shared" si="2"/>
        <v>1.6060317257321044E-2</v>
      </c>
    </row>
    <row r="79" spans="1:24" x14ac:dyDescent="0.3">
      <c r="A79" s="1">
        <v>32812</v>
      </c>
      <c r="B79" t="s">
        <v>8</v>
      </c>
      <c r="C79">
        <v>363.11</v>
      </c>
      <c r="D79">
        <v>638.39</v>
      </c>
      <c r="E79">
        <v>1557.5630000000001</v>
      </c>
      <c r="F79">
        <v>819.52599999999995</v>
      </c>
      <c r="G79">
        <v>5432.2470000000003</v>
      </c>
      <c r="H79" t="s">
        <v>8</v>
      </c>
      <c r="I79" t="s">
        <v>8</v>
      </c>
      <c r="J79" t="s">
        <v>8</v>
      </c>
      <c r="K79" t="s">
        <v>8</v>
      </c>
      <c r="L79" t="s">
        <v>8</v>
      </c>
      <c r="M79">
        <v>2.0499999999999998</v>
      </c>
      <c r="N79">
        <v>81.298699999999997</v>
      </c>
      <c r="O79">
        <v>392.4</v>
      </c>
      <c r="P79">
        <v>8.84</v>
      </c>
      <c r="Q79" s="5">
        <f t="shared" si="3"/>
        <v>161.25172347798375</v>
      </c>
      <c r="R79" s="9">
        <v>36371</v>
      </c>
      <c r="S79" s="7">
        <v>191.24</v>
      </c>
      <c r="U79" s="1">
        <v>44286</v>
      </c>
      <c r="V79">
        <v>1.72</v>
      </c>
      <c r="W79">
        <f t="shared" si="4"/>
        <v>393.20176140191973</v>
      </c>
      <c r="X79" s="3">
        <f t="shared" ref="X79:X82" si="5">(W79/W75)-1</f>
        <v>2.6250178447172257E-2</v>
      </c>
    </row>
    <row r="80" spans="1:24" x14ac:dyDescent="0.3">
      <c r="A80" s="1">
        <v>32842</v>
      </c>
      <c r="B80" t="s">
        <v>8</v>
      </c>
      <c r="C80">
        <v>370.51</v>
      </c>
      <c r="D80">
        <v>647.14</v>
      </c>
      <c r="E80">
        <v>1635.85</v>
      </c>
      <c r="F80">
        <v>865.01</v>
      </c>
      <c r="G80">
        <v>5709.3609999999999</v>
      </c>
      <c r="H80" t="s">
        <v>8</v>
      </c>
      <c r="I80" t="s">
        <v>8</v>
      </c>
      <c r="J80" t="s">
        <v>8</v>
      </c>
      <c r="K80" t="s">
        <v>8</v>
      </c>
      <c r="L80" t="s">
        <v>8</v>
      </c>
      <c r="M80">
        <v>2.0499999999999998</v>
      </c>
      <c r="N80">
        <v>83.154700000000005</v>
      </c>
      <c r="O80">
        <v>396.14</v>
      </c>
      <c r="P80">
        <v>8.5500000000000007</v>
      </c>
      <c r="Q80" s="5">
        <f t="shared" si="3"/>
        <v>162.40064200776439</v>
      </c>
      <c r="R80" s="9">
        <v>36403</v>
      </c>
      <c r="S80" s="7">
        <v>189.51</v>
      </c>
      <c r="U80" s="1">
        <v>44377</v>
      </c>
      <c r="V80">
        <v>3.59</v>
      </c>
      <c r="W80">
        <f t="shared" si="4"/>
        <v>407.31770463624866</v>
      </c>
      <c r="X80" s="3">
        <f t="shared" si="5"/>
        <v>7.3722411729548298E-2</v>
      </c>
    </row>
    <row r="81" spans="1:24" x14ac:dyDescent="0.3">
      <c r="A81" s="1">
        <v>32871</v>
      </c>
      <c r="B81" t="s">
        <v>8</v>
      </c>
      <c r="C81">
        <v>379.41</v>
      </c>
      <c r="D81">
        <v>658.5</v>
      </c>
      <c r="E81">
        <v>1696.261</v>
      </c>
      <c r="F81">
        <v>958.10500000000002</v>
      </c>
      <c r="G81">
        <v>5698.9210000000003</v>
      </c>
      <c r="H81" t="s">
        <v>8</v>
      </c>
      <c r="I81" t="s">
        <v>8</v>
      </c>
      <c r="J81" t="s">
        <v>8</v>
      </c>
      <c r="K81" t="s">
        <v>8</v>
      </c>
      <c r="L81" t="s">
        <v>8</v>
      </c>
      <c r="M81">
        <v>1.75</v>
      </c>
      <c r="N81">
        <v>86.185500000000005</v>
      </c>
      <c r="O81">
        <v>397.2</v>
      </c>
      <c r="P81">
        <v>8.4499999999999993</v>
      </c>
      <c r="Q81" s="5">
        <f t="shared" si="3"/>
        <v>163.54421319523573</v>
      </c>
      <c r="R81" s="9">
        <v>36433</v>
      </c>
      <c r="S81" s="7">
        <v>188.9</v>
      </c>
      <c r="U81" s="1">
        <v>44469</v>
      </c>
      <c r="V81">
        <v>5.23</v>
      </c>
      <c r="W81">
        <f t="shared" si="4"/>
        <v>428.62042058872447</v>
      </c>
      <c r="X81" s="3">
        <f t="shared" si="5"/>
        <v>0.12157841360234611</v>
      </c>
    </row>
    <row r="82" spans="1:24" x14ac:dyDescent="0.3">
      <c r="A82" s="1">
        <v>32904</v>
      </c>
      <c r="B82" t="s">
        <v>8</v>
      </c>
      <c r="C82">
        <v>353.94</v>
      </c>
      <c r="D82">
        <v>605.67999999999995</v>
      </c>
      <c r="E82">
        <v>1633.145</v>
      </c>
      <c r="F82">
        <v>955.53800000000001</v>
      </c>
      <c r="G82">
        <v>5356.1189999999997</v>
      </c>
      <c r="H82" t="s">
        <v>8</v>
      </c>
      <c r="I82" t="s">
        <v>8</v>
      </c>
      <c r="J82" t="s">
        <v>8</v>
      </c>
      <c r="K82" t="s">
        <v>8</v>
      </c>
      <c r="L82" t="s">
        <v>8</v>
      </c>
      <c r="M82">
        <v>1.75</v>
      </c>
      <c r="N82">
        <v>86.206999999999994</v>
      </c>
      <c r="O82">
        <v>392.48</v>
      </c>
      <c r="P82">
        <v>8.23</v>
      </c>
      <c r="Q82" s="5">
        <f t="shared" si="3"/>
        <v>164.6658539240664</v>
      </c>
      <c r="R82" s="9">
        <v>36462</v>
      </c>
      <c r="S82" s="7">
        <v>193.38</v>
      </c>
      <c r="U82" s="1">
        <v>44561</v>
      </c>
      <c r="V82">
        <v>6.15</v>
      </c>
      <c r="W82">
        <f t="shared" si="4"/>
        <v>454.98057645493105</v>
      </c>
      <c r="X82" s="3">
        <f t="shared" si="5"/>
        <v>0.17701975881254617</v>
      </c>
    </row>
    <row r="83" spans="1:24" x14ac:dyDescent="0.3">
      <c r="A83" s="1">
        <v>32932</v>
      </c>
      <c r="B83" t="s">
        <v>8</v>
      </c>
      <c r="C83">
        <v>358.5</v>
      </c>
      <c r="D83">
        <v>617.97</v>
      </c>
      <c r="E83">
        <v>1519.16</v>
      </c>
      <c r="F83">
        <v>932.64099999999996</v>
      </c>
      <c r="G83">
        <v>4802.3590000000004</v>
      </c>
      <c r="H83" t="s">
        <v>8</v>
      </c>
      <c r="I83" t="s">
        <v>8</v>
      </c>
      <c r="J83" t="s">
        <v>8</v>
      </c>
      <c r="K83" t="s">
        <v>8</v>
      </c>
      <c r="L83" t="s">
        <v>8</v>
      </c>
      <c r="M83">
        <v>1.75</v>
      </c>
      <c r="N83">
        <v>88.000699999999995</v>
      </c>
      <c r="O83">
        <v>393.75</v>
      </c>
      <c r="P83">
        <v>8.24</v>
      </c>
      <c r="Q83" s="5">
        <f t="shared" si="3"/>
        <v>165.79655945434496</v>
      </c>
      <c r="R83" s="9">
        <v>36494</v>
      </c>
      <c r="S83" s="7">
        <v>202.98</v>
      </c>
    </row>
    <row r="84" spans="1:24" x14ac:dyDescent="0.3">
      <c r="A84" s="1">
        <v>32962</v>
      </c>
      <c r="B84" t="s">
        <v>8</v>
      </c>
      <c r="C84">
        <v>368</v>
      </c>
      <c r="D84">
        <v>633.01</v>
      </c>
      <c r="E84">
        <v>1360.8579999999999</v>
      </c>
      <c r="F84">
        <v>945.80600000000004</v>
      </c>
      <c r="G84">
        <v>3871.152</v>
      </c>
      <c r="H84" t="s">
        <v>8</v>
      </c>
      <c r="I84" t="s">
        <v>8</v>
      </c>
      <c r="J84" t="s">
        <v>8</v>
      </c>
      <c r="K84" t="s">
        <v>8</v>
      </c>
      <c r="L84" t="s">
        <v>8</v>
      </c>
      <c r="M84">
        <v>1.38</v>
      </c>
      <c r="N84">
        <v>88.859899999999996</v>
      </c>
      <c r="O84">
        <v>394.04</v>
      </c>
      <c r="P84">
        <v>8.2799999999999994</v>
      </c>
      <c r="Q84" s="5">
        <f t="shared" si="3"/>
        <v>166.94055571457992</v>
      </c>
      <c r="R84" s="9">
        <v>36525</v>
      </c>
      <c r="S84" s="7">
        <v>220.29</v>
      </c>
    </row>
    <row r="85" spans="1:24" x14ac:dyDescent="0.3">
      <c r="A85" s="1">
        <v>32993</v>
      </c>
      <c r="B85" t="s">
        <v>8</v>
      </c>
      <c r="C85">
        <v>358.81</v>
      </c>
      <c r="D85">
        <v>605.83000000000004</v>
      </c>
      <c r="E85">
        <v>1350.0619999999999</v>
      </c>
      <c r="F85">
        <v>920.67600000000004</v>
      </c>
      <c r="G85">
        <v>3920.0129999999999</v>
      </c>
      <c r="H85" t="s">
        <v>8</v>
      </c>
      <c r="I85" t="s">
        <v>8</v>
      </c>
      <c r="J85" t="s">
        <v>8</v>
      </c>
      <c r="K85" t="s">
        <v>8</v>
      </c>
      <c r="L85" t="s">
        <v>8</v>
      </c>
      <c r="M85">
        <v>1.38</v>
      </c>
      <c r="N85">
        <v>89.291899999999998</v>
      </c>
      <c r="O85">
        <v>390.43</v>
      </c>
      <c r="P85">
        <v>8.26</v>
      </c>
      <c r="Q85" s="5">
        <f t="shared" si="3"/>
        <v>168.08966320641528</v>
      </c>
      <c r="R85" s="9">
        <v>36556</v>
      </c>
      <c r="S85" s="7">
        <v>220.07</v>
      </c>
    </row>
    <row r="86" spans="1:24" x14ac:dyDescent="0.3">
      <c r="A86" s="1">
        <v>33024</v>
      </c>
      <c r="B86" t="s">
        <v>8</v>
      </c>
      <c r="C86">
        <v>393.8</v>
      </c>
      <c r="D86">
        <v>660.7</v>
      </c>
      <c r="E86">
        <v>1504.1479999999999</v>
      </c>
      <c r="F86">
        <v>995.63199999999995</v>
      </c>
      <c r="G86">
        <v>4481.0789999999997</v>
      </c>
      <c r="H86" t="s">
        <v>8</v>
      </c>
      <c r="I86" t="s">
        <v>8</v>
      </c>
      <c r="J86" t="s">
        <v>8</v>
      </c>
      <c r="K86" t="s">
        <v>8</v>
      </c>
      <c r="L86" t="s">
        <v>8</v>
      </c>
      <c r="M86">
        <v>1.38</v>
      </c>
      <c r="N86">
        <v>88.064899999999994</v>
      </c>
      <c r="O86">
        <v>401.99</v>
      </c>
      <c r="P86">
        <v>8.18</v>
      </c>
      <c r="Q86" s="5">
        <f t="shared" si="3"/>
        <v>169.23547441060569</v>
      </c>
      <c r="R86" s="9">
        <v>36585</v>
      </c>
      <c r="S86" s="7">
        <v>234.35</v>
      </c>
    </row>
    <row r="87" spans="1:24" x14ac:dyDescent="0.3">
      <c r="A87" s="1">
        <v>33053</v>
      </c>
      <c r="B87" t="s">
        <v>8</v>
      </c>
      <c r="C87">
        <v>391.14</v>
      </c>
      <c r="D87">
        <v>656.42</v>
      </c>
      <c r="E87">
        <v>1490.884</v>
      </c>
      <c r="F87">
        <v>1030.6010000000001</v>
      </c>
      <c r="G87">
        <v>4271.915</v>
      </c>
      <c r="H87" t="s">
        <v>8</v>
      </c>
      <c r="I87" t="s">
        <v>8</v>
      </c>
      <c r="J87" t="s">
        <v>8</v>
      </c>
      <c r="K87" t="s">
        <v>8</v>
      </c>
      <c r="L87" t="s">
        <v>8</v>
      </c>
      <c r="M87">
        <v>1.52</v>
      </c>
      <c r="N87">
        <v>87.852400000000003</v>
      </c>
      <c r="O87">
        <v>408.44</v>
      </c>
      <c r="P87">
        <v>8.2899999999999991</v>
      </c>
      <c r="Q87" s="5">
        <f t="shared" si="3"/>
        <v>170.40460947965894</v>
      </c>
      <c r="R87" s="9">
        <v>36616</v>
      </c>
      <c r="S87" s="7">
        <v>229.39</v>
      </c>
    </row>
    <row r="88" spans="1:24" x14ac:dyDescent="0.3">
      <c r="A88" s="1">
        <v>33085</v>
      </c>
      <c r="B88" t="s">
        <v>8</v>
      </c>
      <c r="C88">
        <v>389.89</v>
      </c>
      <c r="D88">
        <v>636.9</v>
      </c>
      <c r="E88">
        <v>1511.883</v>
      </c>
      <c r="F88">
        <v>1074.047</v>
      </c>
      <c r="G88">
        <v>4214.29</v>
      </c>
      <c r="H88" t="s">
        <v>8</v>
      </c>
      <c r="I88" t="s">
        <v>8</v>
      </c>
      <c r="J88" t="s">
        <v>8</v>
      </c>
      <c r="K88" t="s">
        <v>8</v>
      </c>
      <c r="L88" t="s">
        <v>8</v>
      </c>
      <c r="M88">
        <v>1.52</v>
      </c>
      <c r="N88">
        <v>91.433199999999999</v>
      </c>
      <c r="O88">
        <v>414.09</v>
      </c>
      <c r="P88">
        <v>8.15</v>
      </c>
      <c r="Q88" s="5">
        <f t="shared" si="3"/>
        <v>171.56194078570832</v>
      </c>
      <c r="R88" s="9">
        <v>36644</v>
      </c>
      <c r="S88" s="7">
        <v>218.78</v>
      </c>
    </row>
    <row r="89" spans="1:24" x14ac:dyDescent="0.3">
      <c r="A89" s="1">
        <v>33116</v>
      </c>
      <c r="B89" t="s">
        <v>8</v>
      </c>
      <c r="C89">
        <v>354.65</v>
      </c>
      <c r="D89">
        <v>568.39</v>
      </c>
      <c r="E89">
        <v>1365.0820000000001</v>
      </c>
      <c r="F89">
        <v>967.51400000000001</v>
      </c>
      <c r="G89">
        <v>3804.2460000000001</v>
      </c>
      <c r="H89" t="s">
        <v>8</v>
      </c>
      <c r="I89" t="s">
        <v>8</v>
      </c>
      <c r="J89" t="s">
        <v>8</v>
      </c>
      <c r="K89" t="s">
        <v>8</v>
      </c>
      <c r="L89" t="s">
        <v>8</v>
      </c>
      <c r="M89">
        <v>1.52</v>
      </c>
      <c r="N89">
        <v>100.236</v>
      </c>
      <c r="O89">
        <v>408.56</v>
      </c>
      <c r="P89">
        <v>8.1300000000000008</v>
      </c>
      <c r="Q89" s="5">
        <f t="shared" si="3"/>
        <v>172.72427293453148</v>
      </c>
      <c r="R89" s="9">
        <v>36677</v>
      </c>
      <c r="S89" s="7">
        <v>216.22</v>
      </c>
    </row>
    <row r="90" spans="1:24" x14ac:dyDescent="0.3">
      <c r="A90" s="1">
        <v>33144</v>
      </c>
      <c r="B90" t="s">
        <v>8</v>
      </c>
      <c r="C90">
        <v>337.39</v>
      </c>
      <c r="D90">
        <v>526.26</v>
      </c>
      <c r="E90">
        <v>1174.838</v>
      </c>
      <c r="F90">
        <v>853.56899999999996</v>
      </c>
      <c r="G90">
        <v>3181.692</v>
      </c>
      <c r="H90" t="s">
        <v>8</v>
      </c>
      <c r="I90" t="s">
        <v>8</v>
      </c>
      <c r="J90" t="s">
        <v>8</v>
      </c>
      <c r="K90" t="s">
        <v>8</v>
      </c>
      <c r="L90" t="s">
        <v>8</v>
      </c>
      <c r="M90">
        <v>0.84</v>
      </c>
      <c r="N90">
        <v>114.07299999999999</v>
      </c>
      <c r="O90">
        <v>411.94</v>
      </c>
      <c r="P90">
        <v>8.1999999999999993</v>
      </c>
      <c r="Q90" s="5">
        <f t="shared" si="3"/>
        <v>173.90455546625077</v>
      </c>
      <c r="R90" s="9">
        <v>36707</v>
      </c>
      <c r="S90" s="7">
        <v>224.14</v>
      </c>
    </row>
    <row r="91" spans="1:24" x14ac:dyDescent="0.3">
      <c r="A91" s="1">
        <v>33177</v>
      </c>
      <c r="B91" t="s">
        <v>8</v>
      </c>
      <c r="C91">
        <v>335.95</v>
      </c>
      <c r="D91">
        <v>509.65</v>
      </c>
      <c r="E91">
        <v>1357.87</v>
      </c>
      <c r="F91">
        <v>925.52300000000002</v>
      </c>
      <c r="G91">
        <v>3953.0880000000002</v>
      </c>
      <c r="H91" t="s">
        <v>8</v>
      </c>
      <c r="I91" t="s">
        <v>8</v>
      </c>
      <c r="J91" t="s">
        <v>8</v>
      </c>
      <c r="K91" t="s">
        <v>8</v>
      </c>
      <c r="L91" t="s">
        <v>8</v>
      </c>
      <c r="M91">
        <v>0.84</v>
      </c>
      <c r="N91">
        <v>108.1176</v>
      </c>
      <c r="O91">
        <v>417.17</v>
      </c>
      <c r="P91">
        <v>8.11</v>
      </c>
      <c r="Q91" s="5">
        <f t="shared" si="3"/>
        <v>175.07986042027687</v>
      </c>
      <c r="R91" s="9">
        <v>36738</v>
      </c>
      <c r="S91" s="7">
        <v>224.39</v>
      </c>
    </row>
    <row r="92" spans="1:24" x14ac:dyDescent="0.3">
      <c r="A92" s="1">
        <v>33207</v>
      </c>
      <c r="B92" t="s">
        <v>8</v>
      </c>
      <c r="C92">
        <v>357.67</v>
      </c>
      <c r="D92">
        <v>558.73</v>
      </c>
      <c r="E92">
        <v>1277.752</v>
      </c>
      <c r="F92">
        <v>934.78499999999997</v>
      </c>
      <c r="G92">
        <v>3478.098</v>
      </c>
      <c r="H92" t="s">
        <v>8</v>
      </c>
      <c r="I92" t="s">
        <v>8</v>
      </c>
      <c r="J92" t="s">
        <v>8</v>
      </c>
      <c r="K92" t="s">
        <v>8</v>
      </c>
      <c r="L92" t="s">
        <v>8</v>
      </c>
      <c r="M92">
        <v>0.84</v>
      </c>
      <c r="N92">
        <v>102.8867</v>
      </c>
      <c r="O92">
        <v>426.15</v>
      </c>
      <c r="P92">
        <v>7.81</v>
      </c>
      <c r="Q92" s="5">
        <f t="shared" si="3"/>
        <v>176.21933851184551</v>
      </c>
      <c r="R92" s="9">
        <v>36769</v>
      </c>
      <c r="S92" s="7">
        <v>232</v>
      </c>
    </row>
    <row r="93" spans="1:24" x14ac:dyDescent="0.3">
      <c r="A93" s="1">
        <v>33238</v>
      </c>
      <c r="B93" t="s">
        <v>8</v>
      </c>
      <c r="C93">
        <v>367.63</v>
      </c>
      <c r="D93">
        <v>582.79</v>
      </c>
      <c r="E93">
        <v>1298.5440000000001</v>
      </c>
      <c r="F93">
        <v>921.25900000000001</v>
      </c>
      <c r="G93">
        <v>3641.5949999999998</v>
      </c>
      <c r="H93" t="s">
        <v>8</v>
      </c>
      <c r="I93" t="s">
        <v>8</v>
      </c>
      <c r="J93" t="s">
        <v>8</v>
      </c>
      <c r="K93" t="s">
        <v>8</v>
      </c>
      <c r="L93" t="s">
        <v>8</v>
      </c>
      <c r="M93">
        <v>-1.43</v>
      </c>
      <c r="N93">
        <v>102.6597</v>
      </c>
      <c r="O93">
        <v>432.79</v>
      </c>
      <c r="P93">
        <v>7.31</v>
      </c>
      <c r="Q93" s="5">
        <f t="shared" si="3"/>
        <v>177.29280798228015</v>
      </c>
      <c r="R93" s="9">
        <v>36798</v>
      </c>
      <c r="S93" s="7">
        <v>231.05</v>
      </c>
    </row>
    <row r="94" spans="1:24" x14ac:dyDescent="0.3">
      <c r="A94" s="1">
        <v>33269</v>
      </c>
      <c r="B94" t="s">
        <v>8</v>
      </c>
      <c r="C94">
        <v>383.64</v>
      </c>
      <c r="D94">
        <v>622.29</v>
      </c>
      <c r="E94">
        <v>1340.4949999999999</v>
      </c>
      <c r="F94">
        <v>952.25800000000004</v>
      </c>
      <c r="G94">
        <v>3745.145</v>
      </c>
      <c r="H94" t="s">
        <v>8</v>
      </c>
      <c r="I94" t="s">
        <v>8</v>
      </c>
      <c r="J94" t="s">
        <v>8</v>
      </c>
      <c r="K94" t="s">
        <v>8</v>
      </c>
      <c r="L94" t="s">
        <v>8</v>
      </c>
      <c r="M94">
        <v>-1.43</v>
      </c>
      <c r="N94">
        <v>94.888000000000005</v>
      </c>
      <c r="O94">
        <v>438.14</v>
      </c>
      <c r="P94">
        <v>6.91</v>
      </c>
      <c r="Q94" s="5">
        <f t="shared" si="3"/>
        <v>178.31371906824478</v>
      </c>
      <c r="R94" s="9">
        <v>36830</v>
      </c>
      <c r="S94" s="7">
        <v>228.53</v>
      </c>
    </row>
    <row r="95" spans="1:24" x14ac:dyDescent="0.3">
      <c r="A95" s="1">
        <v>33297</v>
      </c>
      <c r="B95" t="s">
        <v>8</v>
      </c>
      <c r="C95">
        <v>411.08</v>
      </c>
      <c r="D95">
        <v>674.15</v>
      </c>
      <c r="E95">
        <v>1484.182</v>
      </c>
      <c r="F95">
        <v>1035.569</v>
      </c>
      <c r="G95">
        <v>4217.4589999999998</v>
      </c>
      <c r="H95" t="s">
        <v>8</v>
      </c>
      <c r="I95" t="s">
        <v>8</v>
      </c>
      <c r="J95" t="s">
        <v>8</v>
      </c>
      <c r="K95" t="s">
        <v>8</v>
      </c>
      <c r="L95" t="s">
        <v>8</v>
      </c>
      <c r="M95">
        <v>-1.43</v>
      </c>
      <c r="N95">
        <v>96.841999999999999</v>
      </c>
      <c r="O95">
        <v>441.88</v>
      </c>
      <c r="P95">
        <v>6.25</v>
      </c>
      <c r="Q95" s="5">
        <f t="shared" si="3"/>
        <v>179.24243635505854</v>
      </c>
      <c r="R95" s="9">
        <v>36860</v>
      </c>
      <c r="S95" s="7">
        <v>224.99</v>
      </c>
    </row>
    <row r="96" spans="1:24" x14ac:dyDescent="0.3">
      <c r="A96" s="1">
        <v>33326</v>
      </c>
      <c r="B96" t="s">
        <v>8</v>
      </c>
      <c r="C96">
        <v>421.03</v>
      </c>
      <c r="D96">
        <v>702.11</v>
      </c>
      <c r="E96">
        <v>1395.0640000000001</v>
      </c>
      <c r="F96">
        <v>966.13800000000003</v>
      </c>
      <c r="G96">
        <v>3955.24</v>
      </c>
      <c r="H96" t="s">
        <v>8</v>
      </c>
      <c r="I96" t="s">
        <v>8</v>
      </c>
      <c r="J96" t="s">
        <v>8</v>
      </c>
      <c r="K96" t="s">
        <v>8</v>
      </c>
      <c r="L96" t="s">
        <v>8</v>
      </c>
      <c r="M96">
        <v>0.05</v>
      </c>
      <c r="N96">
        <v>97.52</v>
      </c>
      <c r="O96">
        <v>444.92</v>
      </c>
      <c r="P96">
        <v>6.12</v>
      </c>
      <c r="Q96" s="5">
        <f t="shared" si="3"/>
        <v>180.15657278046936</v>
      </c>
      <c r="R96" s="9">
        <v>36889</v>
      </c>
      <c r="S96" s="7">
        <v>230.97</v>
      </c>
    </row>
    <row r="97" spans="1:19" x14ac:dyDescent="0.3">
      <c r="A97" s="1">
        <v>33358</v>
      </c>
      <c r="B97" t="s">
        <v>8</v>
      </c>
      <c r="C97">
        <v>422.03</v>
      </c>
      <c r="D97">
        <v>706.33</v>
      </c>
      <c r="E97">
        <v>1408.7940000000001</v>
      </c>
      <c r="F97">
        <v>955.98099999999999</v>
      </c>
      <c r="G97">
        <v>4053.7449999999999</v>
      </c>
      <c r="H97" t="s">
        <v>8</v>
      </c>
      <c r="I97" t="s">
        <v>8</v>
      </c>
      <c r="J97" t="s">
        <v>8</v>
      </c>
      <c r="K97" t="s">
        <v>8</v>
      </c>
      <c r="L97" t="s">
        <v>8</v>
      </c>
      <c r="M97">
        <v>0.05</v>
      </c>
      <c r="N97">
        <v>97.962999999999994</v>
      </c>
      <c r="O97">
        <v>449.74</v>
      </c>
      <c r="P97">
        <v>5.91</v>
      </c>
      <c r="Q97" s="5">
        <f t="shared" si="3"/>
        <v>181.0438439014132</v>
      </c>
      <c r="R97" s="9">
        <v>36922</v>
      </c>
      <c r="S97" s="7">
        <v>233.15</v>
      </c>
    </row>
    <row r="98" spans="1:19" x14ac:dyDescent="0.3">
      <c r="A98" s="1">
        <v>33389</v>
      </c>
      <c r="B98" t="s">
        <v>8</v>
      </c>
      <c r="C98">
        <v>440.24</v>
      </c>
      <c r="D98">
        <v>739.87</v>
      </c>
      <c r="E98">
        <v>1423.5340000000001</v>
      </c>
      <c r="F98">
        <v>984.20600000000002</v>
      </c>
      <c r="G98">
        <v>4035.127</v>
      </c>
      <c r="H98" t="s">
        <v>8</v>
      </c>
      <c r="I98" t="s">
        <v>8</v>
      </c>
      <c r="J98" t="s">
        <v>8</v>
      </c>
      <c r="K98" t="s">
        <v>8</v>
      </c>
      <c r="L98" t="s">
        <v>8</v>
      </c>
      <c r="M98">
        <v>0.05</v>
      </c>
      <c r="N98">
        <v>96.894999999999996</v>
      </c>
      <c r="O98">
        <v>452.37</v>
      </c>
      <c r="P98">
        <v>5.78</v>
      </c>
      <c r="Q98" s="5">
        <f t="shared" si="3"/>
        <v>181.91587174953835</v>
      </c>
      <c r="R98" s="9">
        <v>36950</v>
      </c>
      <c r="S98" s="7">
        <v>231.78</v>
      </c>
    </row>
    <row r="99" spans="1:19" x14ac:dyDescent="0.3">
      <c r="A99" s="1">
        <v>33417</v>
      </c>
      <c r="B99" t="s">
        <v>8</v>
      </c>
      <c r="C99">
        <v>420.07</v>
      </c>
      <c r="D99">
        <v>705.77</v>
      </c>
      <c r="E99">
        <v>1318.94</v>
      </c>
      <c r="F99">
        <v>901.57500000000005</v>
      </c>
      <c r="G99">
        <v>3744.7370000000001</v>
      </c>
      <c r="H99" t="s">
        <v>8</v>
      </c>
      <c r="I99" t="s">
        <v>8</v>
      </c>
      <c r="J99" t="s">
        <v>8</v>
      </c>
      <c r="K99" t="s">
        <v>8</v>
      </c>
      <c r="L99" t="s">
        <v>8</v>
      </c>
      <c r="M99">
        <v>0.01</v>
      </c>
      <c r="N99">
        <v>94.501999999999995</v>
      </c>
      <c r="O99">
        <v>452.14</v>
      </c>
      <c r="P99">
        <v>5.9</v>
      </c>
      <c r="Q99" s="5">
        <f t="shared" si="3"/>
        <v>182.81029145230693</v>
      </c>
      <c r="R99" s="9">
        <v>36980</v>
      </c>
      <c r="S99" s="7">
        <v>231</v>
      </c>
    </row>
    <row r="100" spans="1:19" x14ac:dyDescent="0.3">
      <c r="A100" s="1">
        <v>33450</v>
      </c>
      <c r="B100" t="s">
        <v>8</v>
      </c>
      <c r="C100">
        <v>439.65</v>
      </c>
      <c r="D100">
        <v>740.37</v>
      </c>
      <c r="E100">
        <v>1383.7280000000001</v>
      </c>
      <c r="F100">
        <v>964.04600000000005</v>
      </c>
      <c r="G100">
        <v>3860.509</v>
      </c>
      <c r="H100" t="s">
        <v>8</v>
      </c>
      <c r="I100" t="s">
        <v>8</v>
      </c>
      <c r="J100" t="s">
        <v>8</v>
      </c>
      <c r="K100" t="s">
        <v>8</v>
      </c>
      <c r="L100" t="s">
        <v>8</v>
      </c>
      <c r="M100">
        <v>0.01</v>
      </c>
      <c r="N100">
        <v>98.555999999999997</v>
      </c>
      <c r="O100">
        <v>458.41</v>
      </c>
      <c r="P100">
        <v>5.82</v>
      </c>
      <c r="Q100" s="5">
        <f t="shared" si="3"/>
        <v>183.69692136585061</v>
      </c>
      <c r="R100" s="9">
        <v>37011</v>
      </c>
      <c r="S100" s="7">
        <v>232.59</v>
      </c>
    </row>
    <row r="101" spans="1:19" x14ac:dyDescent="0.3">
      <c r="A101" s="1">
        <v>33480</v>
      </c>
      <c r="B101" t="s">
        <v>8</v>
      </c>
      <c r="C101">
        <v>450.06</v>
      </c>
      <c r="D101">
        <v>762.51</v>
      </c>
      <c r="E101">
        <v>1355.5940000000001</v>
      </c>
      <c r="F101">
        <v>981.63</v>
      </c>
      <c r="G101">
        <v>3647.2759999999998</v>
      </c>
      <c r="H101" t="s">
        <v>8</v>
      </c>
      <c r="I101" t="s">
        <v>8</v>
      </c>
      <c r="J101" t="s">
        <v>8</v>
      </c>
      <c r="K101" t="s">
        <v>8</v>
      </c>
      <c r="L101" t="s">
        <v>8</v>
      </c>
      <c r="M101">
        <v>0.01</v>
      </c>
      <c r="N101">
        <v>98.713999999999999</v>
      </c>
      <c r="O101">
        <v>468.33</v>
      </c>
      <c r="P101">
        <v>5.66</v>
      </c>
      <c r="Q101" s="5">
        <f t="shared" si="3"/>
        <v>184.56335851162621</v>
      </c>
      <c r="R101" s="9">
        <v>37042</v>
      </c>
      <c r="S101" s="7">
        <v>234.51</v>
      </c>
    </row>
    <row r="102" spans="1:19" x14ac:dyDescent="0.3">
      <c r="A102" s="1">
        <v>33511</v>
      </c>
      <c r="B102" t="s">
        <v>8</v>
      </c>
      <c r="C102">
        <v>442.53</v>
      </c>
      <c r="D102">
        <v>758.06</v>
      </c>
      <c r="E102">
        <v>1432.0139999999999</v>
      </c>
      <c r="F102">
        <v>1011.064</v>
      </c>
      <c r="G102">
        <v>3965.8090000000002</v>
      </c>
      <c r="H102" t="s">
        <v>8</v>
      </c>
      <c r="I102" t="s">
        <v>8</v>
      </c>
      <c r="J102" t="s">
        <v>8</v>
      </c>
      <c r="K102" t="s">
        <v>8</v>
      </c>
      <c r="L102" t="s">
        <v>8</v>
      </c>
      <c r="M102">
        <v>-0.33</v>
      </c>
      <c r="N102">
        <v>100.004</v>
      </c>
      <c r="O102">
        <v>477.82</v>
      </c>
      <c r="P102">
        <v>5.45</v>
      </c>
      <c r="Q102" s="5">
        <f t="shared" si="3"/>
        <v>185.4015837648665</v>
      </c>
      <c r="R102" s="9">
        <v>37071</v>
      </c>
      <c r="S102" s="7">
        <v>235.88</v>
      </c>
    </row>
    <row r="103" spans="1:19" x14ac:dyDescent="0.3">
      <c r="A103" s="1">
        <v>33542</v>
      </c>
      <c r="B103" t="s">
        <v>8</v>
      </c>
      <c r="C103">
        <v>448.48</v>
      </c>
      <c r="D103">
        <v>773.6</v>
      </c>
      <c r="E103">
        <v>1452.288</v>
      </c>
      <c r="F103">
        <v>989.81100000000004</v>
      </c>
      <c r="G103">
        <v>4137.1490000000003</v>
      </c>
      <c r="H103" t="s">
        <v>8</v>
      </c>
      <c r="I103" t="s">
        <v>8</v>
      </c>
      <c r="J103" t="s">
        <v>8</v>
      </c>
      <c r="K103" t="s">
        <v>8</v>
      </c>
      <c r="L103" t="s">
        <v>8</v>
      </c>
      <c r="M103">
        <v>-0.33</v>
      </c>
      <c r="N103">
        <v>100.90900000000001</v>
      </c>
      <c r="O103">
        <v>483.14</v>
      </c>
      <c r="P103">
        <v>5.21</v>
      </c>
      <c r="Q103" s="5">
        <f t="shared" si="3"/>
        <v>186.20653564104563</v>
      </c>
      <c r="R103" s="9">
        <v>37103</v>
      </c>
      <c r="S103" s="7">
        <v>235.83</v>
      </c>
    </row>
    <row r="104" spans="1:19" x14ac:dyDescent="0.3">
      <c r="A104" s="1">
        <v>33571</v>
      </c>
      <c r="B104" t="s">
        <v>8</v>
      </c>
      <c r="C104">
        <v>430.41</v>
      </c>
      <c r="D104">
        <v>741.61</v>
      </c>
      <c r="E104">
        <v>1384.4849999999999</v>
      </c>
      <c r="F104">
        <v>966.54600000000005</v>
      </c>
      <c r="G104">
        <v>3844.9639999999999</v>
      </c>
      <c r="H104" t="s">
        <v>8</v>
      </c>
      <c r="I104" t="s">
        <v>8</v>
      </c>
      <c r="J104" t="s">
        <v>8</v>
      </c>
      <c r="K104" t="s">
        <v>8</v>
      </c>
      <c r="L104" t="s">
        <v>8</v>
      </c>
      <c r="M104">
        <v>-0.33</v>
      </c>
      <c r="N104">
        <v>98.356999999999999</v>
      </c>
      <c r="O104">
        <v>487.57</v>
      </c>
      <c r="P104">
        <v>4.8099999999999996</v>
      </c>
      <c r="Q104" s="5">
        <f t="shared" si="3"/>
        <v>186.95291350474017</v>
      </c>
      <c r="R104" s="9">
        <v>37134</v>
      </c>
      <c r="S104" s="7">
        <v>237.99</v>
      </c>
    </row>
    <row r="105" spans="1:19" x14ac:dyDescent="0.3">
      <c r="A105" s="1">
        <v>33603</v>
      </c>
      <c r="B105" t="s">
        <v>8</v>
      </c>
      <c r="C105">
        <v>479.63</v>
      </c>
      <c r="D105">
        <v>824.71</v>
      </c>
      <c r="E105">
        <v>1456.0060000000001</v>
      </c>
      <c r="F105">
        <v>1042.069</v>
      </c>
      <c r="G105">
        <v>3966.5619999999999</v>
      </c>
      <c r="H105" t="s">
        <v>8</v>
      </c>
      <c r="I105" t="s">
        <v>8</v>
      </c>
      <c r="J105" t="s">
        <v>8</v>
      </c>
      <c r="K105" t="s">
        <v>8</v>
      </c>
      <c r="L105" t="s">
        <v>8</v>
      </c>
      <c r="M105">
        <v>-5.33</v>
      </c>
      <c r="N105">
        <v>94.245000000000005</v>
      </c>
      <c r="O105">
        <v>502.05</v>
      </c>
      <c r="P105">
        <v>4.43</v>
      </c>
      <c r="Q105" s="5">
        <f t="shared" si="3"/>
        <v>187.64308134376182</v>
      </c>
      <c r="R105" s="9">
        <v>37162</v>
      </c>
      <c r="S105" s="7">
        <v>236.01</v>
      </c>
    </row>
    <row r="106" spans="1:19" x14ac:dyDescent="0.3">
      <c r="A106" s="1">
        <v>33634</v>
      </c>
      <c r="B106" t="s">
        <v>8</v>
      </c>
      <c r="C106">
        <v>470.7</v>
      </c>
      <c r="D106">
        <v>840.22</v>
      </c>
      <c r="E106">
        <v>1424.934</v>
      </c>
      <c r="F106">
        <v>1041.7629999999999</v>
      </c>
      <c r="G106">
        <v>3782.777</v>
      </c>
      <c r="H106" t="s">
        <v>8</v>
      </c>
      <c r="I106" t="s">
        <v>8</v>
      </c>
      <c r="J106" t="s">
        <v>8</v>
      </c>
      <c r="K106" t="s">
        <v>8</v>
      </c>
      <c r="L106" t="s">
        <v>8</v>
      </c>
      <c r="M106">
        <v>-5.33</v>
      </c>
      <c r="N106">
        <v>96.122</v>
      </c>
      <c r="O106">
        <v>495.22</v>
      </c>
      <c r="P106">
        <v>4.03</v>
      </c>
      <c r="Q106" s="5">
        <f t="shared" si="3"/>
        <v>188.27324935860796</v>
      </c>
      <c r="R106" s="9">
        <v>37195</v>
      </c>
      <c r="S106" s="7">
        <v>237.05</v>
      </c>
    </row>
    <row r="107" spans="1:19" x14ac:dyDescent="0.3">
      <c r="A107" s="1">
        <v>33662</v>
      </c>
      <c r="B107" t="s">
        <v>8</v>
      </c>
      <c r="C107">
        <v>476.79</v>
      </c>
      <c r="D107">
        <v>859.52</v>
      </c>
      <c r="E107">
        <v>1373.931</v>
      </c>
      <c r="F107">
        <v>1045.8230000000001</v>
      </c>
      <c r="G107">
        <v>3466.9180000000001</v>
      </c>
      <c r="H107" t="s">
        <v>8</v>
      </c>
      <c r="I107" t="s">
        <v>8</v>
      </c>
      <c r="J107" t="s">
        <v>8</v>
      </c>
      <c r="K107" t="s">
        <v>8</v>
      </c>
      <c r="L107" t="s">
        <v>8</v>
      </c>
      <c r="M107">
        <v>-5.33</v>
      </c>
      <c r="N107">
        <v>96.132999999999996</v>
      </c>
      <c r="O107">
        <v>498.44</v>
      </c>
      <c r="P107">
        <v>4.0599999999999996</v>
      </c>
      <c r="Q107" s="5">
        <f t="shared" si="3"/>
        <v>188.91024051893791</v>
      </c>
      <c r="R107" s="9">
        <v>37225</v>
      </c>
      <c r="S107" s="7">
        <v>238.33</v>
      </c>
    </row>
    <row r="108" spans="1:19" x14ac:dyDescent="0.3">
      <c r="A108" s="1">
        <v>33694</v>
      </c>
      <c r="B108" t="s">
        <v>8</v>
      </c>
      <c r="C108">
        <v>467.52</v>
      </c>
      <c r="D108">
        <v>837.56</v>
      </c>
      <c r="E108">
        <v>1283.222</v>
      </c>
      <c r="F108">
        <v>1009.204</v>
      </c>
      <c r="G108">
        <v>3091.078</v>
      </c>
      <c r="H108" t="s">
        <v>8</v>
      </c>
      <c r="I108" t="s">
        <v>8</v>
      </c>
      <c r="J108" t="s">
        <v>8</v>
      </c>
      <c r="K108" t="s">
        <v>8</v>
      </c>
      <c r="L108" t="s">
        <v>8</v>
      </c>
      <c r="M108">
        <v>-0.03</v>
      </c>
      <c r="N108">
        <v>97.016999999999996</v>
      </c>
      <c r="O108">
        <v>495.63</v>
      </c>
      <c r="P108">
        <v>3.98</v>
      </c>
      <c r="Q108" s="5">
        <f t="shared" si="3"/>
        <v>189.53679281665904</v>
      </c>
      <c r="R108" s="9">
        <v>37256</v>
      </c>
      <c r="S108" s="7">
        <v>241.17</v>
      </c>
    </row>
    <row r="109" spans="1:19" x14ac:dyDescent="0.3">
      <c r="A109" s="1">
        <v>33724</v>
      </c>
      <c r="B109" t="s">
        <v>8</v>
      </c>
      <c r="C109">
        <v>481.25</v>
      </c>
      <c r="D109">
        <v>844.11</v>
      </c>
      <c r="E109">
        <v>1289.258</v>
      </c>
      <c r="F109">
        <v>1064.8900000000001</v>
      </c>
      <c r="G109">
        <v>2900.7820000000002</v>
      </c>
      <c r="H109" t="s">
        <v>8</v>
      </c>
      <c r="I109" t="s">
        <v>8</v>
      </c>
      <c r="J109" t="s">
        <v>8</v>
      </c>
      <c r="K109" t="s">
        <v>8</v>
      </c>
      <c r="L109" t="s">
        <v>8</v>
      </c>
      <c r="M109">
        <v>-0.03</v>
      </c>
      <c r="N109">
        <v>97.816999999999993</v>
      </c>
      <c r="O109">
        <v>499.21</v>
      </c>
      <c r="P109">
        <v>3.73</v>
      </c>
      <c r="Q109" s="5">
        <f t="shared" si="3"/>
        <v>190.12593634766415</v>
      </c>
      <c r="R109" s="9">
        <v>37287</v>
      </c>
      <c r="S109" s="7">
        <v>242.47</v>
      </c>
    </row>
    <row r="110" spans="1:19" x14ac:dyDescent="0.3">
      <c r="A110" s="1">
        <v>33753</v>
      </c>
      <c r="B110" t="s">
        <v>8</v>
      </c>
      <c r="C110">
        <v>483.6</v>
      </c>
      <c r="D110">
        <v>849.56</v>
      </c>
      <c r="E110">
        <v>1375.5530000000001</v>
      </c>
      <c r="F110">
        <v>1125.5139999999999</v>
      </c>
      <c r="G110">
        <v>3132.8310000000001</v>
      </c>
      <c r="H110" t="s">
        <v>8</v>
      </c>
      <c r="I110" t="s">
        <v>8</v>
      </c>
      <c r="J110" t="s">
        <v>8</v>
      </c>
      <c r="K110" t="s">
        <v>8</v>
      </c>
      <c r="L110" t="s">
        <v>8</v>
      </c>
      <c r="M110">
        <v>-0.03</v>
      </c>
      <c r="N110">
        <v>101.154</v>
      </c>
      <c r="O110">
        <v>508.63</v>
      </c>
      <c r="P110">
        <v>3.82</v>
      </c>
      <c r="Q110" s="5">
        <f t="shared" si="3"/>
        <v>190.73117057837086</v>
      </c>
      <c r="R110" s="9">
        <v>37315</v>
      </c>
      <c r="S110" s="7">
        <v>241.11</v>
      </c>
    </row>
    <row r="111" spans="1:19" x14ac:dyDescent="0.3">
      <c r="A111" s="1">
        <v>33785</v>
      </c>
      <c r="B111" t="s">
        <v>8</v>
      </c>
      <c r="C111">
        <v>476.41</v>
      </c>
      <c r="D111">
        <v>835.78</v>
      </c>
      <c r="E111">
        <v>1310.3520000000001</v>
      </c>
      <c r="F111">
        <v>1104.54</v>
      </c>
      <c r="G111">
        <v>2846.3879999999999</v>
      </c>
      <c r="H111" t="s">
        <v>8</v>
      </c>
      <c r="I111" t="s">
        <v>8</v>
      </c>
      <c r="J111" t="s">
        <v>8</v>
      </c>
      <c r="K111" t="s">
        <v>8</v>
      </c>
      <c r="L111" t="s">
        <v>8</v>
      </c>
      <c r="M111">
        <v>-1.03</v>
      </c>
      <c r="N111">
        <v>101.56699999999999</v>
      </c>
      <c r="O111">
        <v>515.63</v>
      </c>
      <c r="P111">
        <v>3.76</v>
      </c>
      <c r="Q111" s="5">
        <f t="shared" si="3"/>
        <v>191.32879491284979</v>
      </c>
      <c r="R111" s="9">
        <v>37344</v>
      </c>
      <c r="S111" s="7">
        <v>242.89</v>
      </c>
    </row>
    <row r="112" spans="1:19" x14ac:dyDescent="0.3">
      <c r="A112" s="1">
        <v>33816</v>
      </c>
      <c r="B112" t="s">
        <v>8</v>
      </c>
      <c r="C112">
        <v>495.87</v>
      </c>
      <c r="D112">
        <v>870.72</v>
      </c>
      <c r="E112">
        <v>1276.816</v>
      </c>
      <c r="F112">
        <v>1065.078</v>
      </c>
      <c r="G112">
        <v>2813.8090000000002</v>
      </c>
      <c r="H112" t="s">
        <v>8</v>
      </c>
      <c r="I112" t="s">
        <v>8</v>
      </c>
      <c r="J112" t="s">
        <v>8</v>
      </c>
      <c r="K112" t="s">
        <v>8</v>
      </c>
      <c r="L112" t="s">
        <v>8</v>
      </c>
      <c r="M112">
        <v>-1.03</v>
      </c>
      <c r="N112">
        <v>101.21299999999999</v>
      </c>
      <c r="O112">
        <v>526.15</v>
      </c>
      <c r="P112">
        <v>3.25</v>
      </c>
      <c r="Q112" s="5">
        <f t="shared" si="3"/>
        <v>191.84697706573874</v>
      </c>
      <c r="R112" s="9">
        <v>37376</v>
      </c>
      <c r="S112" s="7">
        <v>244.82</v>
      </c>
    </row>
    <row r="113" spans="1:19" x14ac:dyDescent="0.3">
      <c r="A113" s="1">
        <v>33847</v>
      </c>
      <c r="B113" t="s">
        <v>8</v>
      </c>
      <c r="C113">
        <v>485.72</v>
      </c>
      <c r="D113">
        <v>850.67</v>
      </c>
      <c r="E113">
        <v>1356.8989999999999</v>
      </c>
      <c r="F113">
        <v>1061.605</v>
      </c>
      <c r="G113">
        <v>3312.3049999999998</v>
      </c>
      <c r="H113" t="s">
        <v>8</v>
      </c>
      <c r="I113" t="s">
        <v>8</v>
      </c>
      <c r="J113" t="s">
        <v>8</v>
      </c>
      <c r="K113" t="s">
        <v>8</v>
      </c>
      <c r="L113" t="s">
        <v>8</v>
      </c>
      <c r="M113">
        <v>-1.03</v>
      </c>
      <c r="N113">
        <v>100.134</v>
      </c>
      <c r="O113">
        <v>531.48</v>
      </c>
      <c r="P113">
        <v>3.3</v>
      </c>
      <c r="Q113" s="5">
        <f t="shared" si="3"/>
        <v>192.37455625266952</v>
      </c>
      <c r="R113" s="9">
        <v>37407</v>
      </c>
      <c r="S113" s="7">
        <v>246.47</v>
      </c>
    </row>
    <row r="114" spans="1:19" x14ac:dyDescent="0.3">
      <c r="A114" s="1">
        <v>33877</v>
      </c>
      <c r="B114" t="s">
        <v>8</v>
      </c>
      <c r="C114">
        <v>491.43</v>
      </c>
      <c r="D114">
        <v>868.32</v>
      </c>
      <c r="E114">
        <v>1330.104</v>
      </c>
      <c r="F114">
        <v>1044.047</v>
      </c>
      <c r="G114">
        <v>3232.8989999999999</v>
      </c>
      <c r="H114" t="s">
        <v>8</v>
      </c>
      <c r="I114" t="s">
        <v>8</v>
      </c>
      <c r="J114" t="s">
        <v>8</v>
      </c>
      <c r="K114" t="s">
        <v>8</v>
      </c>
      <c r="L114" t="s">
        <v>8</v>
      </c>
      <c r="M114">
        <v>-0.44</v>
      </c>
      <c r="N114">
        <v>101.616</v>
      </c>
      <c r="O114">
        <v>537.79</v>
      </c>
      <c r="P114">
        <v>3.22</v>
      </c>
      <c r="Q114" s="5">
        <f t="shared" si="3"/>
        <v>192.89076131194753</v>
      </c>
      <c r="R114" s="9">
        <v>37435</v>
      </c>
      <c r="S114" s="7">
        <v>244.39</v>
      </c>
    </row>
    <row r="115" spans="1:19" x14ac:dyDescent="0.3">
      <c r="A115" s="1">
        <v>33907</v>
      </c>
      <c r="B115" t="s">
        <v>8</v>
      </c>
      <c r="C115">
        <v>493.13</v>
      </c>
      <c r="D115">
        <v>889.56</v>
      </c>
      <c r="E115">
        <v>1260.3340000000001</v>
      </c>
      <c r="F115">
        <v>971.2</v>
      </c>
      <c r="G115">
        <v>3082.7660000000001</v>
      </c>
      <c r="H115" t="s">
        <v>8</v>
      </c>
      <c r="I115" t="s">
        <v>8</v>
      </c>
      <c r="J115" t="s">
        <v>8</v>
      </c>
      <c r="K115" t="s">
        <v>8</v>
      </c>
      <c r="L115" t="s">
        <v>8</v>
      </c>
      <c r="M115">
        <v>-0.44</v>
      </c>
      <c r="N115">
        <v>98.619</v>
      </c>
      <c r="O115">
        <v>530.65</v>
      </c>
      <c r="P115">
        <v>3.1</v>
      </c>
      <c r="Q115" s="5">
        <f t="shared" si="3"/>
        <v>193.38906244533675</v>
      </c>
      <c r="R115" s="9">
        <v>37468</v>
      </c>
      <c r="S115" s="7">
        <v>241.1</v>
      </c>
    </row>
    <row r="116" spans="1:19" x14ac:dyDescent="0.3">
      <c r="A116" s="1">
        <v>33938</v>
      </c>
      <c r="B116" t="s">
        <v>8</v>
      </c>
      <c r="C116">
        <v>509.92</v>
      </c>
      <c r="D116">
        <v>934.39</v>
      </c>
      <c r="E116">
        <v>1272.194</v>
      </c>
      <c r="F116">
        <v>970.726</v>
      </c>
      <c r="G116">
        <v>3162.4090000000001</v>
      </c>
      <c r="H116" t="s">
        <v>8</v>
      </c>
      <c r="I116" t="s">
        <v>8</v>
      </c>
      <c r="J116" t="s">
        <v>8</v>
      </c>
      <c r="K116" t="s">
        <v>8</v>
      </c>
      <c r="L116" t="s">
        <v>8</v>
      </c>
      <c r="M116">
        <v>-0.44</v>
      </c>
      <c r="N116">
        <v>97.787000000000006</v>
      </c>
      <c r="O116">
        <v>530.77</v>
      </c>
      <c r="P116">
        <v>3.09</v>
      </c>
      <c r="Q116" s="5">
        <f t="shared" si="3"/>
        <v>193.8870392811335</v>
      </c>
      <c r="R116" s="9">
        <v>37498</v>
      </c>
      <c r="S116" s="7">
        <v>243.14</v>
      </c>
    </row>
    <row r="117" spans="1:19" x14ac:dyDescent="0.3">
      <c r="A117" s="1">
        <v>33969</v>
      </c>
      <c r="B117" t="s">
        <v>8</v>
      </c>
      <c r="C117">
        <v>516.17999999999995</v>
      </c>
      <c r="D117">
        <v>959.48</v>
      </c>
      <c r="E117">
        <v>1278.7739999999999</v>
      </c>
      <c r="F117">
        <v>992.995</v>
      </c>
      <c r="G117">
        <v>3115.6619999999998</v>
      </c>
      <c r="H117" t="s">
        <v>8</v>
      </c>
      <c r="I117" t="s">
        <v>8</v>
      </c>
      <c r="J117" t="s">
        <v>8</v>
      </c>
      <c r="K117" t="s">
        <v>8</v>
      </c>
      <c r="L117" t="s">
        <v>8</v>
      </c>
      <c r="M117">
        <v>-2.81</v>
      </c>
      <c r="N117">
        <v>97.736000000000004</v>
      </c>
      <c r="O117">
        <v>539.21</v>
      </c>
      <c r="P117">
        <v>2.92</v>
      </c>
      <c r="Q117" s="5">
        <f t="shared" si="3"/>
        <v>194.35883107671759</v>
      </c>
      <c r="R117" s="9">
        <v>37529</v>
      </c>
      <c r="S117" s="7">
        <v>243.33</v>
      </c>
    </row>
    <row r="118" spans="1:19" x14ac:dyDescent="0.3">
      <c r="A118" s="1">
        <v>33998</v>
      </c>
      <c r="B118" t="s">
        <v>8</v>
      </c>
      <c r="C118">
        <v>520.49</v>
      </c>
      <c r="D118">
        <v>978.65</v>
      </c>
      <c r="E118">
        <v>1278.617</v>
      </c>
      <c r="F118">
        <v>994.66300000000001</v>
      </c>
      <c r="G118">
        <v>3105.5010000000002</v>
      </c>
      <c r="H118" t="s">
        <v>8</v>
      </c>
      <c r="I118" t="s">
        <v>8</v>
      </c>
      <c r="J118" t="s">
        <v>8</v>
      </c>
      <c r="K118" t="s">
        <v>8</v>
      </c>
      <c r="L118" t="s">
        <v>8</v>
      </c>
      <c r="M118">
        <v>-2.81</v>
      </c>
      <c r="N118">
        <v>97.552999999999997</v>
      </c>
      <c r="O118">
        <v>549.54999999999995</v>
      </c>
      <c r="P118">
        <v>3.02</v>
      </c>
      <c r="Q118" s="5">
        <f t="shared" si="3"/>
        <v>194.84796746826066</v>
      </c>
      <c r="R118" s="9">
        <v>37560</v>
      </c>
      <c r="S118" s="7">
        <v>243.23</v>
      </c>
    </row>
    <row r="119" spans="1:19" x14ac:dyDescent="0.3">
      <c r="A119" s="1">
        <v>34026</v>
      </c>
      <c r="B119" t="s">
        <v>8</v>
      </c>
      <c r="C119">
        <v>527.59</v>
      </c>
      <c r="D119">
        <v>979.76</v>
      </c>
      <c r="E119">
        <v>1317.24</v>
      </c>
      <c r="F119">
        <v>1006.043</v>
      </c>
      <c r="G119">
        <v>3239.9479999999999</v>
      </c>
      <c r="H119" t="s">
        <v>8</v>
      </c>
      <c r="I119" t="s">
        <v>8</v>
      </c>
      <c r="J119" t="s">
        <v>8</v>
      </c>
      <c r="K119" t="s">
        <v>8</v>
      </c>
      <c r="L119" t="s">
        <v>8</v>
      </c>
      <c r="M119">
        <v>-2.81</v>
      </c>
      <c r="N119">
        <v>98.757999999999996</v>
      </c>
      <c r="O119">
        <v>559.16999999999996</v>
      </c>
      <c r="P119">
        <v>3.03</v>
      </c>
      <c r="Q119" s="5">
        <f t="shared" si="3"/>
        <v>195.33995858611803</v>
      </c>
      <c r="R119" s="9">
        <v>37589</v>
      </c>
      <c r="S119" s="7">
        <v>245.89</v>
      </c>
    </row>
    <row r="120" spans="1:19" x14ac:dyDescent="0.3">
      <c r="A120" s="1">
        <v>34059</v>
      </c>
      <c r="B120" t="s">
        <v>8</v>
      </c>
      <c r="C120">
        <v>538.72</v>
      </c>
      <c r="D120">
        <v>1011.63</v>
      </c>
      <c r="E120">
        <v>1432.057</v>
      </c>
      <c r="F120">
        <v>1057.797</v>
      </c>
      <c r="G120">
        <v>3695.7339999999999</v>
      </c>
      <c r="H120" t="s">
        <v>8</v>
      </c>
      <c r="I120" t="s">
        <v>8</v>
      </c>
      <c r="J120" t="s">
        <v>8</v>
      </c>
      <c r="K120" t="s">
        <v>8</v>
      </c>
      <c r="L120" t="s">
        <v>8</v>
      </c>
      <c r="M120">
        <v>0.77</v>
      </c>
      <c r="N120">
        <v>101.10299999999999</v>
      </c>
      <c r="O120">
        <v>561.5</v>
      </c>
      <c r="P120">
        <v>3.07</v>
      </c>
      <c r="Q120" s="5">
        <f t="shared" si="3"/>
        <v>195.83970331350088</v>
      </c>
      <c r="R120" s="9">
        <v>37621</v>
      </c>
      <c r="S120" s="7">
        <v>248.51</v>
      </c>
    </row>
    <row r="121" spans="1:19" x14ac:dyDescent="0.3">
      <c r="A121" s="1">
        <v>34089</v>
      </c>
      <c r="B121" t="s">
        <v>8</v>
      </c>
      <c r="C121">
        <v>525.70000000000005</v>
      </c>
      <c r="D121">
        <v>984.83</v>
      </c>
      <c r="E121">
        <v>1567.9639999999999</v>
      </c>
      <c r="F121">
        <v>1081.127</v>
      </c>
      <c r="G121">
        <v>4352.6170000000002</v>
      </c>
      <c r="H121" t="s">
        <v>8</v>
      </c>
      <c r="I121" t="s">
        <v>8</v>
      </c>
      <c r="J121" t="s">
        <v>8</v>
      </c>
      <c r="K121" t="s">
        <v>8</v>
      </c>
      <c r="L121" t="s">
        <v>8</v>
      </c>
      <c r="M121">
        <v>0.77</v>
      </c>
      <c r="N121">
        <v>102.03700000000001</v>
      </c>
      <c r="O121">
        <v>565.41</v>
      </c>
      <c r="P121">
        <v>2.96</v>
      </c>
      <c r="Q121" s="5">
        <f t="shared" si="3"/>
        <v>196.32277458167417</v>
      </c>
      <c r="R121" s="9">
        <v>37652</v>
      </c>
      <c r="S121" s="7">
        <v>251.68</v>
      </c>
    </row>
    <row r="122" spans="1:19" x14ac:dyDescent="0.3">
      <c r="A122" s="1">
        <v>34120</v>
      </c>
      <c r="B122" t="s">
        <v>8</v>
      </c>
      <c r="C122">
        <v>539.76</v>
      </c>
      <c r="D122">
        <v>1016.09</v>
      </c>
      <c r="E122">
        <v>1601.079</v>
      </c>
      <c r="F122">
        <v>1092.758</v>
      </c>
      <c r="G122">
        <v>4472.5</v>
      </c>
      <c r="H122" t="s">
        <v>8</v>
      </c>
      <c r="I122" t="s">
        <v>8</v>
      </c>
      <c r="J122" t="s">
        <v>8</v>
      </c>
      <c r="K122" t="s">
        <v>8</v>
      </c>
      <c r="L122" t="s">
        <v>8</v>
      </c>
      <c r="M122">
        <v>0.77</v>
      </c>
      <c r="N122">
        <v>100.211</v>
      </c>
      <c r="O122">
        <v>566.13</v>
      </c>
      <c r="P122">
        <v>3</v>
      </c>
      <c r="Q122" s="5">
        <f t="shared" si="3"/>
        <v>196.81358151812833</v>
      </c>
      <c r="R122" s="9">
        <v>37680</v>
      </c>
      <c r="S122" s="7">
        <v>253.38</v>
      </c>
    </row>
    <row r="123" spans="1:19" x14ac:dyDescent="0.3">
      <c r="A123" s="1">
        <v>34150</v>
      </c>
      <c r="B123" t="s">
        <v>8</v>
      </c>
      <c r="C123">
        <v>541.34</v>
      </c>
      <c r="D123">
        <v>1027.5899999999999</v>
      </c>
      <c r="E123">
        <v>1576.0989999999999</v>
      </c>
      <c r="F123">
        <v>1076.7940000000001</v>
      </c>
      <c r="G123">
        <v>4410.4669999999996</v>
      </c>
      <c r="H123" t="s">
        <v>8</v>
      </c>
      <c r="I123" t="s">
        <v>8</v>
      </c>
      <c r="J123" t="s">
        <v>8</v>
      </c>
      <c r="K123" t="s">
        <v>8</v>
      </c>
      <c r="L123" t="s">
        <v>8</v>
      </c>
      <c r="M123">
        <v>-0.24</v>
      </c>
      <c r="N123">
        <v>99.888000000000005</v>
      </c>
      <c r="O123">
        <v>576.39</v>
      </c>
      <c r="P123">
        <v>3.04</v>
      </c>
      <c r="Q123" s="5">
        <f t="shared" si="3"/>
        <v>197.31217592464091</v>
      </c>
      <c r="R123" s="9">
        <v>37711</v>
      </c>
      <c r="S123" s="7">
        <v>254.04</v>
      </c>
    </row>
    <row r="124" spans="1:19" x14ac:dyDescent="0.3">
      <c r="A124" s="1">
        <v>34180</v>
      </c>
      <c r="B124" t="s">
        <v>8</v>
      </c>
      <c r="C124">
        <v>539.16</v>
      </c>
      <c r="D124">
        <v>1032.54</v>
      </c>
      <c r="E124">
        <v>1631.27</v>
      </c>
      <c r="F124">
        <v>1080.49</v>
      </c>
      <c r="G124">
        <v>4689.7950000000001</v>
      </c>
      <c r="H124" t="s">
        <v>8</v>
      </c>
      <c r="I124" t="s">
        <v>8</v>
      </c>
      <c r="J124" t="s">
        <v>8</v>
      </c>
      <c r="K124" t="s">
        <v>8</v>
      </c>
      <c r="L124" t="s">
        <v>8</v>
      </c>
      <c r="M124">
        <v>-0.24</v>
      </c>
      <c r="N124">
        <v>101.60899999999999</v>
      </c>
      <c r="O124">
        <v>579.65</v>
      </c>
      <c r="P124">
        <v>3.06</v>
      </c>
      <c r="Q124" s="5">
        <f t="shared" si="3"/>
        <v>197.81532197324876</v>
      </c>
      <c r="R124" s="9">
        <v>37741</v>
      </c>
      <c r="S124" s="7">
        <v>259.01</v>
      </c>
    </row>
    <row r="125" spans="1:19" x14ac:dyDescent="0.3">
      <c r="A125" s="1">
        <v>34212</v>
      </c>
      <c r="B125" t="s">
        <v>8</v>
      </c>
      <c r="C125">
        <v>559.62</v>
      </c>
      <c r="D125">
        <v>1078.46</v>
      </c>
      <c r="E125">
        <v>1719.3309999999999</v>
      </c>
      <c r="F125">
        <v>1175.3040000000001</v>
      </c>
      <c r="G125">
        <v>4792.08</v>
      </c>
      <c r="H125" t="s">
        <v>8</v>
      </c>
      <c r="I125" t="s">
        <v>8</v>
      </c>
      <c r="J125" t="s">
        <v>8</v>
      </c>
      <c r="K125" t="s">
        <v>8</v>
      </c>
      <c r="L125" t="s">
        <v>8</v>
      </c>
      <c r="M125">
        <v>-0.24</v>
      </c>
      <c r="N125">
        <v>99.870999999999995</v>
      </c>
      <c r="O125">
        <v>589.80999999999995</v>
      </c>
      <c r="P125">
        <v>3.03</v>
      </c>
      <c r="Q125" s="5">
        <f t="shared" si="3"/>
        <v>198.31480566123122</v>
      </c>
      <c r="R125" s="9">
        <v>37771</v>
      </c>
      <c r="S125" s="7">
        <v>266.04000000000002</v>
      </c>
    </row>
    <row r="126" spans="1:19" x14ac:dyDescent="0.3">
      <c r="A126" s="1">
        <v>34242</v>
      </c>
      <c r="B126" t="s">
        <v>8</v>
      </c>
      <c r="C126">
        <v>555.33000000000004</v>
      </c>
      <c r="D126">
        <v>1082.5899999999999</v>
      </c>
      <c r="E126">
        <v>1680.63</v>
      </c>
      <c r="F126">
        <v>1171.653</v>
      </c>
      <c r="G126">
        <v>4564.2830000000004</v>
      </c>
      <c r="H126" t="s">
        <v>8</v>
      </c>
      <c r="I126" t="s">
        <v>8</v>
      </c>
      <c r="J126" t="s">
        <v>8</v>
      </c>
      <c r="K126" t="s">
        <v>8</v>
      </c>
      <c r="L126" t="s">
        <v>8</v>
      </c>
      <c r="M126">
        <v>1.1000000000000001</v>
      </c>
      <c r="N126">
        <v>97.54</v>
      </c>
      <c r="O126">
        <v>591.42999999999995</v>
      </c>
      <c r="P126">
        <v>3.09</v>
      </c>
      <c r="Q126" s="5">
        <f t="shared" si="3"/>
        <v>198.82546628580889</v>
      </c>
      <c r="R126" s="9">
        <v>37802</v>
      </c>
      <c r="S126" s="7">
        <v>268.25</v>
      </c>
    </row>
    <row r="127" spans="1:19" x14ac:dyDescent="0.3">
      <c r="A127" s="1">
        <v>34271</v>
      </c>
      <c r="B127" t="s">
        <v>8</v>
      </c>
      <c r="C127">
        <v>566.82000000000005</v>
      </c>
      <c r="D127">
        <v>1083.48</v>
      </c>
      <c r="E127">
        <v>1732.423</v>
      </c>
      <c r="F127">
        <v>1220.4639999999999</v>
      </c>
      <c r="G127">
        <v>4543.5010000000002</v>
      </c>
      <c r="H127" t="s">
        <v>8</v>
      </c>
      <c r="I127" t="s">
        <v>8</v>
      </c>
      <c r="J127" t="s">
        <v>8</v>
      </c>
      <c r="K127" t="s">
        <v>8</v>
      </c>
      <c r="L127" t="s">
        <v>8</v>
      </c>
      <c r="M127">
        <v>1.1000000000000001</v>
      </c>
      <c r="N127">
        <v>96.334999999999994</v>
      </c>
      <c r="O127">
        <v>593.64</v>
      </c>
      <c r="P127">
        <v>2.99</v>
      </c>
      <c r="Q127" s="5">
        <f t="shared" si="3"/>
        <v>199.32087307263768</v>
      </c>
      <c r="R127" s="9">
        <v>37833</v>
      </c>
      <c r="S127" s="7">
        <v>268.47000000000003</v>
      </c>
    </row>
    <row r="128" spans="1:19" x14ac:dyDescent="0.3">
      <c r="A128" s="1">
        <v>34303</v>
      </c>
      <c r="B128" t="s">
        <v>8</v>
      </c>
      <c r="C128">
        <v>561.41</v>
      </c>
      <c r="D128">
        <v>1058.3599999999999</v>
      </c>
      <c r="E128">
        <v>1580.991</v>
      </c>
      <c r="F128">
        <v>1194.1189999999999</v>
      </c>
      <c r="G128">
        <v>3789.422</v>
      </c>
      <c r="H128" t="s">
        <v>8</v>
      </c>
      <c r="I128" t="s">
        <v>8</v>
      </c>
      <c r="J128" t="s">
        <v>8</v>
      </c>
      <c r="K128" t="s">
        <v>8</v>
      </c>
      <c r="L128" t="s">
        <v>8</v>
      </c>
      <c r="M128">
        <v>1.1000000000000001</v>
      </c>
      <c r="N128">
        <v>95.305999999999997</v>
      </c>
      <c r="O128">
        <v>588.59</v>
      </c>
      <c r="P128">
        <v>3.02</v>
      </c>
      <c r="Q128" s="5">
        <f t="shared" si="3"/>
        <v>199.8224972698705</v>
      </c>
      <c r="R128" s="9">
        <v>37862</v>
      </c>
      <c r="S128" s="7">
        <v>270.51</v>
      </c>
    </row>
    <row r="129" spans="1:19" x14ac:dyDescent="0.3">
      <c r="A129" s="1">
        <v>34334</v>
      </c>
      <c r="B129" t="s">
        <v>8</v>
      </c>
      <c r="C129">
        <v>568.20000000000005</v>
      </c>
      <c r="D129">
        <v>1096.69</v>
      </c>
      <c r="E129">
        <v>1695.15</v>
      </c>
      <c r="F129">
        <v>1283.771</v>
      </c>
      <c r="G129">
        <v>3909.5920000000001</v>
      </c>
      <c r="H129" t="s">
        <v>8</v>
      </c>
      <c r="I129" t="s">
        <v>8</v>
      </c>
      <c r="J129" t="s">
        <v>8</v>
      </c>
      <c r="K129" t="s">
        <v>8</v>
      </c>
      <c r="L129" t="s">
        <v>8</v>
      </c>
      <c r="M129">
        <v>-0.25</v>
      </c>
      <c r="N129">
        <v>96.694000000000003</v>
      </c>
      <c r="O129">
        <v>591.78</v>
      </c>
      <c r="P129">
        <v>2.96</v>
      </c>
      <c r="Q129" s="5">
        <f t="shared" si="3"/>
        <v>200.31539276313617</v>
      </c>
      <c r="R129" s="9">
        <v>37894</v>
      </c>
      <c r="S129" s="7">
        <v>274.61</v>
      </c>
    </row>
    <row r="130" spans="1:19" x14ac:dyDescent="0.3">
      <c r="A130" s="1">
        <v>34365</v>
      </c>
      <c r="B130" t="s">
        <v>8</v>
      </c>
      <c r="C130">
        <v>587.52</v>
      </c>
      <c r="D130">
        <v>1126.95</v>
      </c>
      <c r="E130">
        <v>1838.4680000000001</v>
      </c>
      <c r="F130">
        <v>1349.1479999999999</v>
      </c>
      <c r="G130">
        <v>4540.7969999999996</v>
      </c>
      <c r="H130" t="s">
        <v>8</v>
      </c>
      <c r="I130" t="s">
        <v>8</v>
      </c>
      <c r="J130" t="s">
        <v>8</v>
      </c>
      <c r="K130" t="s">
        <v>8</v>
      </c>
      <c r="L130" t="s">
        <v>8</v>
      </c>
      <c r="M130">
        <v>-0.25</v>
      </c>
      <c r="N130">
        <v>100.274</v>
      </c>
      <c r="O130">
        <v>599.77</v>
      </c>
      <c r="P130">
        <v>3.05</v>
      </c>
      <c r="Q130" s="5">
        <f t="shared" si="3"/>
        <v>200.82452771974249</v>
      </c>
      <c r="R130" s="9">
        <v>37925</v>
      </c>
      <c r="S130" s="7">
        <v>278.39</v>
      </c>
    </row>
    <row r="131" spans="1:19" x14ac:dyDescent="0.3">
      <c r="A131" s="1">
        <v>34393</v>
      </c>
      <c r="B131" t="s">
        <v>8</v>
      </c>
      <c r="C131">
        <v>571.57000000000005</v>
      </c>
      <c r="D131">
        <v>1111.6199999999999</v>
      </c>
      <c r="E131">
        <v>1833.375</v>
      </c>
      <c r="F131">
        <v>1301.3689999999999</v>
      </c>
      <c r="G131">
        <v>4748.4059999999999</v>
      </c>
      <c r="H131" t="s">
        <v>8</v>
      </c>
      <c r="I131" t="s">
        <v>8</v>
      </c>
      <c r="J131" t="s">
        <v>8</v>
      </c>
      <c r="K131" t="s">
        <v>8</v>
      </c>
      <c r="L131" t="s">
        <v>8</v>
      </c>
      <c r="M131">
        <v>-0.25</v>
      </c>
      <c r="N131">
        <v>99.498000000000005</v>
      </c>
      <c r="O131">
        <v>589.35</v>
      </c>
      <c r="P131">
        <v>3.25</v>
      </c>
      <c r="Q131" s="5">
        <f t="shared" si="3"/>
        <v>201.36842748231678</v>
      </c>
      <c r="R131" s="9">
        <v>37953</v>
      </c>
      <c r="S131" s="7">
        <v>281.39</v>
      </c>
    </row>
    <row r="132" spans="1:19" x14ac:dyDescent="0.3">
      <c r="A132" s="1">
        <v>34424</v>
      </c>
      <c r="B132" t="s">
        <v>8</v>
      </c>
      <c r="C132">
        <v>546.65</v>
      </c>
      <c r="D132">
        <v>1064.27</v>
      </c>
      <c r="E132">
        <v>1754.4090000000001</v>
      </c>
      <c r="F132">
        <v>1264.5360000000001</v>
      </c>
      <c r="G132">
        <v>4545.2709999999997</v>
      </c>
      <c r="H132" t="s">
        <v>8</v>
      </c>
      <c r="I132" t="s">
        <v>8</v>
      </c>
      <c r="J132" t="s">
        <v>8</v>
      </c>
      <c r="K132" t="s">
        <v>8</v>
      </c>
      <c r="L132" t="s">
        <v>8</v>
      </c>
      <c r="M132">
        <v>1.31</v>
      </c>
      <c r="N132">
        <v>99.716999999999999</v>
      </c>
      <c r="O132">
        <v>574.82000000000005</v>
      </c>
      <c r="P132">
        <v>3.34</v>
      </c>
      <c r="Q132" s="5">
        <f t="shared" si="3"/>
        <v>201.92890293880922</v>
      </c>
      <c r="R132" s="9">
        <v>37986</v>
      </c>
      <c r="S132" s="7">
        <v>286.89</v>
      </c>
    </row>
    <row r="133" spans="1:19" x14ac:dyDescent="0.3">
      <c r="A133" s="1">
        <v>34453</v>
      </c>
      <c r="B133" t="s">
        <v>8</v>
      </c>
      <c r="C133">
        <v>553.66</v>
      </c>
      <c r="D133">
        <v>1071.57</v>
      </c>
      <c r="E133">
        <v>1828.847</v>
      </c>
      <c r="F133">
        <v>1316.8989999999999</v>
      </c>
      <c r="G133">
        <v>4739.0060000000003</v>
      </c>
      <c r="H133" t="s">
        <v>8</v>
      </c>
      <c r="I133" t="s">
        <v>8</v>
      </c>
      <c r="J133" t="s">
        <v>8</v>
      </c>
      <c r="K133" t="s">
        <v>8</v>
      </c>
      <c r="L133" t="s">
        <v>8</v>
      </c>
      <c r="M133">
        <v>1.31</v>
      </c>
      <c r="N133">
        <v>101.825</v>
      </c>
      <c r="O133">
        <v>570.23</v>
      </c>
      <c r="P133">
        <v>3.56</v>
      </c>
      <c r="Q133" s="5">
        <f t="shared" si="3"/>
        <v>202.52795868419432</v>
      </c>
      <c r="R133" s="9">
        <v>38016</v>
      </c>
      <c r="S133" s="7">
        <v>291.77999999999997</v>
      </c>
    </row>
    <row r="134" spans="1:19" x14ac:dyDescent="0.3">
      <c r="A134" s="1">
        <v>34485</v>
      </c>
      <c r="B134" t="s">
        <v>8</v>
      </c>
      <c r="C134">
        <v>562.75</v>
      </c>
      <c r="D134">
        <v>1073.03</v>
      </c>
      <c r="E134">
        <v>1818.347</v>
      </c>
      <c r="F134">
        <v>1260.92</v>
      </c>
      <c r="G134">
        <v>4842.7510000000002</v>
      </c>
      <c r="H134" t="s">
        <v>8</v>
      </c>
      <c r="I134" t="s">
        <v>8</v>
      </c>
      <c r="J134" t="s">
        <v>8</v>
      </c>
      <c r="K134" t="s">
        <v>8</v>
      </c>
      <c r="L134" t="s">
        <v>8</v>
      </c>
      <c r="M134">
        <v>1.31</v>
      </c>
      <c r="N134">
        <v>107.28700000000001</v>
      </c>
      <c r="O134">
        <v>570.15</v>
      </c>
      <c r="P134">
        <v>4.01</v>
      </c>
      <c r="Q134" s="5">
        <f t="shared" si="3"/>
        <v>203.20473961279731</v>
      </c>
      <c r="R134" s="9">
        <v>38044</v>
      </c>
      <c r="S134" s="7">
        <v>295.86</v>
      </c>
    </row>
    <row r="135" spans="1:19" x14ac:dyDescent="0.3">
      <c r="A135" s="1">
        <v>34515</v>
      </c>
      <c r="B135" t="s">
        <v>8</v>
      </c>
      <c r="C135">
        <v>548.96</v>
      </c>
      <c r="D135">
        <v>1041.25</v>
      </c>
      <c r="E135">
        <v>1844.0440000000001</v>
      </c>
      <c r="F135">
        <v>1247.681</v>
      </c>
      <c r="G135">
        <v>5081.5889999999999</v>
      </c>
      <c r="H135" t="s">
        <v>8</v>
      </c>
      <c r="I135" t="s">
        <v>8</v>
      </c>
      <c r="J135" t="s">
        <v>8</v>
      </c>
      <c r="K135" t="s">
        <v>8</v>
      </c>
      <c r="L135" t="s">
        <v>8</v>
      </c>
      <c r="M135">
        <v>1.54</v>
      </c>
      <c r="N135">
        <v>110.32599999999999</v>
      </c>
      <c r="O135">
        <v>568.89</v>
      </c>
      <c r="P135">
        <v>4.25</v>
      </c>
      <c r="Q135" s="5">
        <f t="shared" si="3"/>
        <v>203.92442306559266</v>
      </c>
      <c r="R135" s="9">
        <v>38077</v>
      </c>
      <c r="S135" s="7">
        <v>296.7</v>
      </c>
    </row>
    <row r="136" spans="1:19" x14ac:dyDescent="0.3">
      <c r="A136" s="1">
        <v>34544</v>
      </c>
      <c r="B136" t="s">
        <v>8</v>
      </c>
      <c r="C136">
        <v>566.98</v>
      </c>
      <c r="D136">
        <v>1076.99</v>
      </c>
      <c r="E136">
        <v>1861.778</v>
      </c>
      <c r="F136">
        <v>1313.0719999999999</v>
      </c>
      <c r="G136">
        <v>4899.0879999999997</v>
      </c>
      <c r="H136" t="s">
        <v>8</v>
      </c>
      <c r="I136" t="s">
        <v>8</v>
      </c>
      <c r="J136" t="s">
        <v>8</v>
      </c>
      <c r="K136" t="s">
        <v>8</v>
      </c>
      <c r="L136" t="s">
        <v>8</v>
      </c>
      <c r="M136">
        <v>1.54</v>
      </c>
      <c r="N136">
        <v>111.82599999999999</v>
      </c>
      <c r="O136">
        <v>580.19000000000005</v>
      </c>
      <c r="P136">
        <v>4.26</v>
      </c>
      <c r="Q136" s="5">
        <f t="shared" si="3"/>
        <v>204.6483547674755</v>
      </c>
      <c r="R136" s="9">
        <v>38107</v>
      </c>
      <c r="S136" s="7">
        <v>294.97000000000003</v>
      </c>
    </row>
    <row r="137" spans="1:19" x14ac:dyDescent="0.3">
      <c r="A137" s="1">
        <v>34577</v>
      </c>
      <c r="B137" t="s">
        <v>8</v>
      </c>
      <c r="C137">
        <v>590.23</v>
      </c>
      <c r="D137">
        <v>1128.05</v>
      </c>
      <c r="E137">
        <v>1905.856</v>
      </c>
      <c r="F137">
        <v>1354.7190000000001</v>
      </c>
      <c r="G137">
        <v>4932.4470000000001</v>
      </c>
      <c r="H137" t="s">
        <v>8</v>
      </c>
      <c r="I137" t="s">
        <v>8</v>
      </c>
      <c r="J137" t="s">
        <v>8</v>
      </c>
      <c r="K137" t="s">
        <v>8</v>
      </c>
      <c r="L137" t="s">
        <v>8</v>
      </c>
      <c r="M137">
        <v>1.54</v>
      </c>
      <c r="N137">
        <v>108.861</v>
      </c>
      <c r="O137">
        <v>580.91</v>
      </c>
      <c r="P137">
        <v>4.47</v>
      </c>
      <c r="Q137" s="5">
        <f t="shared" si="3"/>
        <v>205.41066988898433</v>
      </c>
      <c r="R137" s="9">
        <v>38138</v>
      </c>
      <c r="S137" s="7">
        <v>294.29000000000002</v>
      </c>
    </row>
    <row r="138" spans="1:19" x14ac:dyDescent="0.3">
      <c r="A138" s="1">
        <v>34607</v>
      </c>
      <c r="B138" t="s">
        <v>8</v>
      </c>
      <c r="C138">
        <v>575.79</v>
      </c>
      <c r="D138">
        <v>1100.48</v>
      </c>
      <c r="E138">
        <v>1845.83</v>
      </c>
      <c r="F138">
        <v>1301</v>
      </c>
      <c r="G138">
        <v>4810.6859999999997</v>
      </c>
      <c r="H138" t="s">
        <v>8</v>
      </c>
      <c r="I138" t="s">
        <v>8</v>
      </c>
      <c r="J138" t="s">
        <v>8</v>
      </c>
      <c r="K138" t="s">
        <v>8</v>
      </c>
      <c r="L138" t="s">
        <v>8</v>
      </c>
      <c r="M138">
        <v>1.51</v>
      </c>
      <c r="N138">
        <v>109.02500000000001</v>
      </c>
      <c r="O138">
        <v>572.36</v>
      </c>
      <c r="P138">
        <v>4.7300000000000004</v>
      </c>
      <c r="Q138" s="5">
        <f t="shared" ref="Q138:Q201" si="6">Q137*(1+P138/1200)</f>
        <v>206.22033027946341</v>
      </c>
      <c r="R138" s="9">
        <v>38168</v>
      </c>
      <c r="S138" s="7">
        <v>295.3</v>
      </c>
    </row>
    <row r="139" spans="1:19" x14ac:dyDescent="0.3">
      <c r="A139" s="1">
        <v>34638</v>
      </c>
      <c r="B139" t="s">
        <v>8</v>
      </c>
      <c r="C139">
        <v>588.73</v>
      </c>
      <c r="D139">
        <v>1108.9000000000001</v>
      </c>
      <c r="E139">
        <v>1907.296</v>
      </c>
      <c r="F139">
        <v>1357.6759999999999</v>
      </c>
      <c r="G139">
        <v>4942.5940000000001</v>
      </c>
      <c r="H139" t="s">
        <v>8</v>
      </c>
      <c r="I139" t="s">
        <v>8</v>
      </c>
      <c r="J139" t="s">
        <v>8</v>
      </c>
      <c r="K139" t="s">
        <v>8</v>
      </c>
      <c r="L139" t="s">
        <v>8</v>
      </c>
      <c r="M139">
        <v>1.51</v>
      </c>
      <c r="N139">
        <v>109.902</v>
      </c>
      <c r="O139">
        <v>571.85</v>
      </c>
      <c r="P139">
        <v>4.76</v>
      </c>
      <c r="Q139" s="5">
        <f t="shared" si="6"/>
        <v>207.03833758957194</v>
      </c>
      <c r="R139" s="9">
        <v>38198</v>
      </c>
      <c r="S139" s="7">
        <v>294.38</v>
      </c>
    </row>
    <row r="140" spans="1:19" x14ac:dyDescent="0.3">
      <c r="A140" s="1">
        <v>34668</v>
      </c>
      <c r="B140" t="s">
        <v>8</v>
      </c>
      <c r="C140">
        <v>567.29</v>
      </c>
      <c r="D140">
        <v>1059.97</v>
      </c>
      <c r="E140">
        <v>1815.6310000000001</v>
      </c>
      <c r="F140">
        <v>1305.671</v>
      </c>
      <c r="G140">
        <v>4693.8739999999998</v>
      </c>
      <c r="H140" t="s">
        <v>8</v>
      </c>
      <c r="I140" t="s">
        <v>8</v>
      </c>
      <c r="J140" t="s">
        <v>8</v>
      </c>
      <c r="K140" t="s">
        <v>8</v>
      </c>
      <c r="L140" t="s">
        <v>8</v>
      </c>
      <c r="M140">
        <v>1.51</v>
      </c>
      <c r="N140">
        <v>109.66</v>
      </c>
      <c r="O140">
        <v>570.58000000000004</v>
      </c>
      <c r="P140">
        <v>5.29</v>
      </c>
      <c r="Q140" s="5">
        <f t="shared" si="6"/>
        <v>207.95103159444596</v>
      </c>
      <c r="R140" s="9">
        <v>38230</v>
      </c>
      <c r="S140" s="7">
        <v>294.77999999999997</v>
      </c>
    </row>
    <row r="141" spans="1:19" x14ac:dyDescent="0.3">
      <c r="A141" s="1">
        <v>34698</v>
      </c>
      <c r="B141" t="s">
        <v>8</v>
      </c>
      <c r="C141">
        <v>575.70000000000005</v>
      </c>
      <c r="D141">
        <v>1073.74</v>
      </c>
      <c r="E141">
        <v>1827</v>
      </c>
      <c r="F141">
        <v>1313.0930000000001</v>
      </c>
      <c r="G141">
        <v>4747.7460000000001</v>
      </c>
      <c r="H141" t="s">
        <v>8</v>
      </c>
      <c r="I141" t="s">
        <v>8</v>
      </c>
      <c r="J141" t="s">
        <v>8</v>
      </c>
      <c r="K141" t="s">
        <v>8</v>
      </c>
      <c r="L141" t="s">
        <v>8</v>
      </c>
      <c r="M141">
        <v>1.88</v>
      </c>
      <c r="N141">
        <v>112.755</v>
      </c>
      <c r="O141">
        <v>574.52</v>
      </c>
      <c r="P141">
        <v>5.45</v>
      </c>
      <c r="Q141" s="5">
        <f t="shared" si="6"/>
        <v>208.89547586293742</v>
      </c>
      <c r="R141" s="9">
        <v>38260</v>
      </c>
      <c r="S141" s="7">
        <v>297.77</v>
      </c>
    </row>
    <row r="142" spans="1:19" x14ac:dyDescent="0.3">
      <c r="A142" s="1">
        <v>34730</v>
      </c>
      <c r="B142" t="s">
        <v>8</v>
      </c>
      <c r="C142">
        <v>590.64</v>
      </c>
      <c r="D142">
        <v>1095.8</v>
      </c>
      <c r="E142">
        <v>1756.8150000000001</v>
      </c>
      <c r="F142">
        <v>1302.8130000000001</v>
      </c>
      <c r="G142">
        <v>4470.8509999999997</v>
      </c>
      <c r="H142" t="s">
        <v>8</v>
      </c>
      <c r="I142" t="s">
        <v>8</v>
      </c>
      <c r="J142" t="s">
        <v>8</v>
      </c>
      <c r="K142" t="s">
        <v>8</v>
      </c>
      <c r="L142" t="s">
        <v>8</v>
      </c>
      <c r="M142">
        <v>1.88</v>
      </c>
      <c r="N142">
        <v>112.10899999999999</v>
      </c>
      <c r="O142">
        <v>585.89</v>
      </c>
      <c r="P142">
        <v>5.53</v>
      </c>
      <c r="Q142" s="5">
        <f t="shared" si="6"/>
        <v>209.85813584753913</v>
      </c>
      <c r="R142" s="9">
        <v>38289</v>
      </c>
      <c r="S142" s="7">
        <v>301.58999999999997</v>
      </c>
    </row>
    <row r="143" spans="1:19" x14ac:dyDescent="0.3">
      <c r="A143" s="1">
        <v>34758</v>
      </c>
      <c r="B143" t="s">
        <v>8</v>
      </c>
      <c r="C143">
        <v>613.65</v>
      </c>
      <c r="D143">
        <v>1152.52</v>
      </c>
      <c r="E143">
        <v>1751.7729999999999</v>
      </c>
      <c r="F143">
        <v>1332.3309999999999</v>
      </c>
      <c r="G143">
        <v>4254.9279999999999</v>
      </c>
      <c r="H143" t="s">
        <v>8</v>
      </c>
      <c r="I143" t="s">
        <v>8</v>
      </c>
      <c r="J143" t="s">
        <v>8</v>
      </c>
      <c r="K143" t="s">
        <v>8</v>
      </c>
      <c r="L143" t="s">
        <v>8</v>
      </c>
      <c r="M143">
        <v>1.88</v>
      </c>
      <c r="N143">
        <v>111.96299999999999</v>
      </c>
      <c r="O143">
        <v>599.82000000000005</v>
      </c>
      <c r="P143">
        <v>5.92</v>
      </c>
      <c r="Q143" s="5">
        <f t="shared" si="6"/>
        <v>210.89343598438697</v>
      </c>
      <c r="R143" s="9">
        <v>38321</v>
      </c>
      <c r="S143" s="7">
        <v>309.58</v>
      </c>
    </row>
    <row r="144" spans="1:19" x14ac:dyDescent="0.3">
      <c r="A144" s="1">
        <v>34789</v>
      </c>
      <c r="B144" t="s">
        <v>8</v>
      </c>
      <c r="C144">
        <v>631.76</v>
      </c>
      <c r="D144">
        <v>1185.5</v>
      </c>
      <c r="E144">
        <v>1861.0329999999999</v>
      </c>
      <c r="F144">
        <v>1394.1579999999999</v>
      </c>
      <c r="G144">
        <v>4646.4530000000004</v>
      </c>
      <c r="H144" t="s">
        <v>8</v>
      </c>
      <c r="I144" t="s">
        <v>8</v>
      </c>
      <c r="J144" t="s">
        <v>8</v>
      </c>
      <c r="K144" t="s">
        <v>8</v>
      </c>
      <c r="L144" t="s">
        <v>8</v>
      </c>
      <c r="M144">
        <v>2.11</v>
      </c>
      <c r="N144">
        <v>114.736</v>
      </c>
      <c r="O144">
        <v>603.5</v>
      </c>
      <c r="P144">
        <v>5.98</v>
      </c>
      <c r="Q144" s="5">
        <f t="shared" si="6"/>
        <v>211.94438827370917</v>
      </c>
      <c r="R144" s="9">
        <v>38352</v>
      </c>
      <c r="S144" s="7">
        <v>314.55</v>
      </c>
    </row>
    <row r="145" spans="1:19" x14ac:dyDescent="0.3">
      <c r="A145" s="1">
        <v>34817</v>
      </c>
      <c r="B145" t="s">
        <v>8</v>
      </c>
      <c r="C145">
        <v>650.36</v>
      </c>
      <c r="D145">
        <v>1203.3800000000001</v>
      </c>
      <c r="E145">
        <v>1931.0239999999999</v>
      </c>
      <c r="F145">
        <v>1438.7429999999999</v>
      </c>
      <c r="G145">
        <v>4873.2020000000002</v>
      </c>
      <c r="H145" t="s">
        <v>8</v>
      </c>
      <c r="I145" t="s">
        <v>8</v>
      </c>
      <c r="J145" t="s">
        <v>8</v>
      </c>
      <c r="K145" t="s">
        <v>8</v>
      </c>
      <c r="L145" t="s">
        <v>8</v>
      </c>
      <c r="M145">
        <v>2.11</v>
      </c>
      <c r="N145">
        <v>117.02800000000001</v>
      </c>
      <c r="O145">
        <v>611.92999999999995</v>
      </c>
      <c r="P145">
        <v>6.05</v>
      </c>
      <c r="Q145" s="5">
        <f t="shared" si="6"/>
        <v>213.01294123125578</v>
      </c>
      <c r="R145" s="9">
        <v>38383</v>
      </c>
      <c r="S145" s="7">
        <v>313.49</v>
      </c>
    </row>
    <row r="146" spans="1:19" x14ac:dyDescent="0.3">
      <c r="A146" s="1">
        <v>34850</v>
      </c>
      <c r="B146" t="s">
        <v>8</v>
      </c>
      <c r="C146">
        <v>676.36</v>
      </c>
      <c r="D146">
        <v>1242.92</v>
      </c>
      <c r="E146">
        <v>1908.0050000000001</v>
      </c>
      <c r="F146">
        <v>1468.201</v>
      </c>
      <c r="G146">
        <v>4570.9610000000002</v>
      </c>
      <c r="H146" t="s">
        <v>8</v>
      </c>
      <c r="I146" t="s">
        <v>8</v>
      </c>
      <c r="J146" t="s">
        <v>8</v>
      </c>
      <c r="K146" t="s">
        <v>8</v>
      </c>
      <c r="L146" t="s">
        <v>8</v>
      </c>
      <c r="M146">
        <v>2.11</v>
      </c>
      <c r="N146">
        <v>116.22799999999999</v>
      </c>
      <c r="O146">
        <v>635.61</v>
      </c>
      <c r="P146">
        <v>6.01</v>
      </c>
      <c r="Q146" s="5">
        <f t="shared" si="6"/>
        <v>214.07978104525563</v>
      </c>
      <c r="R146" s="9">
        <v>38411</v>
      </c>
      <c r="S146" s="7">
        <v>317.98</v>
      </c>
    </row>
    <row r="147" spans="1:19" x14ac:dyDescent="0.3">
      <c r="A147" s="1">
        <v>34880</v>
      </c>
      <c r="B147" t="s">
        <v>8</v>
      </c>
      <c r="C147">
        <v>692.07</v>
      </c>
      <c r="D147">
        <v>1284.69</v>
      </c>
      <c r="E147">
        <v>1874.5450000000001</v>
      </c>
      <c r="F147">
        <v>1482.0419999999999</v>
      </c>
      <c r="G147">
        <v>4352.5349999999999</v>
      </c>
      <c r="H147" t="s">
        <v>8</v>
      </c>
      <c r="I147" t="s">
        <v>8</v>
      </c>
      <c r="J147" t="s">
        <v>8</v>
      </c>
      <c r="K147" t="s">
        <v>8</v>
      </c>
      <c r="L147" t="s">
        <v>8</v>
      </c>
      <c r="M147">
        <v>2.08</v>
      </c>
      <c r="N147">
        <v>115.07899999999999</v>
      </c>
      <c r="O147">
        <v>640.27</v>
      </c>
      <c r="P147">
        <v>6</v>
      </c>
      <c r="Q147" s="5">
        <f t="shared" si="6"/>
        <v>215.15017995048188</v>
      </c>
      <c r="R147" s="9">
        <v>38442</v>
      </c>
      <c r="S147" s="7">
        <v>317.49</v>
      </c>
    </row>
    <row r="148" spans="1:19" x14ac:dyDescent="0.3">
      <c r="A148" s="1">
        <v>34911</v>
      </c>
      <c r="B148" t="s">
        <v>8</v>
      </c>
      <c r="C148">
        <v>715.02</v>
      </c>
      <c r="D148">
        <v>1347.07</v>
      </c>
      <c r="E148">
        <v>1991.2470000000001</v>
      </c>
      <c r="F148">
        <v>1559.2919999999999</v>
      </c>
      <c r="G148">
        <v>4698.9539999999997</v>
      </c>
      <c r="H148" t="s">
        <v>8</v>
      </c>
      <c r="I148" t="s">
        <v>8</v>
      </c>
      <c r="J148" t="s">
        <v>8</v>
      </c>
      <c r="K148" t="s">
        <v>8</v>
      </c>
      <c r="L148" t="s">
        <v>8</v>
      </c>
      <c r="M148">
        <v>2.08</v>
      </c>
      <c r="N148">
        <v>117.31399999999999</v>
      </c>
      <c r="O148">
        <v>638.84</v>
      </c>
      <c r="P148">
        <v>5.85</v>
      </c>
      <c r="Q148" s="5">
        <f t="shared" si="6"/>
        <v>216.19903707774048</v>
      </c>
      <c r="R148" s="9">
        <v>38471</v>
      </c>
      <c r="S148" s="7">
        <v>314.2</v>
      </c>
    </row>
    <row r="149" spans="1:19" x14ac:dyDescent="0.3">
      <c r="A149" s="1">
        <v>34942</v>
      </c>
      <c r="B149" t="s">
        <v>8</v>
      </c>
      <c r="C149">
        <v>716.82</v>
      </c>
      <c r="D149">
        <v>1367.71</v>
      </c>
      <c r="E149">
        <v>1915.288</v>
      </c>
      <c r="F149">
        <v>1499.0129999999999</v>
      </c>
      <c r="G149">
        <v>4510.0519999999997</v>
      </c>
      <c r="H149" t="s">
        <v>8</v>
      </c>
      <c r="I149" t="s">
        <v>8</v>
      </c>
      <c r="J149" t="s">
        <v>8</v>
      </c>
      <c r="K149" t="s">
        <v>8</v>
      </c>
      <c r="L149" t="s">
        <v>8</v>
      </c>
      <c r="M149">
        <v>2.08</v>
      </c>
      <c r="N149">
        <v>119.31699999999999</v>
      </c>
      <c r="O149">
        <v>646.54999999999995</v>
      </c>
      <c r="P149">
        <v>5.74</v>
      </c>
      <c r="Q149" s="5">
        <f t="shared" si="6"/>
        <v>217.23318913842903</v>
      </c>
      <c r="R149" s="9">
        <v>38503</v>
      </c>
      <c r="S149" s="7">
        <v>314.66000000000003</v>
      </c>
    </row>
    <row r="150" spans="1:19" x14ac:dyDescent="0.3">
      <c r="A150" s="1">
        <v>34971</v>
      </c>
      <c r="B150" t="s">
        <v>8</v>
      </c>
      <c r="C150">
        <v>747.07</v>
      </c>
      <c r="D150">
        <v>1398.61</v>
      </c>
      <c r="E150">
        <v>1952.694</v>
      </c>
      <c r="F150">
        <v>1544.296</v>
      </c>
      <c r="G150">
        <v>4548.3090000000002</v>
      </c>
      <c r="H150" t="s">
        <v>8</v>
      </c>
      <c r="I150" t="s">
        <v>8</v>
      </c>
      <c r="J150" t="s">
        <v>8</v>
      </c>
      <c r="K150" t="s">
        <v>8</v>
      </c>
      <c r="L150" t="s">
        <v>8</v>
      </c>
      <c r="M150">
        <v>2.06</v>
      </c>
      <c r="N150">
        <v>120.453</v>
      </c>
      <c r="O150">
        <v>652.84</v>
      </c>
      <c r="P150">
        <v>5.8</v>
      </c>
      <c r="Q150" s="5">
        <f t="shared" si="6"/>
        <v>218.28314955259808</v>
      </c>
      <c r="R150" s="9">
        <v>38533</v>
      </c>
      <c r="S150" s="7">
        <v>318.77</v>
      </c>
    </row>
    <row r="151" spans="1:19" x14ac:dyDescent="0.3">
      <c r="A151" s="1">
        <v>35003</v>
      </c>
      <c r="B151" t="s">
        <v>8</v>
      </c>
      <c r="C151">
        <v>744.4</v>
      </c>
      <c r="D151">
        <v>1367.33</v>
      </c>
      <c r="E151">
        <v>1900.2049999999999</v>
      </c>
      <c r="F151">
        <v>1537.002</v>
      </c>
      <c r="G151">
        <v>4293.9189999999999</v>
      </c>
      <c r="H151" t="s">
        <v>8</v>
      </c>
      <c r="I151" t="s">
        <v>8</v>
      </c>
      <c r="J151" t="s">
        <v>8</v>
      </c>
      <c r="K151" t="s">
        <v>8</v>
      </c>
      <c r="L151" t="s">
        <v>8</v>
      </c>
      <c r="M151">
        <v>2.06</v>
      </c>
      <c r="N151">
        <v>121.48099999999999</v>
      </c>
      <c r="O151">
        <v>661.33</v>
      </c>
      <c r="P151">
        <v>5.76</v>
      </c>
      <c r="Q151" s="5">
        <f t="shared" si="6"/>
        <v>219.33090867045053</v>
      </c>
      <c r="R151" s="9">
        <v>38562</v>
      </c>
      <c r="S151" s="7">
        <v>324.89999999999998</v>
      </c>
    </row>
    <row r="152" spans="1:19" x14ac:dyDescent="0.3">
      <c r="A152" s="1">
        <v>35033</v>
      </c>
      <c r="B152" t="s">
        <v>8</v>
      </c>
      <c r="C152">
        <v>777.07</v>
      </c>
      <c r="D152">
        <v>1435.33</v>
      </c>
      <c r="E152">
        <v>1953.076</v>
      </c>
      <c r="F152">
        <v>1547.931</v>
      </c>
      <c r="G152">
        <v>4548.0720000000001</v>
      </c>
      <c r="H152" t="s">
        <v>8</v>
      </c>
      <c r="I152" t="s">
        <v>8</v>
      </c>
      <c r="J152" t="s">
        <v>8</v>
      </c>
      <c r="K152" t="s">
        <v>8</v>
      </c>
      <c r="L152" t="s">
        <v>8</v>
      </c>
      <c r="M152">
        <v>2.06</v>
      </c>
      <c r="N152">
        <v>123.379</v>
      </c>
      <c r="O152">
        <v>671.24</v>
      </c>
      <c r="P152">
        <v>5.8</v>
      </c>
      <c r="Q152" s="5">
        <f t="shared" si="6"/>
        <v>220.39100806235768</v>
      </c>
      <c r="R152" s="9">
        <v>38595</v>
      </c>
      <c r="S152" s="7">
        <v>327.77</v>
      </c>
    </row>
    <row r="153" spans="1:19" x14ac:dyDescent="0.3">
      <c r="A153" s="1">
        <v>35062</v>
      </c>
      <c r="B153" t="s">
        <v>8</v>
      </c>
      <c r="C153">
        <v>792.04</v>
      </c>
      <c r="D153">
        <v>1443.7</v>
      </c>
      <c r="E153">
        <v>2031.7660000000001</v>
      </c>
      <c r="F153">
        <v>1596.9849999999999</v>
      </c>
      <c r="G153">
        <v>4780.5910000000003</v>
      </c>
      <c r="H153" t="s">
        <v>8</v>
      </c>
      <c r="I153" t="s">
        <v>8</v>
      </c>
      <c r="J153" t="s">
        <v>8</v>
      </c>
      <c r="K153" t="s">
        <v>8</v>
      </c>
      <c r="L153">
        <v>100</v>
      </c>
      <c r="M153">
        <v>1.0900000000000001</v>
      </c>
      <c r="N153">
        <v>129.90799999999999</v>
      </c>
      <c r="O153">
        <v>680.66</v>
      </c>
      <c r="P153">
        <v>5.6</v>
      </c>
      <c r="Q153" s="5">
        <f t="shared" si="6"/>
        <v>221.41949943331534</v>
      </c>
      <c r="R153" s="9">
        <v>38625</v>
      </c>
      <c r="S153" s="7">
        <v>333.1</v>
      </c>
    </row>
    <row r="154" spans="1:19" x14ac:dyDescent="0.3">
      <c r="A154" s="1">
        <v>35095</v>
      </c>
      <c r="B154" t="s">
        <v>8</v>
      </c>
      <c r="C154">
        <v>819</v>
      </c>
      <c r="D154">
        <v>1474.14</v>
      </c>
      <c r="E154">
        <v>2040.107</v>
      </c>
      <c r="F154">
        <v>1607.425</v>
      </c>
      <c r="G154">
        <v>4717.7690000000002</v>
      </c>
      <c r="H154" t="s">
        <v>8</v>
      </c>
      <c r="I154" t="s">
        <v>8</v>
      </c>
      <c r="J154" t="s">
        <v>8</v>
      </c>
      <c r="K154" t="s">
        <v>8</v>
      </c>
      <c r="L154">
        <v>105.057</v>
      </c>
      <c r="M154">
        <v>1.0900000000000001</v>
      </c>
      <c r="N154">
        <v>130.84200000000001</v>
      </c>
      <c r="O154">
        <v>685.18</v>
      </c>
      <c r="P154">
        <v>5.56</v>
      </c>
      <c r="Q154" s="5">
        <f t="shared" si="6"/>
        <v>222.44540978068969</v>
      </c>
      <c r="R154" s="9">
        <v>38656</v>
      </c>
      <c r="S154" s="7">
        <v>328.25</v>
      </c>
    </row>
    <row r="155" spans="1:19" x14ac:dyDescent="0.3">
      <c r="A155" s="1">
        <v>35124</v>
      </c>
      <c r="B155" t="s">
        <v>8</v>
      </c>
      <c r="C155">
        <v>826.59</v>
      </c>
      <c r="D155">
        <v>1508.75</v>
      </c>
      <c r="E155">
        <v>2047.0039999999999</v>
      </c>
      <c r="F155">
        <v>1636.7080000000001</v>
      </c>
      <c r="G155">
        <v>4633.7740000000003</v>
      </c>
      <c r="H155" t="s">
        <v>8</v>
      </c>
      <c r="I155" t="s">
        <v>8</v>
      </c>
      <c r="J155" t="s">
        <v>8</v>
      </c>
      <c r="K155" t="s">
        <v>8</v>
      </c>
      <c r="L155">
        <v>104.82899999999999</v>
      </c>
      <c r="M155">
        <v>1.0900000000000001</v>
      </c>
      <c r="N155">
        <v>133.63399999999999</v>
      </c>
      <c r="O155">
        <v>673.27</v>
      </c>
      <c r="P155">
        <v>5.22</v>
      </c>
      <c r="Q155" s="5">
        <f t="shared" si="6"/>
        <v>223.41304731323569</v>
      </c>
      <c r="R155" s="9">
        <v>38686</v>
      </c>
      <c r="S155" s="7">
        <v>333.11</v>
      </c>
    </row>
    <row r="156" spans="1:19" x14ac:dyDescent="0.3">
      <c r="A156" s="1">
        <v>35153</v>
      </c>
      <c r="B156" t="s">
        <v>8</v>
      </c>
      <c r="C156">
        <v>834.55</v>
      </c>
      <c r="D156">
        <v>1530.59</v>
      </c>
      <c r="E156">
        <v>2090.4740000000002</v>
      </c>
      <c r="F156">
        <v>1656.279</v>
      </c>
      <c r="G156">
        <v>4797.3059999999996</v>
      </c>
      <c r="H156" t="s">
        <v>8</v>
      </c>
      <c r="I156" t="s">
        <v>8</v>
      </c>
      <c r="J156" t="s">
        <v>8</v>
      </c>
      <c r="K156" t="s">
        <v>8</v>
      </c>
      <c r="L156">
        <v>104.62</v>
      </c>
      <c r="M156">
        <v>2.4</v>
      </c>
      <c r="N156">
        <v>139.99100000000001</v>
      </c>
      <c r="O156">
        <v>668.59</v>
      </c>
      <c r="P156">
        <v>5.31</v>
      </c>
      <c r="Q156" s="5">
        <f t="shared" si="6"/>
        <v>224.40165004759675</v>
      </c>
      <c r="R156" s="9">
        <v>38716</v>
      </c>
      <c r="S156" s="7">
        <v>338.48</v>
      </c>
    </row>
    <row r="157" spans="1:19" x14ac:dyDescent="0.3">
      <c r="A157" s="1">
        <v>35185</v>
      </c>
      <c r="B157" t="s">
        <v>8</v>
      </c>
      <c r="C157">
        <v>846.85</v>
      </c>
      <c r="D157">
        <v>1573.96</v>
      </c>
      <c r="E157">
        <v>2151.2510000000002</v>
      </c>
      <c r="F157">
        <v>1668.2629999999999</v>
      </c>
      <c r="G157">
        <v>5070.0590000000002</v>
      </c>
      <c r="H157" t="s">
        <v>8</v>
      </c>
      <c r="I157" t="s">
        <v>8</v>
      </c>
      <c r="J157" t="s">
        <v>8</v>
      </c>
      <c r="K157" t="s">
        <v>8</v>
      </c>
      <c r="L157">
        <v>105.316</v>
      </c>
      <c r="M157">
        <v>2.4</v>
      </c>
      <c r="N157">
        <v>146.84700000000001</v>
      </c>
      <c r="O157">
        <v>664.83</v>
      </c>
      <c r="P157">
        <v>5.22</v>
      </c>
      <c r="Q157" s="5">
        <f t="shared" si="6"/>
        <v>225.37779722530382</v>
      </c>
      <c r="R157" s="9">
        <v>38748</v>
      </c>
      <c r="S157" s="7">
        <v>349.4</v>
      </c>
    </row>
    <row r="158" spans="1:19" x14ac:dyDescent="0.3">
      <c r="A158" s="1">
        <v>35216</v>
      </c>
      <c r="B158" t="s">
        <v>8</v>
      </c>
      <c r="C158">
        <v>868.69</v>
      </c>
      <c r="D158">
        <v>1597.72</v>
      </c>
      <c r="E158">
        <v>2111.6640000000002</v>
      </c>
      <c r="F158">
        <v>1681.154</v>
      </c>
      <c r="G158">
        <v>4809.1319999999996</v>
      </c>
      <c r="H158" t="s">
        <v>8</v>
      </c>
      <c r="I158" t="s">
        <v>8</v>
      </c>
      <c r="J158" t="s">
        <v>8</v>
      </c>
      <c r="K158" t="s">
        <v>8</v>
      </c>
      <c r="L158">
        <v>103.744</v>
      </c>
      <c r="M158">
        <v>2.4</v>
      </c>
      <c r="N158">
        <v>146.185</v>
      </c>
      <c r="O158">
        <v>663.48</v>
      </c>
      <c r="P158">
        <v>5.24</v>
      </c>
      <c r="Q158" s="5">
        <f t="shared" si="6"/>
        <v>226.36194693985431</v>
      </c>
      <c r="R158" s="9">
        <v>38776</v>
      </c>
      <c r="S158" s="7">
        <v>350.58</v>
      </c>
    </row>
    <row r="159" spans="1:19" x14ac:dyDescent="0.3">
      <c r="A159" s="1">
        <v>35244</v>
      </c>
      <c r="B159" t="s">
        <v>8</v>
      </c>
      <c r="C159">
        <v>872.01</v>
      </c>
      <c r="D159">
        <v>1573.72</v>
      </c>
      <c r="E159">
        <v>2123.549</v>
      </c>
      <c r="F159">
        <v>1699.665</v>
      </c>
      <c r="G159">
        <v>4834.5749999999998</v>
      </c>
      <c r="H159" t="s">
        <v>8</v>
      </c>
      <c r="I159" t="s">
        <v>8</v>
      </c>
      <c r="J159" t="s">
        <v>8</v>
      </c>
      <c r="K159" t="s">
        <v>8</v>
      </c>
      <c r="L159">
        <v>104.04300000000001</v>
      </c>
      <c r="M159">
        <v>2.29</v>
      </c>
      <c r="N159">
        <v>145.94200000000001</v>
      </c>
      <c r="O159">
        <v>672.39</v>
      </c>
      <c r="P159">
        <v>5.27</v>
      </c>
      <c r="Q159" s="5">
        <f t="shared" si="6"/>
        <v>227.35605315683182</v>
      </c>
      <c r="R159" s="9">
        <v>38807</v>
      </c>
      <c r="S159" s="7">
        <v>356.97</v>
      </c>
    </row>
    <row r="160" spans="1:19" x14ac:dyDescent="0.3">
      <c r="A160" s="1">
        <v>35277</v>
      </c>
      <c r="B160" t="s">
        <v>8</v>
      </c>
      <c r="C160">
        <v>833.48</v>
      </c>
      <c r="D160">
        <v>1476.33</v>
      </c>
      <c r="E160">
        <v>2061.4830000000002</v>
      </c>
      <c r="F160">
        <v>1678.375</v>
      </c>
      <c r="G160">
        <v>4618.0829999999996</v>
      </c>
      <c r="H160" t="s">
        <v>8</v>
      </c>
      <c r="I160" t="s">
        <v>8</v>
      </c>
      <c r="J160" t="s">
        <v>8</v>
      </c>
      <c r="K160" t="s">
        <v>8</v>
      </c>
      <c r="L160">
        <v>107.598</v>
      </c>
      <c r="M160">
        <v>2.29</v>
      </c>
      <c r="N160">
        <v>143.87100000000001</v>
      </c>
      <c r="O160">
        <v>674.23</v>
      </c>
      <c r="P160">
        <v>5.4</v>
      </c>
      <c r="Q160" s="5">
        <f t="shared" si="6"/>
        <v>228.37915539603756</v>
      </c>
      <c r="R160" s="9">
        <v>38835</v>
      </c>
      <c r="S160" s="7">
        <v>364.88</v>
      </c>
    </row>
    <row r="161" spans="1:19" x14ac:dyDescent="0.3">
      <c r="A161" s="1">
        <v>35307</v>
      </c>
      <c r="B161" t="s">
        <v>8</v>
      </c>
      <c r="C161">
        <v>851.06</v>
      </c>
      <c r="D161">
        <v>1546.62</v>
      </c>
      <c r="E161">
        <v>2066</v>
      </c>
      <c r="F161">
        <v>1728.18</v>
      </c>
      <c r="G161">
        <v>4411.6809999999996</v>
      </c>
      <c r="H161" t="s">
        <v>8</v>
      </c>
      <c r="I161" t="s">
        <v>8</v>
      </c>
      <c r="J161" t="s">
        <v>8</v>
      </c>
      <c r="K161" t="s">
        <v>8</v>
      </c>
      <c r="L161">
        <v>111.57899999999999</v>
      </c>
      <c r="M161">
        <v>2.29</v>
      </c>
      <c r="N161">
        <v>150.85300000000001</v>
      </c>
      <c r="O161">
        <v>673.1</v>
      </c>
      <c r="P161">
        <v>5.22</v>
      </c>
      <c r="Q161" s="5">
        <f t="shared" si="6"/>
        <v>229.37260472201035</v>
      </c>
      <c r="R161" s="9">
        <v>38868</v>
      </c>
      <c r="S161" s="7">
        <v>360.14</v>
      </c>
    </row>
    <row r="162" spans="1:19" x14ac:dyDescent="0.3">
      <c r="A162" s="1">
        <v>35338</v>
      </c>
      <c r="B162" t="s">
        <v>8</v>
      </c>
      <c r="C162">
        <v>898.97</v>
      </c>
      <c r="D162">
        <v>1623.01</v>
      </c>
      <c r="E162">
        <v>2120.8850000000002</v>
      </c>
      <c r="F162">
        <v>1764.5429999999999</v>
      </c>
      <c r="G162">
        <v>4564.5330000000004</v>
      </c>
      <c r="H162" t="s">
        <v>8</v>
      </c>
      <c r="I162" t="s">
        <v>8</v>
      </c>
      <c r="J162" t="s">
        <v>8</v>
      </c>
      <c r="K162" t="s">
        <v>8</v>
      </c>
      <c r="L162">
        <v>112.69199999999999</v>
      </c>
      <c r="M162">
        <v>2.63</v>
      </c>
      <c r="N162">
        <v>151.62100000000001</v>
      </c>
      <c r="O162">
        <v>684.83</v>
      </c>
      <c r="P162">
        <v>5.3</v>
      </c>
      <c r="Q162" s="5">
        <f t="shared" si="6"/>
        <v>230.38566705953258</v>
      </c>
      <c r="R162" s="9">
        <v>38898</v>
      </c>
      <c r="S162" s="7">
        <v>359.76</v>
      </c>
    </row>
    <row r="163" spans="1:19" x14ac:dyDescent="0.3">
      <c r="A163" s="1">
        <v>35369</v>
      </c>
      <c r="B163" t="s">
        <v>8</v>
      </c>
      <c r="C163">
        <v>923.76</v>
      </c>
      <c r="D163">
        <v>1636.02</v>
      </c>
      <c r="E163">
        <v>2099.1819999999998</v>
      </c>
      <c r="F163">
        <v>1805.508</v>
      </c>
      <c r="G163">
        <v>4258.2860000000001</v>
      </c>
      <c r="H163" t="s">
        <v>8</v>
      </c>
      <c r="I163" t="s">
        <v>8</v>
      </c>
      <c r="J163" t="s">
        <v>8</v>
      </c>
      <c r="K163" t="s">
        <v>8</v>
      </c>
      <c r="L163">
        <v>113.944</v>
      </c>
      <c r="M163">
        <v>2.63</v>
      </c>
      <c r="N163">
        <v>149.50800000000001</v>
      </c>
      <c r="O163">
        <v>700</v>
      </c>
      <c r="P163">
        <v>5.24</v>
      </c>
      <c r="Q163" s="5">
        <f t="shared" si="6"/>
        <v>231.3916844723592</v>
      </c>
      <c r="R163" s="9">
        <v>38929</v>
      </c>
      <c r="S163" s="7">
        <v>360.79</v>
      </c>
    </row>
    <row r="164" spans="1:19" x14ac:dyDescent="0.3">
      <c r="A164" s="1">
        <v>35398</v>
      </c>
      <c r="B164" t="s">
        <v>8</v>
      </c>
      <c r="C164">
        <v>993.58</v>
      </c>
      <c r="D164">
        <v>1735.69</v>
      </c>
      <c r="E164">
        <v>2182.7060000000001</v>
      </c>
      <c r="F164">
        <v>1897.001</v>
      </c>
      <c r="G164">
        <v>4339.509</v>
      </c>
      <c r="H164" t="s">
        <v>8</v>
      </c>
      <c r="I164" t="s">
        <v>8</v>
      </c>
      <c r="J164" t="s">
        <v>8</v>
      </c>
      <c r="K164" t="s">
        <v>8</v>
      </c>
      <c r="L164">
        <v>116.268</v>
      </c>
      <c r="M164">
        <v>2.63</v>
      </c>
      <c r="N164">
        <v>157.84800000000001</v>
      </c>
      <c r="O164">
        <v>711.99</v>
      </c>
      <c r="P164">
        <v>5.31</v>
      </c>
      <c r="Q164" s="5">
        <f t="shared" si="6"/>
        <v>232.41559267614937</v>
      </c>
      <c r="R164" s="9">
        <v>38960</v>
      </c>
      <c r="S164" s="7">
        <v>363.87</v>
      </c>
    </row>
    <row r="165" spans="1:19" x14ac:dyDescent="0.3">
      <c r="A165" s="1">
        <v>35430</v>
      </c>
      <c r="B165" t="s">
        <v>8</v>
      </c>
      <c r="C165">
        <v>973.9</v>
      </c>
      <c r="D165">
        <v>1717.98</v>
      </c>
      <c r="E165">
        <v>2154.627</v>
      </c>
      <c r="F165">
        <v>1933.7470000000001</v>
      </c>
      <c r="G165">
        <v>4039.5450000000001</v>
      </c>
      <c r="H165" t="s">
        <v>8</v>
      </c>
      <c r="I165" t="s">
        <v>8</v>
      </c>
      <c r="J165" t="s">
        <v>8</v>
      </c>
      <c r="K165" t="s">
        <v>8</v>
      </c>
      <c r="L165">
        <v>116.604</v>
      </c>
      <c r="M165">
        <v>2.61</v>
      </c>
      <c r="N165">
        <v>160.001</v>
      </c>
      <c r="O165">
        <v>705.37</v>
      </c>
      <c r="P165">
        <v>5.29</v>
      </c>
      <c r="Q165" s="5">
        <f t="shared" si="6"/>
        <v>233.44015808053007</v>
      </c>
      <c r="R165" s="9">
        <v>38989</v>
      </c>
      <c r="S165" s="7">
        <v>364.34</v>
      </c>
    </row>
    <row r="166" spans="1:19" x14ac:dyDescent="0.3">
      <c r="A166" s="1">
        <v>35461</v>
      </c>
      <c r="B166" t="s">
        <v>8</v>
      </c>
      <c r="C166">
        <v>1034.74</v>
      </c>
      <c r="D166">
        <v>1782.24</v>
      </c>
      <c r="E166">
        <v>2079.2199999999998</v>
      </c>
      <c r="F166">
        <v>1938.9929999999999</v>
      </c>
      <c r="G166">
        <v>3599.8670000000002</v>
      </c>
      <c r="H166" t="s">
        <v>8</v>
      </c>
      <c r="I166" t="s">
        <v>8</v>
      </c>
      <c r="J166" t="s">
        <v>8</v>
      </c>
      <c r="K166" t="s">
        <v>8</v>
      </c>
      <c r="L166">
        <v>122.76</v>
      </c>
      <c r="M166">
        <v>2.61</v>
      </c>
      <c r="N166">
        <v>161.02500000000001</v>
      </c>
      <c r="O166">
        <v>707.53</v>
      </c>
      <c r="P166">
        <v>5.25</v>
      </c>
      <c r="Q166" s="5">
        <f t="shared" si="6"/>
        <v>234.4614587721324</v>
      </c>
      <c r="R166" s="9">
        <v>39021</v>
      </c>
      <c r="S166" s="7">
        <v>370.79</v>
      </c>
    </row>
    <row r="167" spans="1:19" x14ac:dyDescent="0.3">
      <c r="A167" s="1">
        <v>35489</v>
      </c>
      <c r="B167" t="s">
        <v>8</v>
      </c>
      <c r="C167">
        <v>1042.8499999999999</v>
      </c>
      <c r="D167">
        <v>1779.54</v>
      </c>
      <c r="E167">
        <v>2113.2280000000001</v>
      </c>
      <c r="F167">
        <v>1964.615</v>
      </c>
      <c r="G167">
        <v>3683.9560000000001</v>
      </c>
      <c r="H167" t="s">
        <v>8</v>
      </c>
      <c r="I167" t="s">
        <v>8</v>
      </c>
      <c r="J167" t="s">
        <v>8</v>
      </c>
      <c r="K167" t="s">
        <v>8</v>
      </c>
      <c r="L167">
        <v>123.949</v>
      </c>
      <c r="M167">
        <v>2.61</v>
      </c>
      <c r="N167">
        <v>162.71299999999999</v>
      </c>
      <c r="O167">
        <v>709.29</v>
      </c>
      <c r="P167">
        <v>5.19</v>
      </c>
      <c r="Q167" s="5">
        <f t="shared" si="6"/>
        <v>235.47550458132184</v>
      </c>
      <c r="R167" s="9">
        <v>39051</v>
      </c>
      <c r="S167" s="7">
        <v>378.47</v>
      </c>
    </row>
    <row r="168" spans="1:19" x14ac:dyDescent="0.3">
      <c r="A168" s="1">
        <v>35520</v>
      </c>
      <c r="B168" t="s">
        <v>8</v>
      </c>
      <c r="C168">
        <v>1000</v>
      </c>
      <c r="D168">
        <v>1703.91</v>
      </c>
      <c r="E168">
        <v>2120.88</v>
      </c>
      <c r="F168">
        <v>2028.0650000000001</v>
      </c>
      <c r="G168">
        <v>3562.5889999999999</v>
      </c>
      <c r="H168" t="s">
        <v>8</v>
      </c>
      <c r="I168" t="s">
        <v>8</v>
      </c>
      <c r="J168" t="s">
        <v>8</v>
      </c>
      <c r="K168" t="s">
        <v>8</v>
      </c>
      <c r="L168">
        <v>121.029</v>
      </c>
      <c r="M168">
        <v>2.34</v>
      </c>
      <c r="N168">
        <v>166.108</v>
      </c>
      <c r="O168">
        <v>701.43</v>
      </c>
      <c r="P168">
        <v>5.39</v>
      </c>
      <c r="Q168" s="5">
        <f t="shared" si="6"/>
        <v>236.53318205606627</v>
      </c>
      <c r="R168" s="9">
        <v>39080</v>
      </c>
      <c r="S168" s="7">
        <v>385.41</v>
      </c>
    </row>
    <row r="169" spans="1:19" x14ac:dyDescent="0.3">
      <c r="A169" s="1">
        <v>35550</v>
      </c>
      <c r="B169" t="s">
        <v>8</v>
      </c>
      <c r="C169">
        <v>1059.7</v>
      </c>
      <c r="D169">
        <v>1746.3</v>
      </c>
      <c r="E169">
        <v>2132.134</v>
      </c>
      <c r="F169">
        <v>2017.9780000000001</v>
      </c>
      <c r="G169">
        <v>3691.8</v>
      </c>
      <c r="H169" t="s">
        <v>8</v>
      </c>
      <c r="I169" t="s">
        <v>8</v>
      </c>
      <c r="J169" t="s">
        <v>8</v>
      </c>
      <c r="K169" t="s">
        <v>8</v>
      </c>
      <c r="L169">
        <v>120.286</v>
      </c>
      <c r="M169">
        <v>2.34</v>
      </c>
      <c r="N169">
        <v>167.41499999999999</v>
      </c>
      <c r="O169">
        <v>711.93</v>
      </c>
      <c r="P169">
        <v>5.51</v>
      </c>
      <c r="Q169" s="5">
        <f t="shared" si="6"/>
        <v>237.61926358367373</v>
      </c>
      <c r="R169" s="9">
        <v>39113</v>
      </c>
      <c r="S169" s="7">
        <v>390.53</v>
      </c>
    </row>
    <row r="170" spans="1:19" x14ac:dyDescent="0.3">
      <c r="A170" s="1">
        <v>35580</v>
      </c>
      <c r="B170" t="s">
        <v>8</v>
      </c>
      <c r="C170">
        <v>1124.22</v>
      </c>
      <c r="D170">
        <v>1873.72</v>
      </c>
      <c r="E170">
        <v>2270.88</v>
      </c>
      <c r="F170">
        <v>2104.1529999999998</v>
      </c>
      <c r="G170">
        <v>4099.5320000000002</v>
      </c>
      <c r="H170" t="s">
        <v>8</v>
      </c>
      <c r="I170" t="s">
        <v>8</v>
      </c>
      <c r="J170" t="s">
        <v>8</v>
      </c>
      <c r="K170" t="s">
        <v>8</v>
      </c>
      <c r="L170">
        <v>123.82899999999999</v>
      </c>
      <c r="M170">
        <v>2.34</v>
      </c>
      <c r="N170">
        <v>169.88499999999999</v>
      </c>
      <c r="O170">
        <v>718.66</v>
      </c>
      <c r="P170">
        <v>5.5</v>
      </c>
      <c r="Q170" s="5">
        <f t="shared" si="6"/>
        <v>238.70835187509891</v>
      </c>
      <c r="R170" s="9">
        <v>39141</v>
      </c>
      <c r="S170" s="7">
        <v>393.42</v>
      </c>
    </row>
    <row r="171" spans="1:19" x14ac:dyDescent="0.3">
      <c r="A171" s="1">
        <v>35611</v>
      </c>
      <c r="B171" t="s">
        <v>8</v>
      </c>
      <c r="C171">
        <v>1174.5899999999999</v>
      </c>
      <c r="D171">
        <v>1935.02</v>
      </c>
      <c r="E171">
        <v>2396.114</v>
      </c>
      <c r="F171">
        <v>2209.4259999999999</v>
      </c>
      <c r="G171">
        <v>4405.9110000000001</v>
      </c>
      <c r="H171" t="s">
        <v>8</v>
      </c>
      <c r="I171" t="s">
        <v>8</v>
      </c>
      <c r="J171" t="s">
        <v>8</v>
      </c>
      <c r="K171" t="s">
        <v>8</v>
      </c>
      <c r="L171">
        <v>127.63500000000001</v>
      </c>
      <c r="M171">
        <v>2.82</v>
      </c>
      <c r="N171">
        <v>160.12100000000001</v>
      </c>
      <c r="O171">
        <v>727.19</v>
      </c>
      <c r="P171">
        <v>5.56</v>
      </c>
      <c r="Q171" s="5">
        <f t="shared" si="6"/>
        <v>239.81436723878684</v>
      </c>
      <c r="R171" s="9">
        <v>39171</v>
      </c>
      <c r="S171" s="7">
        <v>398.28</v>
      </c>
    </row>
    <row r="172" spans="1:19" x14ac:dyDescent="0.3">
      <c r="A172" s="1">
        <v>35642</v>
      </c>
      <c r="B172" t="s">
        <v>8</v>
      </c>
      <c r="C172">
        <v>1268.05</v>
      </c>
      <c r="D172">
        <v>2096.4499999999998</v>
      </c>
      <c r="E172">
        <v>2434.877</v>
      </c>
      <c r="F172">
        <v>2312.9650000000001</v>
      </c>
      <c r="G172">
        <v>4271.683</v>
      </c>
      <c r="H172" t="s">
        <v>8</v>
      </c>
      <c r="I172" t="s">
        <v>8</v>
      </c>
      <c r="J172" t="s">
        <v>8</v>
      </c>
      <c r="K172" t="s">
        <v>8</v>
      </c>
      <c r="L172">
        <v>138.11500000000001</v>
      </c>
      <c r="M172">
        <v>2.82</v>
      </c>
      <c r="N172">
        <v>165.31899999999999</v>
      </c>
      <c r="O172">
        <v>746.8</v>
      </c>
      <c r="P172">
        <v>5.52</v>
      </c>
      <c r="Q172" s="5">
        <f t="shared" si="6"/>
        <v>240.91751332808525</v>
      </c>
      <c r="R172" s="9">
        <v>39202</v>
      </c>
      <c r="S172" s="7">
        <v>406.33</v>
      </c>
    </row>
    <row r="173" spans="1:19" x14ac:dyDescent="0.3">
      <c r="A173" s="1">
        <v>35671</v>
      </c>
      <c r="B173" t="s">
        <v>8</v>
      </c>
      <c r="C173">
        <v>1197.01</v>
      </c>
      <c r="D173">
        <v>2073.69</v>
      </c>
      <c r="E173">
        <v>2253.0300000000002</v>
      </c>
      <c r="F173">
        <v>2180.808</v>
      </c>
      <c r="G173">
        <v>3901.2069999999999</v>
      </c>
      <c r="H173" t="s">
        <v>8</v>
      </c>
      <c r="I173" t="s">
        <v>8</v>
      </c>
      <c r="J173" t="s">
        <v>8</v>
      </c>
      <c r="K173" t="s">
        <v>8</v>
      </c>
      <c r="L173">
        <v>141.464</v>
      </c>
      <c r="M173">
        <v>2.82</v>
      </c>
      <c r="N173">
        <v>165.15299999999999</v>
      </c>
      <c r="O173">
        <v>740.43</v>
      </c>
      <c r="P173">
        <v>5.54</v>
      </c>
      <c r="Q173" s="5">
        <f t="shared" si="6"/>
        <v>242.02974918128325</v>
      </c>
      <c r="R173" s="9">
        <v>39233</v>
      </c>
      <c r="S173" s="7">
        <v>415.71</v>
      </c>
    </row>
    <row r="174" spans="1:19" x14ac:dyDescent="0.3">
      <c r="A174" s="1">
        <v>35703</v>
      </c>
      <c r="B174" t="s">
        <v>8</v>
      </c>
      <c r="C174">
        <v>1262.56</v>
      </c>
      <c r="D174">
        <v>2192.0300000000002</v>
      </c>
      <c r="E174">
        <v>2379.2420000000002</v>
      </c>
      <c r="F174">
        <v>2392.2890000000002</v>
      </c>
      <c r="G174">
        <v>3842.2280000000001</v>
      </c>
      <c r="H174" t="s">
        <v>8</v>
      </c>
      <c r="I174" t="s">
        <v>8</v>
      </c>
      <c r="J174" t="s">
        <v>8</v>
      </c>
      <c r="K174" t="s">
        <v>8</v>
      </c>
      <c r="L174">
        <v>143.19300000000001</v>
      </c>
      <c r="M174">
        <v>3.38</v>
      </c>
      <c r="N174">
        <v>167.00200000000001</v>
      </c>
      <c r="O174">
        <v>751.35</v>
      </c>
      <c r="P174">
        <v>5.54</v>
      </c>
      <c r="Q174" s="5">
        <f t="shared" si="6"/>
        <v>243.14711985667017</v>
      </c>
      <c r="R174" s="9">
        <v>39262</v>
      </c>
      <c r="S174" s="7">
        <v>418.95</v>
      </c>
    </row>
    <row r="175" spans="1:19" x14ac:dyDescent="0.3">
      <c r="A175" s="1">
        <v>35734</v>
      </c>
      <c r="B175" t="s">
        <v>8</v>
      </c>
      <c r="C175">
        <v>1220.4000000000001</v>
      </c>
      <c r="D175">
        <v>2106.75</v>
      </c>
      <c r="E175">
        <v>2196.3620000000001</v>
      </c>
      <c r="F175">
        <v>2274.65</v>
      </c>
      <c r="G175">
        <v>3484.3220000000001</v>
      </c>
      <c r="H175" t="s">
        <v>8</v>
      </c>
      <c r="I175" t="s">
        <v>8</v>
      </c>
      <c r="J175" t="s">
        <v>8</v>
      </c>
      <c r="K175" t="s">
        <v>8</v>
      </c>
      <c r="L175">
        <v>147.93600000000001</v>
      </c>
      <c r="M175">
        <v>3.38</v>
      </c>
      <c r="N175">
        <v>167.66399999999999</v>
      </c>
      <c r="O175">
        <v>762.25</v>
      </c>
      <c r="P175">
        <v>5.5</v>
      </c>
      <c r="Q175" s="5">
        <f t="shared" si="6"/>
        <v>244.26154415601326</v>
      </c>
      <c r="R175" s="9">
        <v>39294</v>
      </c>
      <c r="S175" s="7">
        <v>418.93</v>
      </c>
    </row>
    <row r="176" spans="1:19" x14ac:dyDescent="0.3">
      <c r="A176" s="1">
        <v>35762</v>
      </c>
      <c r="B176" t="s">
        <v>8</v>
      </c>
      <c r="C176">
        <v>1276.8900000000001</v>
      </c>
      <c r="D176">
        <v>2156.9</v>
      </c>
      <c r="E176">
        <v>2173.9720000000002</v>
      </c>
      <c r="F176">
        <v>2309.6030000000001</v>
      </c>
      <c r="G176">
        <v>3270.4659999999999</v>
      </c>
      <c r="H176" t="s">
        <v>8</v>
      </c>
      <c r="I176" t="s">
        <v>8</v>
      </c>
      <c r="J176" t="s">
        <v>8</v>
      </c>
      <c r="K176" t="s">
        <v>8</v>
      </c>
      <c r="L176">
        <v>148.79599999999999</v>
      </c>
      <c r="M176">
        <v>3.38</v>
      </c>
      <c r="N176">
        <v>161.00800000000001</v>
      </c>
      <c r="O176">
        <v>765.76</v>
      </c>
      <c r="P176">
        <v>5.52</v>
      </c>
      <c r="Q176" s="5">
        <f t="shared" si="6"/>
        <v>245.38514725913092</v>
      </c>
      <c r="R176" s="9">
        <v>39325</v>
      </c>
      <c r="S176" s="7">
        <v>412.52</v>
      </c>
    </row>
    <row r="177" spans="1:19" x14ac:dyDescent="0.3">
      <c r="A177" s="1">
        <v>35795</v>
      </c>
      <c r="B177" t="s">
        <v>8</v>
      </c>
      <c r="C177">
        <v>1298.82</v>
      </c>
      <c r="D177">
        <v>2216.33</v>
      </c>
      <c r="E177">
        <v>2192.9340000000002</v>
      </c>
      <c r="F177">
        <v>2394.0120000000002</v>
      </c>
      <c r="G177">
        <v>3083.3270000000002</v>
      </c>
      <c r="H177" t="s">
        <v>8</v>
      </c>
      <c r="I177" t="s">
        <v>8</v>
      </c>
      <c r="J177">
        <v>524.76</v>
      </c>
      <c r="K177" t="s">
        <v>8</v>
      </c>
      <c r="L177">
        <v>147.15199999999999</v>
      </c>
      <c r="M177">
        <v>4.71</v>
      </c>
      <c r="N177">
        <v>154.57900000000001</v>
      </c>
      <c r="O177">
        <v>773.47</v>
      </c>
      <c r="P177">
        <v>5.5</v>
      </c>
      <c r="Q177" s="5">
        <f t="shared" si="6"/>
        <v>246.50982918406862</v>
      </c>
      <c r="R177" s="9">
        <v>39353</v>
      </c>
      <c r="S177" s="7">
        <v>423.68</v>
      </c>
    </row>
    <row r="178" spans="1:19" x14ac:dyDescent="0.3">
      <c r="A178" s="1">
        <v>35825</v>
      </c>
      <c r="B178" t="s">
        <v>8</v>
      </c>
      <c r="C178">
        <v>1313.19</v>
      </c>
      <c r="D178">
        <v>2174.59</v>
      </c>
      <c r="E178">
        <v>2293.2249999999999</v>
      </c>
      <c r="F178">
        <v>2493.6680000000001</v>
      </c>
      <c r="G178">
        <v>3358.4259999999999</v>
      </c>
      <c r="H178" t="s">
        <v>8</v>
      </c>
      <c r="I178" t="s">
        <v>8</v>
      </c>
      <c r="J178">
        <v>522.35</v>
      </c>
      <c r="K178" t="s">
        <v>8</v>
      </c>
      <c r="L178">
        <v>152.85300000000001</v>
      </c>
      <c r="M178">
        <v>4.71</v>
      </c>
      <c r="N178">
        <v>155.15</v>
      </c>
      <c r="O178">
        <v>783.4</v>
      </c>
      <c r="P178">
        <v>5.56</v>
      </c>
      <c r="Q178" s="5">
        <f t="shared" si="6"/>
        <v>247.65199139262145</v>
      </c>
      <c r="R178" s="9">
        <v>39386</v>
      </c>
      <c r="S178" s="7">
        <v>437.08</v>
      </c>
    </row>
    <row r="179" spans="1:19" x14ac:dyDescent="0.3">
      <c r="A179" s="1">
        <v>35853</v>
      </c>
      <c r="B179" t="s">
        <v>8</v>
      </c>
      <c r="C179">
        <v>1407.9</v>
      </c>
      <c r="D179">
        <v>2344.6</v>
      </c>
      <c r="E179">
        <v>2440.3710000000001</v>
      </c>
      <c r="F179">
        <v>2688.6309999999999</v>
      </c>
      <c r="G179">
        <v>3375.9229999999998</v>
      </c>
      <c r="H179" t="s">
        <v>8</v>
      </c>
      <c r="I179" t="s">
        <v>8</v>
      </c>
      <c r="J179">
        <v>530.13</v>
      </c>
      <c r="K179" t="s">
        <v>8</v>
      </c>
      <c r="L179">
        <v>154.38800000000001</v>
      </c>
      <c r="M179">
        <v>4.71</v>
      </c>
      <c r="N179">
        <v>148.477</v>
      </c>
      <c r="O179">
        <v>782.81</v>
      </c>
      <c r="P179">
        <v>5.5</v>
      </c>
      <c r="Q179" s="5">
        <f t="shared" si="6"/>
        <v>248.78706301983766</v>
      </c>
      <c r="R179" s="9">
        <v>39416</v>
      </c>
      <c r="S179" s="7">
        <v>431.81</v>
      </c>
    </row>
    <row r="180" spans="1:19" x14ac:dyDescent="0.3">
      <c r="A180" s="1">
        <v>35885</v>
      </c>
      <c r="B180" t="s">
        <v>8</v>
      </c>
      <c r="C180">
        <v>1480</v>
      </c>
      <c r="D180">
        <v>2455.8000000000002</v>
      </c>
      <c r="E180">
        <v>2515.5140000000001</v>
      </c>
      <c r="F180">
        <v>2880.1060000000002</v>
      </c>
      <c r="G180">
        <v>3146.2530000000002</v>
      </c>
      <c r="H180" t="s">
        <v>8</v>
      </c>
      <c r="I180" t="s">
        <v>8</v>
      </c>
      <c r="J180">
        <v>552.4</v>
      </c>
      <c r="K180" t="s">
        <v>8</v>
      </c>
      <c r="L180">
        <v>152.571</v>
      </c>
      <c r="M180">
        <v>4.1399999999999997</v>
      </c>
      <c r="N180">
        <v>148.90700000000001</v>
      </c>
      <c r="O180">
        <v>785.5</v>
      </c>
      <c r="P180">
        <v>5.49</v>
      </c>
      <c r="Q180" s="5">
        <f t="shared" si="6"/>
        <v>249.92526383315342</v>
      </c>
      <c r="R180" s="9">
        <v>39447</v>
      </c>
      <c r="S180" s="7">
        <v>433.82</v>
      </c>
    </row>
    <row r="181" spans="1:19" x14ac:dyDescent="0.3">
      <c r="A181" s="1">
        <v>35915</v>
      </c>
      <c r="B181" t="s">
        <v>8</v>
      </c>
      <c r="C181">
        <v>1494.89</v>
      </c>
      <c r="D181">
        <v>2461.9299999999998</v>
      </c>
      <c r="E181">
        <v>2535.4250000000002</v>
      </c>
      <c r="F181">
        <v>2935.9650000000001</v>
      </c>
      <c r="G181">
        <v>3133.509</v>
      </c>
      <c r="H181" t="s">
        <v>8</v>
      </c>
      <c r="I181" t="s">
        <v>8</v>
      </c>
      <c r="J181">
        <v>542.12</v>
      </c>
      <c r="K181" t="s">
        <v>8</v>
      </c>
      <c r="L181">
        <v>155.30600000000001</v>
      </c>
      <c r="M181">
        <v>4.1399999999999997</v>
      </c>
      <c r="N181">
        <v>146.959</v>
      </c>
      <c r="O181">
        <v>789.6</v>
      </c>
      <c r="P181">
        <v>5.45</v>
      </c>
      <c r="Q181" s="5">
        <f t="shared" si="6"/>
        <v>251.06034107306232</v>
      </c>
      <c r="R181" s="9">
        <v>39478</v>
      </c>
      <c r="S181" s="7">
        <v>427.4</v>
      </c>
    </row>
    <row r="182" spans="1:19" x14ac:dyDescent="0.3">
      <c r="A182" s="1">
        <v>35944</v>
      </c>
      <c r="B182" t="s">
        <v>8</v>
      </c>
      <c r="C182">
        <v>1469.19</v>
      </c>
      <c r="D182">
        <v>2385.7399999999998</v>
      </c>
      <c r="E182">
        <v>2523.1190000000001</v>
      </c>
      <c r="F182">
        <v>2995.4369999999999</v>
      </c>
      <c r="G182">
        <v>2961.2930000000001</v>
      </c>
      <c r="H182" t="s">
        <v>8</v>
      </c>
      <c r="I182" t="s">
        <v>8</v>
      </c>
      <c r="J182">
        <v>539.29999999999995</v>
      </c>
      <c r="K182" t="s">
        <v>8</v>
      </c>
      <c r="L182">
        <v>154.315</v>
      </c>
      <c r="M182">
        <v>4.1399999999999997</v>
      </c>
      <c r="N182">
        <v>139.721</v>
      </c>
      <c r="O182">
        <v>797.09</v>
      </c>
      <c r="P182">
        <v>5.49</v>
      </c>
      <c r="Q182" s="5">
        <f t="shared" si="6"/>
        <v>252.20894213347157</v>
      </c>
      <c r="R182" s="9">
        <v>39507</v>
      </c>
      <c r="S182" s="7">
        <v>434.26</v>
      </c>
    </row>
    <row r="183" spans="1:19" x14ac:dyDescent="0.3">
      <c r="A183" s="1">
        <v>35976</v>
      </c>
      <c r="B183" t="s">
        <v>8</v>
      </c>
      <c r="C183">
        <v>1528.87</v>
      </c>
      <c r="D183">
        <v>2418.7800000000002</v>
      </c>
      <c r="E183">
        <v>2542.2190000000001</v>
      </c>
      <c r="F183">
        <v>3028.2559999999999</v>
      </c>
      <c r="G183">
        <v>3002.8870000000002</v>
      </c>
      <c r="H183" t="s">
        <v>8</v>
      </c>
      <c r="I183" t="s">
        <v>8</v>
      </c>
      <c r="J183">
        <v>547.92999999999995</v>
      </c>
      <c r="K183" t="s">
        <v>8</v>
      </c>
      <c r="L183">
        <v>151.279</v>
      </c>
      <c r="M183">
        <v>4.1900000000000004</v>
      </c>
      <c r="N183">
        <v>136.72200000000001</v>
      </c>
      <c r="O183">
        <v>803.85</v>
      </c>
      <c r="P183">
        <v>5.56</v>
      </c>
      <c r="Q183" s="5">
        <f t="shared" si="6"/>
        <v>253.3775102320233</v>
      </c>
      <c r="R183" s="9">
        <v>39538</v>
      </c>
      <c r="S183" s="7">
        <v>425.1</v>
      </c>
    </row>
    <row r="184" spans="1:19" x14ac:dyDescent="0.3">
      <c r="A184" s="1">
        <v>36007</v>
      </c>
      <c r="B184" t="s">
        <v>8</v>
      </c>
      <c r="C184">
        <v>1512.59</v>
      </c>
      <c r="D184">
        <v>2303.42</v>
      </c>
      <c r="E184">
        <v>2567.9940000000001</v>
      </c>
      <c r="F184">
        <v>3088.0819999999999</v>
      </c>
      <c r="G184">
        <v>2963.3530000000001</v>
      </c>
      <c r="H184" t="s">
        <v>8</v>
      </c>
      <c r="I184" t="s">
        <v>8</v>
      </c>
      <c r="J184">
        <v>558.89</v>
      </c>
      <c r="K184" t="s">
        <v>8</v>
      </c>
      <c r="L184">
        <v>152.626</v>
      </c>
      <c r="M184">
        <v>4.1900000000000004</v>
      </c>
      <c r="N184">
        <v>128.48699999999999</v>
      </c>
      <c r="O184">
        <v>805.56</v>
      </c>
      <c r="P184">
        <v>5.54</v>
      </c>
      <c r="Q184" s="5">
        <f t="shared" si="6"/>
        <v>254.54726973759449</v>
      </c>
      <c r="R184" s="9">
        <v>39568</v>
      </c>
      <c r="S184" s="7">
        <v>427.53</v>
      </c>
    </row>
    <row r="185" spans="1:19" x14ac:dyDescent="0.3">
      <c r="A185" s="1">
        <v>36038</v>
      </c>
      <c r="B185" t="s">
        <v>8</v>
      </c>
      <c r="C185">
        <v>1293.9000000000001</v>
      </c>
      <c r="D185">
        <v>1934.98</v>
      </c>
      <c r="E185">
        <v>2249.8470000000002</v>
      </c>
      <c r="F185">
        <v>2699.6570000000002</v>
      </c>
      <c r="G185">
        <v>2625.4340000000002</v>
      </c>
      <c r="H185" t="s">
        <v>8</v>
      </c>
      <c r="I185" t="s">
        <v>8</v>
      </c>
      <c r="J185">
        <v>549.04999999999995</v>
      </c>
      <c r="K185" t="s">
        <v>8</v>
      </c>
      <c r="L185">
        <v>138.67599999999999</v>
      </c>
      <c r="M185">
        <v>4.1900000000000004</v>
      </c>
      <c r="N185">
        <v>120.346</v>
      </c>
      <c r="O185">
        <v>818.67</v>
      </c>
      <c r="P185">
        <v>5.55</v>
      </c>
      <c r="Q185" s="5">
        <f t="shared" si="6"/>
        <v>255.7245508601309</v>
      </c>
      <c r="R185" s="9">
        <v>39598</v>
      </c>
      <c r="S185" s="7">
        <v>436.07</v>
      </c>
    </row>
    <row r="186" spans="1:19" x14ac:dyDescent="0.3">
      <c r="A186" s="1">
        <v>36068</v>
      </c>
      <c r="B186" t="s">
        <v>8</v>
      </c>
      <c r="C186">
        <v>1376.79</v>
      </c>
      <c r="D186">
        <v>2060.21</v>
      </c>
      <c r="E186">
        <v>2180.8710000000001</v>
      </c>
      <c r="F186">
        <v>2591.7190000000001</v>
      </c>
      <c r="G186">
        <v>2553.7620000000002</v>
      </c>
      <c r="H186" t="s">
        <v>8</v>
      </c>
      <c r="I186" t="s">
        <v>8</v>
      </c>
      <c r="J186">
        <v>545.91999999999996</v>
      </c>
      <c r="K186" t="s">
        <v>8</v>
      </c>
      <c r="L186">
        <v>148.83699999999999</v>
      </c>
      <c r="M186">
        <v>3.46</v>
      </c>
      <c r="N186">
        <v>129.68299999999999</v>
      </c>
      <c r="O186">
        <v>837.84</v>
      </c>
      <c r="P186">
        <v>5.51</v>
      </c>
      <c r="Q186" s="5">
        <f t="shared" si="6"/>
        <v>256.89875275616367</v>
      </c>
      <c r="R186" s="9">
        <v>39629</v>
      </c>
      <c r="S186" s="7">
        <v>436.05</v>
      </c>
    </row>
    <row r="187" spans="1:19" x14ac:dyDescent="0.3">
      <c r="A187" s="1">
        <v>36098</v>
      </c>
      <c r="B187" t="s">
        <v>8</v>
      </c>
      <c r="C187">
        <v>1488.78</v>
      </c>
      <c r="D187">
        <v>2200.69</v>
      </c>
      <c r="E187">
        <v>2408.2060000000001</v>
      </c>
      <c r="F187">
        <v>2799.1770000000001</v>
      </c>
      <c r="G187">
        <v>2982.0309999999999</v>
      </c>
      <c r="H187" t="s">
        <v>8</v>
      </c>
      <c r="I187" t="s">
        <v>8</v>
      </c>
      <c r="J187">
        <v>554.33000000000004</v>
      </c>
      <c r="K187" t="s">
        <v>8</v>
      </c>
      <c r="L187">
        <v>154.31399999999999</v>
      </c>
      <c r="M187">
        <v>3.46</v>
      </c>
      <c r="N187">
        <v>125.82599999999999</v>
      </c>
      <c r="O187">
        <v>833.42</v>
      </c>
      <c r="P187">
        <v>5.07</v>
      </c>
      <c r="Q187" s="5">
        <f t="shared" si="6"/>
        <v>257.98414998655846</v>
      </c>
      <c r="R187" s="9">
        <v>39660</v>
      </c>
      <c r="S187" s="7">
        <v>424.68</v>
      </c>
    </row>
    <row r="188" spans="1:19" x14ac:dyDescent="0.3">
      <c r="A188" s="1">
        <v>36129</v>
      </c>
      <c r="B188" t="s">
        <v>8</v>
      </c>
      <c r="C188">
        <v>1579.02</v>
      </c>
      <c r="D188">
        <v>2304.89</v>
      </c>
      <c r="E188">
        <v>2531.5819999999999</v>
      </c>
      <c r="F188">
        <v>2948.105</v>
      </c>
      <c r="G188">
        <v>3118.38</v>
      </c>
      <c r="H188" t="s">
        <v>8</v>
      </c>
      <c r="I188" t="s">
        <v>8</v>
      </c>
      <c r="J188">
        <v>570.52</v>
      </c>
      <c r="K188" t="s">
        <v>8</v>
      </c>
      <c r="L188">
        <v>149.761</v>
      </c>
      <c r="M188">
        <v>3.46</v>
      </c>
      <c r="N188">
        <v>116.76</v>
      </c>
      <c r="O188">
        <v>838.14</v>
      </c>
      <c r="P188">
        <v>4.83</v>
      </c>
      <c r="Q188" s="5">
        <f t="shared" si="6"/>
        <v>259.02253619025436</v>
      </c>
      <c r="R188" s="9">
        <v>39689</v>
      </c>
      <c r="S188" s="7">
        <v>418.43</v>
      </c>
    </row>
    <row r="189" spans="1:19" x14ac:dyDescent="0.3">
      <c r="A189" s="1">
        <v>36160</v>
      </c>
      <c r="B189">
        <v>92.183999999999997</v>
      </c>
      <c r="C189">
        <v>1670.01</v>
      </c>
      <c r="D189">
        <v>2440.06</v>
      </c>
      <c r="E189">
        <v>2631.4520000000002</v>
      </c>
      <c r="F189">
        <v>3077.0039999999999</v>
      </c>
      <c r="G189">
        <v>3239.0549999999998</v>
      </c>
      <c r="H189" t="s">
        <v>8</v>
      </c>
      <c r="I189">
        <v>86.834000000000003</v>
      </c>
      <c r="J189">
        <v>592.65</v>
      </c>
      <c r="K189" t="s">
        <v>8</v>
      </c>
      <c r="L189">
        <v>142.755</v>
      </c>
      <c r="M189">
        <v>3.55</v>
      </c>
      <c r="N189">
        <v>112.79600000000001</v>
      </c>
      <c r="O189">
        <v>840.66</v>
      </c>
      <c r="P189">
        <v>4.68</v>
      </c>
      <c r="Q189" s="5">
        <f t="shared" si="6"/>
        <v>260.03272408139634</v>
      </c>
      <c r="R189" s="9">
        <v>39721</v>
      </c>
      <c r="S189" s="7">
        <v>391.02</v>
      </c>
    </row>
    <row r="190" spans="1:19" x14ac:dyDescent="0.3">
      <c r="A190" s="1">
        <v>36189</v>
      </c>
      <c r="B190">
        <v>93.997</v>
      </c>
      <c r="C190">
        <v>1739.84</v>
      </c>
      <c r="D190">
        <v>2435.87</v>
      </c>
      <c r="E190">
        <v>2623.6819999999998</v>
      </c>
      <c r="F190">
        <v>3057.1930000000002</v>
      </c>
      <c r="G190">
        <v>3262.5459999999998</v>
      </c>
      <c r="H190" t="s">
        <v>8</v>
      </c>
      <c r="I190">
        <v>85.525000000000006</v>
      </c>
      <c r="J190">
        <v>625.19000000000005</v>
      </c>
      <c r="K190" t="s">
        <v>8</v>
      </c>
      <c r="L190">
        <v>148.94800000000001</v>
      </c>
      <c r="M190">
        <v>3.55</v>
      </c>
      <c r="N190">
        <v>112.304</v>
      </c>
      <c r="O190">
        <v>846.66</v>
      </c>
      <c r="P190">
        <v>4.63</v>
      </c>
      <c r="Q190" s="5">
        <f t="shared" si="6"/>
        <v>261.03601700847707</v>
      </c>
      <c r="R190" s="9">
        <v>39752</v>
      </c>
      <c r="S190" s="7">
        <v>366.39</v>
      </c>
    </row>
    <row r="191" spans="1:19" x14ac:dyDescent="0.3">
      <c r="A191" s="1">
        <v>36217</v>
      </c>
      <c r="B191">
        <v>91.588999999999999</v>
      </c>
      <c r="C191">
        <v>1685.77</v>
      </c>
      <c r="D191">
        <v>2354.86</v>
      </c>
      <c r="E191">
        <v>2561.1529999999998</v>
      </c>
      <c r="F191">
        <v>2979.6030000000001</v>
      </c>
      <c r="G191">
        <v>3190.9520000000002</v>
      </c>
      <c r="H191" t="s">
        <v>8</v>
      </c>
      <c r="I191">
        <v>86.349000000000004</v>
      </c>
      <c r="J191">
        <v>609.12</v>
      </c>
      <c r="K191" t="s">
        <v>8</v>
      </c>
      <c r="L191">
        <v>141.964</v>
      </c>
      <c r="M191">
        <v>3.55</v>
      </c>
      <c r="N191">
        <v>108.39100000000001</v>
      </c>
      <c r="O191">
        <v>831.88</v>
      </c>
      <c r="P191">
        <v>4.76</v>
      </c>
      <c r="Q191" s="5">
        <f t="shared" si="6"/>
        <v>262.07145987594402</v>
      </c>
      <c r="R191" s="9">
        <v>39780</v>
      </c>
      <c r="S191" s="7">
        <v>351.2</v>
      </c>
    </row>
    <row r="192" spans="1:19" x14ac:dyDescent="0.3">
      <c r="A192" s="1">
        <v>36250</v>
      </c>
      <c r="B192">
        <v>95.760999999999996</v>
      </c>
      <c r="C192">
        <v>1753.21</v>
      </c>
      <c r="D192">
        <v>2428.63</v>
      </c>
      <c r="E192">
        <v>2668.06</v>
      </c>
      <c r="F192">
        <v>3012.1179999999999</v>
      </c>
      <c r="G192">
        <v>3633.5549999999998</v>
      </c>
      <c r="H192" t="s">
        <v>8</v>
      </c>
      <c r="I192">
        <v>97.759</v>
      </c>
      <c r="J192">
        <v>626.73</v>
      </c>
      <c r="K192" t="s">
        <v>8</v>
      </c>
      <c r="L192">
        <v>141.26</v>
      </c>
      <c r="M192">
        <v>2.59</v>
      </c>
      <c r="N192">
        <v>118.779</v>
      </c>
      <c r="O192">
        <v>836.49</v>
      </c>
      <c r="P192">
        <v>4.8099999999999996</v>
      </c>
      <c r="Q192" s="5">
        <f t="shared" si="6"/>
        <v>263.1219296442801</v>
      </c>
      <c r="R192" s="9">
        <v>39813</v>
      </c>
      <c r="S192" s="7">
        <v>351.08</v>
      </c>
    </row>
    <row r="193" spans="1:19" x14ac:dyDescent="0.3">
      <c r="A193" s="1">
        <v>36280</v>
      </c>
      <c r="B193">
        <v>99.864999999999995</v>
      </c>
      <c r="C193">
        <v>1821.11</v>
      </c>
      <c r="D193">
        <v>2608.04</v>
      </c>
      <c r="E193">
        <v>2776.1660000000002</v>
      </c>
      <c r="F193">
        <v>3101.8690000000001</v>
      </c>
      <c r="G193">
        <v>3785.239</v>
      </c>
      <c r="H193" t="s">
        <v>8</v>
      </c>
      <c r="I193">
        <v>109.84699999999999</v>
      </c>
      <c r="J193">
        <v>658</v>
      </c>
      <c r="K193" t="s">
        <v>8</v>
      </c>
      <c r="L193">
        <v>151.95599999999999</v>
      </c>
      <c r="M193">
        <v>2.59</v>
      </c>
      <c r="N193">
        <v>123.581</v>
      </c>
      <c r="O193">
        <v>839.14</v>
      </c>
      <c r="P193">
        <v>4.74</v>
      </c>
      <c r="Q193" s="5">
        <f t="shared" si="6"/>
        <v>264.16126126637499</v>
      </c>
      <c r="R193" s="9">
        <v>39843</v>
      </c>
      <c r="S193" s="7">
        <v>354.92</v>
      </c>
    </row>
    <row r="194" spans="1:19" x14ac:dyDescent="0.3">
      <c r="A194" s="1">
        <v>36311</v>
      </c>
      <c r="B194">
        <v>96.373999999999995</v>
      </c>
      <c r="C194">
        <v>1778.1</v>
      </c>
      <c r="D194">
        <v>2600.56</v>
      </c>
      <c r="E194">
        <v>2633.1970000000001</v>
      </c>
      <c r="F194">
        <v>2952.8919999999998</v>
      </c>
      <c r="G194">
        <v>3571.9229999999998</v>
      </c>
      <c r="H194" t="s">
        <v>8</v>
      </c>
      <c r="I194">
        <v>109.211</v>
      </c>
      <c r="J194">
        <v>649.58000000000004</v>
      </c>
      <c r="K194" t="s">
        <v>8</v>
      </c>
      <c r="L194">
        <v>148.23400000000001</v>
      </c>
      <c r="M194">
        <v>2.59</v>
      </c>
      <c r="N194">
        <v>115.98699999999999</v>
      </c>
      <c r="O194">
        <v>831.79</v>
      </c>
      <c r="P194">
        <v>4.74</v>
      </c>
      <c r="Q194" s="5">
        <f t="shared" si="6"/>
        <v>265.20469824837716</v>
      </c>
      <c r="R194" s="9">
        <v>39871</v>
      </c>
      <c r="S194" s="7">
        <v>351.78</v>
      </c>
    </row>
    <row r="195" spans="1:19" x14ac:dyDescent="0.3">
      <c r="A195" s="1">
        <v>36341</v>
      </c>
      <c r="B195">
        <v>101.179</v>
      </c>
      <c r="C195">
        <v>1876.78</v>
      </c>
      <c r="D195">
        <v>2692.28</v>
      </c>
      <c r="E195">
        <v>2735.8580000000002</v>
      </c>
      <c r="F195">
        <v>3002.7330000000002</v>
      </c>
      <c r="G195">
        <v>3910.0320000000002</v>
      </c>
      <c r="H195" t="s">
        <v>8</v>
      </c>
      <c r="I195">
        <v>121.577</v>
      </c>
      <c r="J195">
        <v>665.1</v>
      </c>
      <c r="K195" t="s">
        <v>8</v>
      </c>
      <c r="L195">
        <v>150.666</v>
      </c>
      <c r="M195">
        <v>2.62</v>
      </c>
      <c r="N195">
        <v>122.46899999999999</v>
      </c>
      <c r="O195">
        <v>829.14</v>
      </c>
      <c r="P195">
        <v>4.76</v>
      </c>
      <c r="Q195" s="5">
        <f t="shared" si="6"/>
        <v>266.25667688476238</v>
      </c>
      <c r="R195" s="9">
        <v>39903</v>
      </c>
      <c r="S195" s="7">
        <v>354.08</v>
      </c>
    </row>
    <row r="196" spans="1:19" x14ac:dyDescent="0.3">
      <c r="A196" s="1">
        <v>36371</v>
      </c>
      <c r="B196">
        <v>100.703</v>
      </c>
      <c r="C196">
        <v>1818.18</v>
      </c>
      <c r="D196">
        <v>2618.37</v>
      </c>
      <c r="E196">
        <v>2817.1770000000001</v>
      </c>
      <c r="F196">
        <v>3030.6219999999998</v>
      </c>
      <c r="G196">
        <v>4300.4160000000002</v>
      </c>
      <c r="H196" t="s">
        <v>8</v>
      </c>
      <c r="I196">
        <v>118.19499999999999</v>
      </c>
      <c r="J196">
        <v>661.11</v>
      </c>
      <c r="K196" t="s">
        <v>8</v>
      </c>
      <c r="L196">
        <v>154.80799999999999</v>
      </c>
      <c r="M196">
        <v>2.62</v>
      </c>
      <c r="N196">
        <v>124.623</v>
      </c>
      <c r="O196">
        <v>825.61</v>
      </c>
      <c r="P196">
        <v>4.99</v>
      </c>
      <c r="Q196" s="5">
        <f t="shared" si="6"/>
        <v>267.36386089947484</v>
      </c>
      <c r="R196" s="9">
        <v>39933</v>
      </c>
      <c r="S196" s="7">
        <v>360.04</v>
      </c>
    </row>
    <row r="197" spans="1:19" x14ac:dyDescent="0.3">
      <c r="A197" s="1">
        <v>36403</v>
      </c>
      <c r="B197">
        <v>100.581</v>
      </c>
      <c r="C197">
        <v>1809.19</v>
      </c>
      <c r="D197">
        <v>2550.56</v>
      </c>
      <c r="E197">
        <v>2827.4650000000001</v>
      </c>
      <c r="F197">
        <v>3061.41</v>
      </c>
      <c r="G197">
        <v>4270.38</v>
      </c>
      <c r="H197" t="s">
        <v>8</v>
      </c>
      <c r="I197">
        <v>119.309</v>
      </c>
      <c r="J197">
        <v>662.04</v>
      </c>
      <c r="K197" t="s">
        <v>8</v>
      </c>
      <c r="L197">
        <v>157.172</v>
      </c>
      <c r="M197">
        <v>2.62</v>
      </c>
      <c r="N197">
        <v>131.852</v>
      </c>
      <c r="O197">
        <v>825.19</v>
      </c>
      <c r="P197">
        <v>5.07</v>
      </c>
      <c r="Q197" s="5">
        <f t="shared" si="6"/>
        <v>268.4934732117751</v>
      </c>
      <c r="R197" s="9">
        <v>39962</v>
      </c>
      <c r="S197" s="7">
        <v>374.66</v>
      </c>
    </row>
    <row r="198" spans="1:19" x14ac:dyDescent="0.3">
      <c r="A198" s="1">
        <v>36433</v>
      </c>
      <c r="B198">
        <v>99.471000000000004</v>
      </c>
      <c r="C198">
        <v>1759.59</v>
      </c>
      <c r="D198">
        <v>2460.9</v>
      </c>
      <c r="E198">
        <v>2855.9250000000002</v>
      </c>
      <c r="F198">
        <v>3037.81</v>
      </c>
      <c r="G198">
        <v>4529.4989999999998</v>
      </c>
      <c r="H198" t="s">
        <v>8</v>
      </c>
      <c r="I198">
        <v>115.23099999999999</v>
      </c>
      <c r="J198">
        <v>665.15</v>
      </c>
      <c r="K198" t="s">
        <v>8</v>
      </c>
      <c r="L198">
        <v>149.84700000000001</v>
      </c>
      <c r="M198">
        <v>2.81</v>
      </c>
      <c r="N198">
        <v>138.71199999999999</v>
      </c>
      <c r="O198">
        <v>834.77</v>
      </c>
      <c r="P198">
        <v>5.22</v>
      </c>
      <c r="Q198" s="5">
        <f t="shared" si="6"/>
        <v>269.66141982024635</v>
      </c>
      <c r="R198" s="9">
        <v>39994</v>
      </c>
      <c r="S198" s="7">
        <v>376.27</v>
      </c>
    </row>
    <row r="199" spans="1:19" x14ac:dyDescent="0.3">
      <c r="A199" s="1">
        <v>36462</v>
      </c>
      <c r="B199">
        <v>104.43300000000001</v>
      </c>
      <c r="C199">
        <v>1870.94</v>
      </c>
      <c r="D199">
        <v>2577.5</v>
      </c>
      <c r="E199">
        <v>2962.8960000000002</v>
      </c>
      <c r="F199">
        <v>3149.59</v>
      </c>
      <c r="G199">
        <v>4723.6760000000004</v>
      </c>
      <c r="H199" t="s">
        <v>8</v>
      </c>
      <c r="I199">
        <v>117.666</v>
      </c>
      <c r="J199">
        <v>673.13</v>
      </c>
      <c r="K199" t="s">
        <v>8</v>
      </c>
      <c r="L199">
        <v>147.16900000000001</v>
      </c>
      <c r="M199">
        <v>2.81</v>
      </c>
      <c r="N199">
        <v>133.214</v>
      </c>
      <c r="O199">
        <v>837.85</v>
      </c>
      <c r="P199">
        <v>5.2</v>
      </c>
      <c r="Q199" s="5">
        <f t="shared" si="6"/>
        <v>270.82995263946742</v>
      </c>
      <c r="R199" s="9">
        <v>40025</v>
      </c>
      <c r="S199" s="7">
        <v>385.82</v>
      </c>
    </row>
    <row r="200" spans="1:19" x14ac:dyDescent="0.3">
      <c r="A200" s="1">
        <v>36494</v>
      </c>
      <c r="B200">
        <v>107.64</v>
      </c>
      <c r="C200">
        <v>1908.97</v>
      </c>
      <c r="D200">
        <v>2651.64</v>
      </c>
      <c r="E200">
        <v>3065.8409999999999</v>
      </c>
      <c r="F200">
        <v>3234.53</v>
      </c>
      <c r="G200">
        <v>4926.2169999999996</v>
      </c>
      <c r="H200" t="s">
        <v>8</v>
      </c>
      <c r="I200">
        <v>128.22399999999999</v>
      </c>
      <c r="J200">
        <v>709.21</v>
      </c>
      <c r="K200" t="s">
        <v>8</v>
      </c>
      <c r="L200">
        <v>135.661</v>
      </c>
      <c r="M200">
        <v>2.81</v>
      </c>
      <c r="N200">
        <v>136.33799999999999</v>
      </c>
      <c r="O200">
        <v>837.79</v>
      </c>
      <c r="P200">
        <v>5.42</v>
      </c>
      <c r="Q200" s="5">
        <f t="shared" si="6"/>
        <v>272.05320125888903</v>
      </c>
      <c r="R200" s="9">
        <v>40056</v>
      </c>
      <c r="S200" s="7">
        <v>391.71</v>
      </c>
    </row>
    <row r="201" spans="1:19" x14ac:dyDescent="0.3">
      <c r="A201" s="1">
        <v>36525</v>
      </c>
      <c r="B201">
        <v>116.55800000000001</v>
      </c>
      <c r="C201">
        <v>2021.4</v>
      </c>
      <c r="D201">
        <v>2884.94</v>
      </c>
      <c r="E201">
        <v>3341.0050000000001</v>
      </c>
      <c r="F201">
        <v>3566.0549999999998</v>
      </c>
      <c r="G201">
        <v>5231.9449999999997</v>
      </c>
      <c r="H201" t="s">
        <v>8</v>
      </c>
      <c r="I201">
        <v>144.571</v>
      </c>
      <c r="J201">
        <v>750.63</v>
      </c>
      <c r="K201" t="s">
        <v>8</v>
      </c>
      <c r="L201">
        <v>131.59899999999999</v>
      </c>
      <c r="M201">
        <v>2.89</v>
      </c>
      <c r="N201">
        <v>140.25700000000001</v>
      </c>
      <c r="O201">
        <v>833.75</v>
      </c>
      <c r="P201">
        <v>5.3</v>
      </c>
      <c r="Q201" s="5">
        <f t="shared" si="6"/>
        <v>273.25476956444913</v>
      </c>
      <c r="R201" s="9">
        <v>40086</v>
      </c>
      <c r="S201" s="7">
        <v>403.62</v>
      </c>
    </row>
    <row r="202" spans="1:19" x14ac:dyDescent="0.3">
      <c r="A202" s="1">
        <v>36556</v>
      </c>
      <c r="B202">
        <v>110.191</v>
      </c>
      <c r="C202">
        <v>1919.84</v>
      </c>
      <c r="D202">
        <v>2789.48</v>
      </c>
      <c r="E202">
        <v>3128.7220000000002</v>
      </c>
      <c r="F202">
        <v>3312.0680000000002</v>
      </c>
      <c r="G202">
        <v>5005.3440000000001</v>
      </c>
      <c r="H202" t="s">
        <v>8</v>
      </c>
      <c r="I202">
        <v>145.376</v>
      </c>
      <c r="J202">
        <v>757.76</v>
      </c>
      <c r="K202" t="s">
        <v>8</v>
      </c>
      <c r="L202">
        <v>145.75200000000001</v>
      </c>
      <c r="M202">
        <v>2.89</v>
      </c>
      <c r="N202">
        <v>147.86099999999999</v>
      </c>
      <c r="O202">
        <v>831.02</v>
      </c>
      <c r="P202">
        <v>5.45</v>
      </c>
      <c r="Q202" s="5">
        <f t="shared" ref="Q202:Q265" si="7">Q201*(1+P202/1200)</f>
        <v>274.49580164288767</v>
      </c>
      <c r="R202" s="9">
        <v>40116</v>
      </c>
      <c r="S202" s="7">
        <v>404.13</v>
      </c>
    </row>
    <row r="203" spans="1:19" x14ac:dyDescent="0.3">
      <c r="A203" s="1">
        <v>36585</v>
      </c>
      <c r="B203">
        <v>110.535</v>
      </c>
      <c r="C203">
        <v>1883.5</v>
      </c>
      <c r="D203">
        <v>3003.87</v>
      </c>
      <c r="E203">
        <v>3212.9470000000001</v>
      </c>
      <c r="F203">
        <v>3484.7890000000002</v>
      </c>
      <c r="G203">
        <v>4875.5780000000004</v>
      </c>
      <c r="H203" t="s">
        <v>8</v>
      </c>
      <c r="I203">
        <v>147.34200000000001</v>
      </c>
      <c r="J203">
        <v>802.85</v>
      </c>
      <c r="K203" t="s">
        <v>8</v>
      </c>
      <c r="L203">
        <v>142.11500000000001</v>
      </c>
      <c r="M203">
        <v>2.89</v>
      </c>
      <c r="N203">
        <v>150.446</v>
      </c>
      <c r="O203">
        <v>841.07</v>
      </c>
      <c r="P203">
        <v>5.73</v>
      </c>
      <c r="Q203" s="5">
        <f t="shared" si="7"/>
        <v>275.80651909573243</v>
      </c>
      <c r="R203" s="9">
        <v>40147</v>
      </c>
      <c r="S203" s="7">
        <v>412.64</v>
      </c>
    </row>
    <row r="204" spans="1:19" x14ac:dyDescent="0.3">
      <c r="A204" s="1">
        <v>36616</v>
      </c>
      <c r="B204">
        <v>117.837</v>
      </c>
      <c r="C204">
        <v>2067.7600000000002</v>
      </c>
      <c r="D204">
        <v>3175.89</v>
      </c>
      <c r="E204">
        <v>3337.4929999999999</v>
      </c>
      <c r="F204">
        <v>3568.9450000000002</v>
      </c>
      <c r="G204">
        <v>5277.6350000000002</v>
      </c>
      <c r="H204" t="s">
        <v>8</v>
      </c>
      <c r="I204">
        <v>148.13900000000001</v>
      </c>
      <c r="J204">
        <v>815.29</v>
      </c>
      <c r="K204" t="s">
        <v>8</v>
      </c>
      <c r="L204">
        <v>141.21100000000001</v>
      </c>
      <c r="M204">
        <v>2.4</v>
      </c>
      <c r="N204">
        <v>151.904</v>
      </c>
      <c r="O204">
        <v>852.15</v>
      </c>
      <c r="P204">
        <v>5.85</v>
      </c>
      <c r="Q204" s="5">
        <f t="shared" si="7"/>
        <v>277.15107587632411</v>
      </c>
      <c r="R204" s="9">
        <v>40178</v>
      </c>
      <c r="S204" s="7">
        <v>416.28</v>
      </c>
    </row>
    <row r="205" spans="1:19" x14ac:dyDescent="0.3">
      <c r="A205" s="1">
        <v>36644</v>
      </c>
      <c r="B205">
        <v>112.53700000000001</v>
      </c>
      <c r="C205">
        <v>2005.55</v>
      </c>
      <c r="D205">
        <v>3025.59</v>
      </c>
      <c r="E205">
        <v>3161.8629999999998</v>
      </c>
      <c r="F205">
        <v>3411.3989999999999</v>
      </c>
      <c r="G205">
        <v>4880.7780000000002</v>
      </c>
      <c r="H205" t="s">
        <v>8</v>
      </c>
      <c r="I205">
        <v>134.11000000000001</v>
      </c>
      <c r="J205">
        <v>783.9</v>
      </c>
      <c r="K205" t="s">
        <v>8</v>
      </c>
      <c r="L205">
        <v>145.07900000000001</v>
      </c>
      <c r="M205">
        <v>2.4</v>
      </c>
      <c r="N205">
        <v>150.03899999999999</v>
      </c>
      <c r="O205">
        <v>849.71</v>
      </c>
      <c r="P205">
        <v>6.02</v>
      </c>
      <c r="Q205" s="5">
        <f t="shared" si="7"/>
        <v>278.54145044030366</v>
      </c>
      <c r="R205" s="9">
        <v>40207</v>
      </c>
      <c r="S205" s="7">
        <v>416.98</v>
      </c>
    </row>
    <row r="206" spans="1:19" x14ac:dyDescent="0.3">
      <c r="A206" s="1">
        <v>36677</v>
      </c>
      <c r="B206">
        <v>109.654</v>
      </c>
      <c r="C206">
        <v>1964.4</v>
      </c>
      <c r="D206">
        <v>2945.44</v>
      </c>
      <c r="E206">
        <v>3084.6390000000001</v>
      </c>
      <c r="F206">
        <v>3383.5039999999999</v>
      </c>
      <c r="G206">
        <v>4632.3519999999999</v>
      </c>
      <c r="H206" t="s">
        <v>8</v>
      </c>
      <c r="I206">
        <v>128.47900000000001</v>
      </c>
      <c r="J206">
        <v>783.35</v>
      </c>
      <c r="K206" t="s">
        <v>8</v>
      </c>
      <c r="L206">
        <v>146.68299999999999</v>
      </c>
      <c r="M206">
        <v>2.4</v>
      </c>
      <c r="N206">
        <v>160.137</v>
      </c>
      <c r="O206">
        <v>849.32</v>
      </c>
      <c r="P206">
        <v>6.27</v>
      </c>
      <c r="Q206" s="5">
        <f t="shared" si="7"/>
        <v>279.99682951885427</v>
      </c>
      <c r="R206" s="9">
        <v>40235</v>
      </c>
      <c r="S206" s="7">
        <v>419.82</v>
      </c>
    </row>
    <row r="207" spans="1:19" x14ac:dyDescent="0.3">
      <c r="A207" s="1">
        <v>36707</v>
      </c>
      <c r="B207">
        <v>113.33499999999999</v>
      </c>
      <c r="C207">
        <v>2012.83</v>
      </c>
      <c r="D207">
        <v>3032.56</v>
      </c>
      <c r="E207">
        <v>3205.2739999999999</v>
      </c>
      <c r="F207">
        <v>3456.136</v>
      </c>
      <c r="G207">
        <v>4950.82</v>
      </c>
      <c r="H207" t="s">
        <v>8</v>
      </c>
      <c r="I207">
        <v>132.791</v>
      </c>
      <c r="J207">
        <v>787.43</v>
      </c>
      <c r="K207" t="s">
        <v>8</v>
      </c>
      <c r="L207">
        <v>154.74199999999999</v>
      </c>
      <c r="M207">
        <v>3.05</v>
      </c>
      <c r="N207">
        <v>163.916</v>
      </c>
      <c r="O207">
        <v>866.99</v>
      </c>
      <c r="P207">
        <v>6.53</v>
      </c>
      <c r="Q207" s="5">
        <f t="shared" si="7"/>
        <v>281.52047893281934</v>
      </c>
      <c r="R207" s="9">
        <v>40268</v>
      </c>
      <c r="S207" s="7">
        <v>429.14</v>
      </c>
    </row>
    <row r="208" spans="1:19" x14ac:dyDescent="0.3">
      <c r="A208" s="1">
        <v>36738</v>
      </c>
      <c r="B208">
        <v>109.95</v>
      </c>
      <c r="C208">
        <v>1981.36</v>
      </c>
      <c r="D208">
        <v>2998.54</v>
      </c>
      <c r="E208">
        <v>3070.8939999999998</v>
      </c>
      <c r="F208">
        <v>3400.92</v>
      </c>
      <c r="G208">
        <v>4380.6779999999999</v>
      </c>
      <c r="H208" t="s">
        <v>8</v>
      </c>
      <c r="I208">
        <v>125.92</v>
      </c>
      <c r="J208">
        <v>783.96</v>
      </c>
      <c r="K208" t="s">
        <v>8</v>
      </c>
      <c r="L208">
        <v>161.50399999999999</v>
      </c>
      <c r="M208">
        <v>3.05</v>
      </c>
      <c r="N208">
        <v>155.70400000000001</v>
      </c>
      <c r="O208">
        <v>874.86</v>
      </c>
      <c r="P208">
        <v>6.54</v>
      </c>
      <c r="Q208" s="5">
        <f t="shared" si="7"/>
        <v>283.05476554300321</v>
      </c>
      <c r="R208" s="9">
        <v>40298</v>
      </c>
      <c r="S208" s="7">
        <v>434.46</v>
      </c>
    </row>
    <row r="209" spans="1:19" x14ac:dyDescent="0.3">
      <c r="A209" s="1">
        <v>36769</v>
      </c>
      <c r="B209">
        <v>113.367</v>
      </c>
      <c r="C209">
        <v>2104.4299999999998</v>
      </c>
      <c r="D209">
        <v>3285.93</v>
      </c>
      <c r="E209">
        <v>3097.549</v>
      </c>
      <c r="F209">
        <v>3360.895</v>
      </c>
      <c r="G209">
        <v>4664.2950000000001</v>
      </c>
      <c r="H209" t="s">
        <v>8</v>
      </c>
      <c r="I209">
        <v>126.45399999999999</v>
      </c>
      <c r="J209">
        <v>812.03</v>
      </c>
      <c r="K209" t="s">
        <v>8</v>
      </c>
      <c r="L209">
        <v>166.42400000000001</v>
      </c>
      <c r="M209">
        <v>3.05</v>
      </c>
      <c r="N209">
        <v>171.018</v>
      </c>
      <c r="O209">
        <v>887.54</v>
      </c>
      <c r="P209">
        <v>6.5</v>
      </c>
      <c r="Q209" s="5">
        <f t="shared" si="7"/>
        <v>284.58797885636113</v>
      </c>
      <c r="R209" s="9">
        <v>40329</v>
      </c>
      <c r="S209" s="7">
        <v>422.45</v>
      </c>
    </row>
    <row r="210" spans="1:19" x14ac:dyDescent="0.3">
      <c r="A210" s="1">
        <v>36798</v>
      </c>
      <c r="B210">
        <v>107.10299999999999</v>
      </c>
      <c r="C210">
        <v>1993.33</v>
      </c>
      <c r="D210">
        <v>3239.09</v>
      </c>
      <c r="E210">
        <v>2946.7240000000002</v>
      </c>
      <c r="F210">
        <v>3203.5419999999999</v>
      </c>
      <c r="G210">
        <v>4432.54</v>
      </c>
      <c r="H210" t="s">
        <v>8</v>
      </c>
      <c r="I210">
        <v>115.398</v>
      </c>
      <c r="J210">
        <v>810.24</v>
      </c>
      <c r="K210" t="s">
        <v>8</v>
      </c>
      <c r="L210">
        <v>181.49</v>
      </c>
      <c r="M210">
        <v>2.94</v>
      </c>
      <c r="N210">
        <v>169.95599999999999</v>
      </c>
      <c r="O210">
        <v>893.12</v>
      </c>
      <c r="P210">
        <v>6.52</v>
      </c>
      <c r="Q210" s="5">
        <f t="shared" si="7"/>
        <v>286.13424020814739</v>
      </c>
      <c r="R210" s="9">
        <v>40359</v>
      </c>
      <c r="S210" s="7">
        <v>418.89</v>
      </c>
    </row>
    <row r="211" spans="1:19" x14ac:dyDescent="0.3">
      <c r="A211" s="1">
        <v>36830</v>
      </c>
      <c r="B211">
        <v>104.946</v>
      </c>
      <c r="C211">
        <v>1984.91</v>
      </c>
      <c r="D211">
        <v>3189.09</v>
      </c>
      <c r="E211">
        <v>2877.1170000000002</v>
      </c>
      <c r="F211">
        <v>3179.25</v>
      </c>
      <c r="G211">
        <v>4175.49</v>
      </c>
      <c r="H211" t="s">
        <v>8</v>
      </c>
      <c r="I211">
        <v>107.02200000000001</v>
      </c>
      <c r="J211">
        <v>802.54</v>
      </c>
      <c r="K211" t="s">
        <v>8</v>
      </c>
      <c r="L211">
        <v>174.62100000000001</v>
      </c>
      <c r="M211">
        <v>2.94</v>
      </c>
      <c r="N211">
        <v>165.84700000000001</v>
      </c>
      <c r="O211">
        <v>899.03</v>
      </c>
      <c r="P211">
        <v>6.51</v>
      </c>
      <c r="Q211" s="5">
        <f t="shared" si="7"/>
        <v>287.68651846127659</v>
      </c>
      <c r="R211" s="9">
        <v>40389</v>
      </c>
      <c r="S211" s="7">
        <v>425.54</v>
      </c>
    </row>
    <row r="212" spans="1:19" x14ac:dyDescent="0.3">
      <c r="A212" s="1">
        <v>36860</v>
      </c>
      <c r="B212">
        <v>98.409000000000006</v>
      </c>
      <c r="C212">
        <v>1828.42</v>
      </c>
      <c r="D212">
        <v>2902.08</v>
      </c>
      <c r="E212">
        <v>2769.2240000000002</v>
      </c>
      <c r="F212">
        <v>3056.1410000000001</v>
      </c>
      <c r="G212">
        <v>4002.0059999999999</v>
      </c>
      <c r="H212" t="s">
        <v>8</v>
      </c>
      <c r="I212">
        <v>97.652000000000001</v>
      </c>
      <c r="J212">
        <v>816.83</v>
      </c>
      <c r="K212" t="s">
        <v>8</v>
      </c>
      <c r="L212">
        <v>172.36600000000001</v>
      </c>
      <c r="M212">
        <v>2.94</v>
      </c>
      <c r="N212">
        <v>179.184</v>
      </c>
      <c r="O212">
        <v>913.73</v>
      </c>
      <c r="P212">
        <v>6.51</v>
      </c>
      <c r="Q212" s="5">
        <f t="shared" si="7"/>
        <v>289.24721782392902</v>
      </c>
      <c r="R212" s="9">
        <v>40421</v>
      </c>
      <c r="S212" s="7">
        <v>426.54</v>
      </c>
    </row>
    <row r="213" spans="1:19" x14ac:dyDescent="0.3">
      <c r="A213" s="1">
        <v>36889</v>
      </c>
      <c r="B213">
        <v>100</v>
      </c>
      <c r="C213">
        <v>1837.37</v>
      </c>
      <c r="D213">
        <v>3122.92</v>
      </c>
      <c r="E213">
        <v>2867.652</v>
      </c>
      <c r="F213">
        <v>3266.806</v>
      </c>
      <c r="G213">
        <v>3758.6170000000002</v>
      </c>
      <c r="H213">
        <v>100</v>
      </c>
      <c r="I213">
        <v>100</v>
      </c>
      <c r="J213">
        <v>857.92</v>
      </c>
      <c r="K213" t="s">
        <v>8</v>
      </c>
      <c r="L213">
        <v>191.751</v>
      </c>
      <c r="M213">
        <v>3.33</v>
      </c>
      <c r="N213">
        <v>184.917</v>
      </c>
      <c r="O213">
        <v>930.68</v>
      </c>
      <c r="P213">
        <v>6.4</v>
      </c>
      <c r="Q213" s="5">
        <f t="shared" si="7"/>
        <v>290.78986965232332</v>
      </c>
      <c r="R213" s="9">
        <v>40451</v>
      </c>
      <c r="S213" s="7">
        <v>441.18</v>
      </c>
    </row>
    <row r="214" spans="1:19" x14ac:dyDescent="0.3">
      <c r="A214" s="1">
        <v>36922</v>
      </c>
      <c r="B214">
        <v>102.51439999999999</v>
      </c>
      <c r="C214">
        <v>1902.55</v>
      </c>
      <c r="D214">
        <v>3173.22</v>
      </c>
      <c r="E214">
        <v>2866.1729999999998</v>
      </c>
      <c r="F214">
        <v>3268.3020000000001</v>
      </c>
      <c r="G214">
        <v>3713.9090000000001</v>
      </c>
      <c r="H214">
        <v>112.872</v>
      </c>
      <c r="I214">
        <v>113.758</v>
      </c>
      <c r="J214">
        <v>876.28</v>
      </c>
      <c r="K214" t="s">
        <v>8</v>
      </c>
      <c r="L214">
        <v>210.86699999999999</v>
      </c>
      <c r="M214">
        <v>3.33</v>
      </c>
      <c r="N214">
        <v>180.57300000000001</v>
      </c>
      <c r="O214">
        <v>945.9</v>
      </c>
      <c r="P214">
        <v>5.98</v>
      </c>
      <c r="Q214" s="5">
        <f t="shared" si="7"/>
        <v>292.23897250275741</v>
      </c>
      <c r="R214" s="9">
        <v>40480</v>
      </c>
      <c r="S214" s="7">
        <v>449.66</v>
      </c>
    </row>
    <row r="215" spans="1:19" x14ac:dyDescent="0.3">
      <c r="A215" s="1">
        <v>36950</v>
      </c>
      <c r="B215">
        <v>93.868899999999996</v>
      </c>
      <c r="C215">
        <v>1729.08</v>
      </c>
      <c r="D215">
        <v>2980.07</v>
      </c>
      <c r="E215">
        <v>2651.3029999999999</v>
      </c>
      <c r="F215">
        <v>2981.3820000000001</v>
      </c>
      <c r="G215">
        <v>3546.8629999999998</v>
      </c>
      <c r="H215">
        <v>107.526</v>
      </c>
      <c r="I215">
        <v>104.842</v>
      </c>
      <c r="J215">
        <v>877.06</v>
      </c>
      <c r="K215" t="s">
        <v>8</v>
      </c>
      <c r="L215">
        <v>215.726</v>
      </c>
      <c r="M215">
        <v>3.33</v>
      </c>
      <c r="N215">
        <v>179.81200000000001</v>
      </c>
      <c r="O215">
        <v>954.14</v>
      </c>
      <c r="P215">
        <v>5.49</v>
      </c>
      <c r="Q215" s="5">
        <f t="shared" si="7"/>
        <v>293.57596580195752</v>
      </c>
      <c r="R215" s="9">
        <v>40512</v>
      </c>
      <c r="S215" s="7">
        <v>448.83</v>
      </c>
    </row>
    <row r="216" spans="1:19" x14ac:dyDescent="0.3">
      <c r="A216" s="1">
        <v>36980</v>
      </c>
      <c r="B216">
        <v>87.516199999999998</v>
      </c>
      <c r="C216">
        <v>1619.54</v>
      </c>
      <c r="D216">
        <v>2795.18</v>
      </c>
      <c r="E216">
        <v>2474.5650000000001</v>
      </c>
      <c r="F216">
        <v>2759.0039999999999</v>
      </c>
      <c r="G216">
        <v>3441.5720000000001</v>
      </c>
      <c r="H216">
        <v>95.302000000000007</v>
      </c>
      <c r="I216">
        <v>94.497</v>
      </c>
      <c r="J216">
        <v>896.36</v>
      </c>
      <c r="K216" t="s">
        <v>8</v>
      </c>
      <c r="L216">
        <v>221.38499999999999</v>
      </c>
      <c r="M216">
        <v>2.36</v>
      </c>
      <c r="N216">
        <v>172.15100000000001</v>
      </c>
      <c r="O216">
        <v>958.93</v>
      </c>
      <c r="P216">
        <v>5.31</v>
      </c>
      <c r="Q216" s="5">
        <f t="shared" si="7"/>
        <v>294.87503945063116</v>
      </c>
      <c r="R216" s="9">
        <v>40543</v>
      </c>
      <c r="S216" s="7">
        <v>461.86</v>
      </c>
    </row>
    <row r="217" spans="1:19" x14ac:dyDescent="0.3">
      <c r="A217" s="1">
        <v>37011</v>
      </c>
      <c r="B217">
        <v>93.852500000000006</v>
      </c>
      <c r="C217">
        <v>1745.39</v>
      </c>
      <c r="D217">
        <v>3034.23</v>
      </c>
      <c r="E217">
        <v>2646.527</v>
      </c>
      <c r="F217">
        <v>2955.0680000000002</v>
      </c>
      <c r="G217">
        <v>3675.3890000000001</v>
      </c>
      <c r="H217">
        <v>95.441000000000003</v>
      </c>
      <c r="I217">
        <v>99.155000000000001</v>
      </c>
      <c r="J217">
        <v>896.81</v>
      </c>
      <c r="K217" t="s">
        <v>8</v>
      </c>
      <c r="L217">
        <v>245.52500000000001</v>
      </c>
      <c r="M217">
        <v>2.36</v>
      </c>
      <c r="N217">
        <v>178.208</v>
      </c>
      <c r="O217">
        <v>954.95</v>
      </c>
      <c r="P217">
        <v>4.8</v>
      </c>
      <c r="Q217" s="5">
        <f t="shared" si="7"/>
        <v>296.05453960843369</v>
      </c>
      <c r="R217" s="9">
        <v>40574</v>
      </c>
      <c r="S217" s="7">
        <v>465.04</v>
      </c>
    </row>
    <row r="218" spans="1:19" x14ac:dyDescent="0.3">
      <c r="A218" s="1">
        <v>37042</v>
      </c>
      <c r="B218">
        <v>92.750399999999999</v>
      </c>
      <c r="C218">
        <v>1757.09</v>
      </c>
      <c r="D218">
        <v>3090.75</v>
      </c>
      <c r="E218">
        <v>2553.1210000000001</v>
      </c>
      <c r="F218">
        <v>2811.0030000000002</v>
      </c>
      <c r="G218">
        <v>3666.5770000000002</v>
      </c>
      <c r="H218">
        <v>95.283000000000001</v>
      </c>
      <c r="I218">
        <v>100.303</v>
      </c>
      <c r="J218">
        <v>896.72</v>
      </c>
      <c r="K218" t="s">
        <v>8</v>
      </c>
      <c r="L218">
        <v>248.82</v>
      </c>
      <c r="M218">
        <v>2.36</v>
      </c>
      <c r="N218">
        <v>174.471</v>
      </c>
      <c r="O218">
        <v>960.71</v>
      </c>
      <c r="P218">
        <v>4.21</v>
      </c>
      <c r="Q218" s="5">
        <f t="shared" si="7"/>
        <v>297.09319761822655</v>
      </c>
      <c r="R218" s="9">
        <v>40602</v>
      </c>
      <c r="S218" s="7">
        <v>471.47</v>
      </c>
    </row>
    <row r="219" spans="1:19" x14ac:dyDescent="0.3">
      <c r="A219" s="1">
        <v>37071</v>
      </c>
      <c r="B219">
        <v>89.882099999999994</v>
      </c>
      <c r="C219">
        <v>1714.32</v>
      </c>
      <c r="D219">
        <v>3061.68</v>
      </c>
      <c r="E219">
        <v>2448.71</v>
      </c>
      <c r="F219">
        <v>2704.739</v>
      </c>
      <c r="G219">
        <v>3448.19</v>
      </c>
      <c r="H219">
        <v>92.966999999999999</v>
      </c>
      <c r="I219">
        <v>98.209000000000003</v>
      </c>
      <c r="J219">
        <v>900.13</v>
      </c>
      <c r="K219" t="s">
        <v>8</v>
      </c>
      <c r="L219">
        <v>244.70699999999999</v>
      </c>
      <c r="M219">
        <v>2.4700000000000002</v>
      </c>
      <c r="N219">
        <v>167.51300000000001</v>
      </c>
      <c r="O219">
        <v>964.34</v>
      </c>
      <c r="P219">
        <v>3.97</v>
      </c>
      <c r="Q219" s="5">
        <f t="shared" si="7"/>
        <v>298.07608094701351</v>
      </c>
      <c r="R219" s="9">
        <v>40633</v>
      </c>
      <c r="S219" s="7">
        <v>472.05</v>
      </c>
    </row>
    <row r="220" spans="1:19" x14ac:dyDescent="0.3">
      <c r="A220" s="1">
        <v>37103</v>
      </c>
      <c r="B220">
        <v>88.446600000000004</v>
      </c>
      <c r="C220">
        <v>1697.45</v>
      </c>
      <c r="D220">
        <v>2974.04</v>
      </c>
      <c r="E220">
        <v>2404.1559999999999</v>
      </c>
      <c r="F220">
        <v>2711.4650000000001</v>
      </c>
      <c r="G220">
        <v>3191.27</v>
      </c>
      <c r="H220">
        <v>89.409000000000006</v>
      </c>
      <c r="I220">
        <v>91.959000000000003</v>
      </c>
      <c r="J220">
        <v>906.25</v>
      </c>
      <c r="K220" t="s">
        <v>8</v>
      </c>
      <c r="L220">
        <v>258.37400000000002</v>
      </c>
      <c r="M220">
        <v>2.4700000000000002</v>
      </c>
      <c r="N220">
        <v>169.69399999999999</v>
      </c>
      <c r="O220">
        <v>985.9</v>
      </c>
      <c r="P220">
        <v>3.77</v>
      </c>
      <c r="Q220" s="5">
        <f t="shared" si="7"/>
        <v>299.01253663465536</v>
      </c>
      <c r="R220" s="9">
        <v>40662</v>
      </c>
      <c r="S220" s="7">
        <v>480.56</v>
      </c>
    </row>
    <row r="221" spans="1:19" x14ac:dyDescent="0.3">
      <c r="A221" s="1">
        <v>37134</v>
      </c>
      <c r="B221">
        <v>84.352400000000003</v>
      </c>
      <c r="C221">
        <v>1591.18</v>
      </c>
      <c r="D221">
        <v>2859.69</v>
      </c>
      <c r="E221">
        <v>2343.2310000000002</v>
      </c>
      <c r="F221">
        <v>2640.87</v>
      </c>
      <c r="G221">
        <v>3111.4349999999999</v>
      </c>
      <c r="H221">
        <v>87.998000000000005</v>
      </c>
      <c r="I221">
        <v>91.037000000000006</v>
      </c>
      <c r="J221">
        <v>919.57</v>
      </c>
      <c r="K221" t="s">
        <v>8</v>
      </c>
      <c r="L221">
        <v>269.60399999999998</v>
      </c>
      <c r="M221">
        <v>2.4700000000000002</v>
      </c>
      <c r="N221">
        <v>169.62</v>
      </c>
      <c r="O221">
        <v>997.19</v>
      </c>
      <c r="P221">
        <v>3.65</v>
      </c>
      <c r="Q221" s="5">
        <f t="shared" si="7"/>
        <v>299.92203310025241</v>
      </c>
      <c r="R221" s="9">
        <v>40694</v>
      </c>
      <c r="S221" s="7">
        <v>475.96</v>
      </c>
    </row>
    <row r="222" spans="1:19" x14ac:dyDescent="0.3">
      <c r="A222" s="1">
        <v>37162</v>
      </c>
      <c r="B222">
        <v>76.625299999999996</v>
      </c>
      <c r="C222">
        <v>1462.69</v>
      </c>
      <c r="D222">
        <v>2514.84</v>
      </c>
      <c r="E222">
        <v>2105.893</v>
      </c>
      <c r="F222">
        <v>2377.3249999999998</v>
      </c>
      <c r="G222">
        <v>2820.74</v>
      </c>
      <c r="H222">
        <v>74.162999999999997</v>
      </c>
      <c r="I222">
        <v>76.933999999999997</v>
      </c>
      <c r="J222">
        <v>922.05</v>
      </c>
      <c r="K222" t="s">
        <v>8</v>
      </c>
      <c r="L222">
        <v>261.67599999999999</v>
      </c>
      <c r="M222">
        <v>1.6</v>
      </c>
      <c r="N222">
        <v>158.178</v>
      </c>
      <c r="O222">
        <v>1008.81</v>
      </c>
      <c r="P222">
        <v>3.07</v>
      </c>
      <c r="Q222" s="5">
        <f t="shared" si="7"/>
        <v>300.68933363493392</v>
      </c>
      <c r="R222" s="9">
        <v>40724</v>
      </c>
      <c r="S222" s="7">
        <v>469.48</v>
      </c>
    </row>
    <row r="223" spans="1:19" x14ac:dyDescent="0.3">
      <c r="A223" s="1">
        <v>37195</v>
      </c>
      <c r="B223">
        <v>78.241900000000001</v>
      </c>
      <c r="C223">
        <v>1490.58</v>
      </c>
      <c r="D223">
        <v>2614.42</v>
      </c>
      <c r="E223">
        <v>2159.8290000000002</v>
      </c>
      <c r="F223">
        <v>2452.9050000000002</v>
      </c>
      <c r="G223">
        <v>2814.931</v>
      </c>
      <c r="H223">
        <v>78.161000000000001</v>
      </c>
      <c r="I223">
        <v>81.704999999999998</v>
      </c>
      <c r="J223">
        <v>935.14</v>
      </c>
      <c r="K223" t="s">
        <v>8</v>
      </c>
      <c r="L223">
        <v>277.27</v>
      </c>
      <c r="M223">
        <v>1.6</v>
      </c>
      <c r="N223">
        <v>150.66999999999999</v>
      </c>
      <c r="O223">
        <v>1029.92</v>
      </c>
      <c r="P223">
        <v>2.4900000000000002</v>
      </c>
      <c r="Q223" s="5">
        <f t="shared" si="7"/>
        <v>301.31326400222645</v>
      </c>
      <c r="R223" s="9">
        <v>40753</v>
      </c>
      <c r="S223" s="7">
        <v>472.71</v>
      </c>
    </row>
    <row r="224" spans="1:19" x14ac:dyDescent="0.3">
      <c r="A224" s="1">
        <v>37225</v>
      </c>
      <c r="B224">
        <v>83.030900000000003</v>
      </c>
      <c r="C224">
        <v>1604.92</v>
      </c>
      <c r="D224">
        <v>2833.5</v>
      </c>
      <c r="E224">
        <v>2239.4459999999999</v>
      </c>
      <c r="F224">
        <v>2551.366</v>
      </c>
      <c r="G224">
        <v>2845.4740000000002</v>
      </c>
      <c r="H224">
        <v>88.61</v>
      </c>
      <c r="I224">
        <v>90.228999999999999</v>
      </c>
      <c r="J224">
        <v>928.97</v>
      </c>
      <c r="K224" t="s">
        <v>8</v>
      </c>
      <c r="L224">
        <v>269.77800000000002</v>
      </c>
      <c r="M224">
        <v>1.6</v>
      </c>
      <c r="N224">
        <v>151.834</v>
      </c>
      <c r="O224">
        <v>1015.72</v>
      </c>
      <c r="P224">
        <v>2.09</v>
      </c>
      <c r="Q224" s="5">
        <f t="shared" si="7"/>
        <v>301.83805127036368</v>
      </c>
      <c r="R224" s="9">
        <v>40786</v>
      </c>
      <c r="S224" s="7">
        <v>461.84</v>
      </c>
    </row>
    <row r="225" spans="1:19" x14ac:dyDescent="0.3">
      <c r="A225" s="1">
        <v>37256</v>
      </c>
      <c r="B225">
        <v>83.790999999999997</v>
      </c>
      <c r="C225">
        <v>1618.98</v>
      </c>
      <c r="D225">
        <v>2947.29</v>
      </c>
      <c r="E225">
        <v>2252.7510000000002</v>
      </c>
      <c r="F225">
        <v>2616.721</v>
      </c>
      <c r="G225">
        <v>2653.4360000000001</v>
      </c>
      <c r="H225">
        <v>95.974999999999994</v>
      </c>
      <c r="I225">
        <v>97.385000000000005</v>
      </c>
      <c r="J225">
        <v>932.32</v>
      </c>
      <c r="K225" t="s">
        <v>8</v>
      </c>
      <c r="L225">
        <v>275.60599999999999</v>
      </c>
      <c r="M225">
        <v>0.67</v>
      </c>
      <c r="N225">
        <v>148.84299999999999</v>
      </c>
      <c r="O225">
        <v>1009.27</v>
      </c>
      <c r="P225">
        <v>1.82</v>
      </c>
      <c r="Q225" s="5">
        <f t="shared" si="7"/>
        <v>302.29583898145705</v>
      </c>
      <c r="R225" s="9">
        <v>40816</v>
      </c>
      <c r="S225" s="7">
        <v>447.06</v>
      </c>
    </row>
    <row r="226" spans="1:19" x14ac:dyDescent="0.3">
      <c r="A226" s="1">
        <v>37287</v>
      </c>
      <c r="B226">
        <v>81.477699999999999</v>
      </c>
      <c r="C226">
        <v>1595.35</v>
      </c>
      <c r="D226">
        <v>2929.7</v>
      </c>
      <c r="E226">
        <v>2133.0520000000001</v>
      </c>
      <c r="F226">
        <v>2479.9899999999998</v>
      </c>
      <c r="G226">
        <v>2445.7220000000002</v>
      </c>
      <c r="H226">
        <v>99.796000000000006</v>
      </c>
      <c r="I226">
        <v>100.67100000000001</v>
      </c>
      <c r="J226">
        <v>933.4</v>
      </c>
      <c r="K226" t="s">
        <v>8</v>
      </c>
      <c r="L226">
        <v>273.577</v>
      </c>
      <c r="M226">
        <v>0.67</v>
      </c>
      <c r="N226">
        <v>147.84200000000001</v>
      </c>
      <c r="O226">
        <v>1017.44</v>
      </c>
      <c r="P226">
        <v>1.73</v>
      </c>
      <c r="Q226" s="5">
        <f t="shared" si="7"/>
        <v>302.73164881598865</v>
      </c>
      <c r="R226" s="9">
        <v>40847</v>
      </c>
      <c r="S226" s="7">
        <v>454.79</v>
      </c>
    </row>
    <row r="227" spans="1:19" x14ac:dyDescent="0.3">
      <c r="A227" s="1">
        <v>37315</v>
      </c>
      <c r="B227">
        <v>80.8553</v>
      </c>
      <c r="C227">
        <v>1564.59</v>
      </c>
      <c r="D227">
        <v>2898.61</v>
      </c>
      <c r="E227">
        <v>2148.0140000000001</v>
      </c>
      <c r="F227">
        <v>2479.5720000000001</v>
      </c>
      <c r="G227">
        <v>2547.2269999999999</v>
      </c>
      <c r="H227">
        <v>100.51</v>
      </c>
      <c r="I227">
        <v>102.303</v>
      </c>
      <c r="J227">
        <v>935.14</v>
      </c>
      <c r="K227" t="s">
        <v>8</v>
      </c>
      <c r="L227">
        <v>251.89599999999999</v>
      </c>
      <c r="M227">
        <v>0.67</v>
      </c>
      <c r="N227">
        <v>151.673</v>
      </c>
      <c r="O227">
        <v>1027.3</v>
      </c>
      <c r="P227">
        <v>1.74</v>
      </c>
      <c r="Q227" s="5">
        <f t="shared" si="7"/>
        <v>303.17060970677181</v>
      </c>
      <c r="R227" s="9">
        <v>40877</v>
      </c>
      <c r="S227" s="7">
        <v>451.21</v>
      </c>
    </row>
    <row r="228" spans="1:19" x14ac:dyDescent="0.3">
      <c r="A228" s="1">
        <v>37344</v>
      </c>
      <c r="B228">
        <v>84.4773</v>
      </c>
      <c r="C228">
        <v>1623.43</v>
      </c>
      <c r="D228">
        <v>3072.42</v>
      </c>
      <c r="E228">
        <v>2264.2049999999999</v>
      </c>
      <c r="F228">
        <v>2613.9479999999999</v>
      </c>
      <c r="G228">
        <v>2693.3069999999998</v>
      </c>
      <c r="H228">
        <v>107.223</v>
      </c>
      <c r="I228">
        <v>108.425</v>
      </c>
      <c r="J228">
        <v>954.58</v>
      </c>
      <c r="K228" t="s">
        <v>8</v>
      </c>
      <c r="L228">
        <v>270.21699999999998</v>
      </c>
      <c r="M228">
        <v>1.51</v>
      </c>
      <c r="N228">
        <v>167.18199999999999</v>
      </c>
      <c r="O228">
        <v>1010.21</v>
      </c>
      <c r="P228">
        <v>1.73</v>
      </c>
      <c r="Q228" s="5">
        <f t="shared" si="7"/>
        <v>303.60768066909907</v>
      </c>
      <c r="R228" s="9">
        <v>40907</v>
      </c>
      <c r="S228" s="7">
        <v>450.23</v>
      </c>
    </row>
    <row r="229" spans="1:19" x14ac:dyDescent="0.3">
      <c r="A229" s="1">
        <v>37376</v>
      </c>
      <c r="B229">
        <v>81.7697</v>
      </c>
      <c r="C229">
        <v>1525</v>
      </c>
      <c r="D229">
        <v>3012.86</v>
      </c>
      <c r="E229">
        <v>2279.21</v>
      </c>
      <c r="F229">
        <v>2593.9960000000001</v>
      </c>
      <c r="G229">
        <v>2850.098</v>
      </c>
      <c r="H229">
        <v>108.30500000000001</v>
      </c>
      <c r="I229">
        <v>109.12</v>
      </c>
      <c r="J229">
        <v>960.78</v>
      </c>
      <c r="K229" t="s">
        <v>8</v>
      </c>
      <c r="L229">
        <v>276.51100000000002</v>
      </c>
      <c r="M229">
        <v>1.51</v>
      </c>
      <c r="N229">
        <v>167.18299999999999</v>
      </c>
      <c r="O229">
        <v>1029.8</v>
      </c>
      <c r="P229">
        <v>1.75</v>
      </c>
      <c r="Q229" s="5">
        <f t="shared" si="7"/>
        <v>304.05044187007485</v>
      </c>
      <c r="R229" s="9">
        <v>40939</v>
      </c>
      <c r="S229" s="7">
        <v>460.75</v>
      </c>
    </row>
    <row r="230" spans="1:19" x14ac:dyDescent="0.3">
      <c r="A230" s="1">
        <v>37407</v>
      </c>
      <c r="B230">
        <v>81.833500000000001</v>
      </c>
      <c r="C230">
        <v>1513.77</v>
      </c>
      <c r="D230">
        <v>2978.81</v>
      </c>
      <c r="E230">
        <v>2308.0889999999999</v>
      </c>
      <c r="F230">
        <v>2586.0529999999999</v>
      </c>
      <c r="G230">
        <v>3027.7620000000002</v>
      </c>
      <c r="H230">
        <v>105.848</v>
      </c>
      <c r="I230">
        <v>107.355</v>
      </c>
      <c r="J230">
        <v>964.71</v>
      </c>
      <c r="K230" t="s">
        <v>8</v>
      </c>
      <c r="L230">
        <v>268.77</v>
      </c>
      <c r="M230">
        <v>1.51</v>
      </c>
      <c r="N230">
        <v>164.61199999999999</v>
      </c>
      <c r="O230">
        <v>1038.55</v>
      </c>
      <c r="P230">
        <v>1.75</v>
      </c>
      <c r="Q230" s="5">
        <f t="shared" si="7"/>
        <v>304.49384876446874</v>
      </c>
      <c r="R230" s="9">
        <v>40968</v>
      </c>
      <c r="S230" s="7">
        <v>468.17</v>
      </c>
    </row>
    <row r="231" spans="1:19" x14ac:dyDescent="0.3">
      <c r="A231" s="1">
        <v>37435</v>
      </c>
      <c r="B231">
        <v>76.809100000000001</v>
      </c>
      <c r="C231">
        <v>1405.94</v>
      </c>
      <c r="D231">
        <v>2779.09</v>
      </c>
      <c r="E231">
        <v>2216.2139999999999</v>
      </c>
      <c r="F231">
        <v>2496.2750000000001</v>
      </c>
      <c r="G231">
        <v>2869.9830000000002</v>
      </c>
      <c r="H231">
        <v>100.56</v>
      </c>
      <c r="I231">
        <v>99.272000000000006</v>
      </c>
      <c r="J231">
        <v>962.07</v>
      </c>
      <c r="K231" t="s">
        <v>8</v>
      </c>
      <c r="L231">
        <v>248.554</v>
      </c>
      <c r="M231">
        <v>1.61</v>
      </c>
      <c r="N231">
        <v>167.80500000000001</v>
      </c>
      <c r="O231">
        <v>1047.53</v>
      </c>
      <c r="P231">
        <v>1.75</v>
      </c>
      <c r="Q231" s="5">
        <f t="shared" si="7"/>
        <v>304.93790229391692</v>
      </c>
      <c r="R231" s="9">
        <v>40998</v>
      </c>
      <c r="S231" s="7">
        <v>468.4</v>
      </c>
    </row>
    <row r="232" spans="1:19" x14ac:dyDescent="0.3">
      <c r="A232" s="1">
        <v>37468</v>
      </c>
      <c r="B232">
        <v>70.350800000000007</v>
      </c>
      <c r="C232">
        <v>1296.3399999999999</v>
      </c>
      <c r="D232">
        <v>2507.87</v>
      </c>
      <c r="E232">
        <v>1997.4290000000001</v>
      </c>
      <c r="F232">
        <v>2218.5189999999998</v>
      </c>
      <c r="G232">
        <v>2670.6170000000002</v>
      </c>
      <c r="H232">
        <v>96.697999999999993</v>
      </c>
      <c r="I232">
        <v>91.683000000000007</v>
      </c>
      <c r="J232">
        <v>948.08</v>
      </c>
      <c r="K232" t="s">
        <v>8</v>
      </c>
      <c r="L232">
        <v>251.40799999999999</v>
      </c>
      <c r="M232">
        <v>1.61</v>
      </c>
      <c r="N232">
        <v>166.89599999999999</v>
      </c>
      <c r="O232">
        <v>1060.17</v>
      </c>
      <c r="P232">
        <v>1.73</v>
      </c>
      <c r="Q232" s="5">
        <f t="shared" si="7"/>
        <v>305.37752110305729</v>
      </c>
      <c r="R232" s="9">
        <v>41029</v>
      </c>
      <c r="S232" s="7">
        <v>468.22</v>
      </c>
    </row>
    <row r="233" spans="1:19" x14ac:dyDescent="0.3">
      <c r="A233" s="1">
        <v>37498</v>
      </c>
      <c r="B233">
        <v>70.507199999999997</v>
      </c>
      <c r="C233">
        <v>1304.8599999999999</v>
      </c>
      <c r="D233">
        <v>2521.6</v>
      </c>
      <c r="E233">
        <v>1992.895</v>
      </c>
      <c r="F233">
        <v>2218.1129999999998</v>
      </c>
      <c r="G233">
        <v>2642.259</v>
      </c>
      <c r="H233">
        <v>94.974000000000004</v>
      </c>
      <c r="I233">
        <v>93.084000000000003</v>
      </c>
      <c r="J233">
        <v>955.11</v>
      </c>
      <c r="K233" t="s">
        <v>8</v>
      </c>
      <c r="L233">
        <v>267.60500000000002</v>
      </c>
      <c r="M233">
        <v>1.61</v>
      </c>
      <c r="N233">
        <v>173.47200000000001</v>
      </c>
      <c r="O233">
        <v>1078.07</v>
      </c>
      <c r="P233">
        <v>1.74</v>
      </c>
      <c r="Q233" s="5">
        <f t="shared" si="7"/>
        <v>305.82031850865673</v>
      </c>
      <c r="R233" s="9">
        <v>41060</v>
      </c>
      <c r="S233" s="7">
        <v>461.99</v>
      </c>
    </row>
    <row r="234" spans="1:19" x14ac:dyDescent="0.3">
      <c r="A234" s="1">
        <v>37529</v>
      </c>
      <c r="B234">
        <v>62.7502</v>
      </c>
      <c r="C234">
        <v>1163.04</v>
      </c>
      <c r="D234">
        <v>2288.9499999999998</v>
      </c>
      <c r="E234">
        <v>1778.8710000000001</v>
      </c>
      <c r="F234">
        <v>1926.32</v>
      </c>
      <c r="G234">
        <v>2524.1680000000001</v>
      </c>
      <c r="H234">
        <v>84.513999999999996</v>
      </c>
      <c r="I234">
        <v>83.037999999999997</v>
      </c>
      <c r="J234">
        <v>954.92</v>
      </c>
      <c r="K234" t="s">
        <v>8</v>
      </c>
      <c r="L234">
        <v>256.31099999999998</v>
      </c>
      <c r="M234">
        <v>1.79</v>
      </c>
      <c r="N234">
        <v>180.005</v>
      </c>
      <c r="O234">
        <v>1095.53</v>
      </c>
      <c r="P234">
        <v>1.75</v>
      </c>
      <c r="Q234" s="5">
        <f t="shared" si="7"/>
        <v>306.26630647314852</v>
      </c>
      <c r="R234" s="9">
        <v>41089</v>
      </c>
      <c r="S234" s="7">
        <v>460.14</v>
      </c>
    </row>
    <row r="235" spans="1:19" x14ac:dyDescent="0.3">
      <c r="A235" s="1">
        <v>37560</v>
      </c>
      <c r="B235">
        <v>67.352999999999994</v>
      </c>
      <c r="C235">
        <v>1265.4100000000001</v>
      </c>
      <c r="D235">
        <v>2404.64</v>
      </c>
      <c r="E235">
        <v>1874.4770000000001</v>
      </c>
      <c r="F235">
        <v>2112.5079999999998</v>
      </c>
      <c r="G235">
        <v>2348.4789999999998</v>
      </c>
      <c r="H235">
        <v>88.813000000000002</v>
      </c>
      <c r="I235">
        <v>88.433000000000007</v>
      </c>
      <c r="J235">
        <v>955.81</v>
      </c>
      <c r="K235" t="s">
        <v>8</v>
      </c>
      <c r="L235">
        <v>256.89100000000002</v>
      </c>
      <c r="M235">
        <v>1.79</v>
      </c>
      <c r="N235">
        <v>178.148</v>
      </c>
      <c r="O235">
        <v>1090.54</v>
      </c>
      <c r="P235">
        <v>1.75</v>
      </c>
      <c r="Q235" s="5">
        <f t="shared" si="7"/>
        <v>306.71294483675518</v>
      </c>
      <c r="R235" s="9">
        <v>41121</v>
      </c>
      <c r="S235" s="7">
        <v>466.68</v>
      </c>
    </row>
    <row r="236" spans="1:19" x14ac:dyDescent="0.3">
      <c r="A236" s="1">
        <v>37589</v>
      </c>
      <c r="B236">
        <v>71.012900000000002</v>
      </c>
      <c r="C236">
        <v>1339.89</v>
      </c>
      <c r="D236">
        <v>2571.58</v>
      </c>
      <c r="E236">
        <v>1959.5509999999999</v>
      </c>
      <c r="F236">
        <v>2216.239</v>
      </c>
      <c r="G236">
        <v>2443.4520000000002</v>
      </c>
      <c r="H236">
        <v>93.531000000000006</v>
      </c>
      <c r="I236">
        <v>94.519000000000005</v>
      </c>
      <c r="J236">
        <v>968.59</v>
      </c>
      <c r="K236" t="s">
        <v>8</v>
      </c>
      <c r="L236">
        <v>257.745</v>
      </c>
      <c r="M236">
        <v>1.79</v>
      </c>
      <c r="N236">
        <v>178.65299999999999</v>
      </c>
      <c r="O236">
        <v>1090.25</v>
      </c>
      <c r="P236">
        <v>1.34</v>
      </c>
      <c r="Q236" s="5">
        <f t="shared" si="7"/>
        <v>307.05544095848956</v>
      </c>
      <c r="R236" s="9">
        <v>41152</v>
      </c>
      <c r="S236" s="7">
        <v>470.6</v>
      </c>
    </row>
    <row r="237" spans="1:19" x14ac:dyDescent="0.3">
      <c r="A237" s="1">
        <v>37621</v>
      </c>
      <c r="B237">
        <v>67.605199999999996</v>
      </c>
      <c r="C237">
        <v>1261.18</v>
      </c>
      <c r="D237">
        <v>2470.27</v>
      </c>
      <c r="E237">
        <v>1893.662</v>
      </c>
      <c r="F237">
        <v>2135.875</v>
      </c>
      <c r="G237">
        <v>2380.6320000000001</v>
      </c>
      <c r="H237">
        <v>87.828000000000003</v>
      </c>
      <c r="I237">
        <v>91.375</v>
      </c>
      <c r="J237">
        <v>976.3</v>
      </c>
      <c r="K237" t="s">
        <v>8</v>
      </c>
      <c r="L237">
        <v>266.34800000000001</v>
      </c>
      <c r="M237">
        <v>1.67</v>
      </c>
      <c r="N237">
        <v>187.40100000000001</v>
      </c>
      <c r="O237">
        <v>1112.77</v>
      </c>
      <c r="P237">
        <v>1.24</v>
      </c>
      <c r="Q237" s="5">
        <f t="shared" si="7"/>
        <v>307.37273158081337</v>
      </c>
      <c r="R237" s="9">
        <v>41180</v>
      </c>
      <c r="S237" s="7">
        <v>475.5</v>
      </c>
    </row>
    <row r="238" spans="1:19" x14ac:dyDescent="0.3">
      <c r="A238" s="1">
        <v>37652</v>
      </c>
      <c r="B238">
        <v>65.614999999999995</v>
      </c>
      <c r="C238">
        <v>1228.1400000000001</v>
      </c>
      <c r="D238">
        <v>2420.31</v>
      </c>
      <c r="E238">
        <v>1814.606</v>
      </c>
      <c r="F238">
        <v>2034.8309999999999</v>
      </c>
      <c r="G238">
        <v>2284.136</v>
      </c>
      <c r="H238">
        <v>88.546999999999997</v>
      </c>
      <c r="I238">
        <v>90.971999999999994</v>
      </c>
      <c r="J238">
        <v>988.7</v>
      </c>
      <c r="K238" t="s">
        <v>8</v>
      </c>
      <c r="L238">
        <v>278.24099999999999</v>
      </c>
      <c r="M238">
        <v>1.67</v>
      </c>
      <c r="N238">
        <v>201.82599999999999</v>
      </c>
      <c r="O238">
        <v>1113.72</v>
      </c>
      <c r="P238">
        <v>1.24</v>
      </c>
      <c r="Q238" s="5">
        <f t="shared" si="7"/>
        <v>307.6903500701136</v>
      </c>
      <c r="R238" s="9">
        <v>41213</v>
      </c>
      <c r="S238" s="7">
        <v>474.65</v>
      </c>
    </row>
    <row r="239" spans="1:19" x14ac:dyDescent="0.3">
      <c r="A239" s="1">
        <v>37680</v>
      </c>
      <c r="B239">
        <v>64.438299999999998</v>
      </c>
      <c r="C239">
        <v>1209.71</v>
      </c>
      <c r="D239">
        <v>2388.25</v>
      </c>
      <c r="E239">
        <v>1772.961</v>
      </c>
      <c r="F239">
        <v>1968.424</v>
      </c>
      <c r="G239">
        <v>2297.4929999999999</v>
      </c>
      <c r="H239">
        <v>84.852999999999994</v>
      </c>
      <c r="I239">
        <v>88.415999999999997</v>
      </c>
      <c r="J239">
        <v>995.32</v>
      </c>
      <c r="K239" t="s">
        <v>8</v>
      </c>
      <c r="L239">
        <v>281.61399999999998</v>
      </c>
      <c r="M239">
        <v>1.67</v>
      </c>
      <c r="N239">
        <v>208.61699999999999</v>
      </c>
      <c r="O239">
        <v>1129.1300000000001</v>
      </c>
      <c r="P239">
        <v>1.26</v>
      </c>
      <c r="Q239" s="5">
        <f t="shared" si="7"/>
        <v>308.0134249376872</v>
      </c>
      <c r="R239" s="9">
        <v>41243</v>
      </c>
      <c r="S239" s="7">
        <v>477.7</v>
      </c>
    </row>
    <row r="240" spans="1:19" x14ac:dyDescent="0.3">
      <c r="A240" s="1">
        <v>37711</v>
      </c>
      <c r="B240">
        <v>64.1601</v>
      </c>
      <c r="C240">
        <v>1221.46</v>
      </c>
      <c r="D240">
        <v>2411.83</v>
      </c>
      <c r="E240">
        <v>1738.126</v>
      </c>
      <c r="F240">
        <v>1939.057</v>
      </c>
      <c r="G240">
        <v>2193.5259999999998</v>
      </c>
      <c r="H240">
        <v>80.858999999999995</v>
      </c>
      <c r="I240">
        <v>85.891000000000005</v>
      </c>
      <c r="J240">
        <v>1000</v>
      </c>
      <c r="K240" t="s">
        <v>8</v>
      </c>
      <c r="L240">
        <v>285.19200000000001</v>
      </c>
      <c r="M240">
        <v>1.88</v>
      </c>
      <c r="N240">
        <v>192.87700000000001</v>
      </c>
      <c r="O240">
        <v>1128.26</v>
      </c>
      <c r="P240">
        <v>1.25</v>
      </c>
      <c r="Q240" s="5">
        <f t="shared" si="7"/>
        <v>308.33427225533063</v>
      </c>
      <c r="R240" s="9">
        <v>41274</v>
      </c>
      <c r="S240" s="7">
        <v>484.78</v>
      </c>
    </row>
    <row r="241" spans="1:19" x14ac:dyDescent="0.3">
      <c r="A241" s="1">
        <v>37741</v>
      </c>
      <c r="B241">
        <v>69.846599999999995</v>
      </c>
      <c r="C241">
        <v>1322.07</v>
      </c>
      <c r="D241">
        <v>2587.0100000000002</v>
      </c>
      <c r="E241">
        <v>1908.4829999999999</v>
      </c>
      <c r="F241">
        <v>2200.5819999999999</v>
      </c>
      <c r="G241">
        <v>2176.3829999999998</v>
      </c>
      <c r="H241">
        <v>83.405000000000001</v>
      </c>
      <c r="I241">
        <v>93.528999999999996</v>
      </c>
      <c r="J241">
        <v>1018.29</v>
      </c>
      <c r="K241" t="s">
        <v>8</v>
      </c>
      <c r="L241">
        <v>308.303</v>
      </c>
      <c r="M241">
        <v>1.88</v>
      </c>
      <c r="N241">
        <v>191.67599999999999</v>
      </c>
      <c r="O241">
        <v>1137.57</v>
      </c>
      <c r="P241">
        <v>1.26</v>
      </c>
      <c r="Q241" s="5">
        <f t="shared" si="7"/>
        <v>308.65802324119875</v>
      </c>
      <c r="R241" s="9">
        <v>41305</v>
      </c>
      <c r="S241" s="7">
        <v>494.8</v>
      </c>
    </row>
    <row r="242" spans="1:19" x14ac:dyDescent="0.3">
      <c r="A242" s="1">
        <v>37771</v>
      </c>
      <c r="B242">
        <v>73.863200000000006</v>
      </c>
      <c r="C242">
        <v>1391.72</v>
      </c>
      <c r="D242">
        <v>2823.78</v>
      </c>
      <c r="E242">
        <v>2024.123</v>
      </c>
      <c r="F242">
        <v>2343.3150000000001</v>
      </c>
      <c r="G242">
        <v>2281.9140000000002</v>
      </c>
      <c r="H242">
        <v>90.597999999999999</v>
      </c>
      <c r="I242">
        <v>100.21599999999999</v>
      </c>
      <c r="J242">
        <v>1046.01</v>
      </c>
      <c r="K242" t="s">
        <v>8</v>
      </c>
      <c r="L242">
        <v>318.41699999999997</v>
      </c>
      <c r="M242">
        <v>1.88</v>
      </c>
      <c r="N242">
        <v>202.881</v>
      </c>
      <c r="O242">
        <v>1158.78</v>
      </c>
      <c r="P242">
        <v>1.26</v>
      </c>
      <c r="Q242" s="5">
        <f t="shared" si="7"/>
        <v>308.98211416560201</v>
      </c>
      <c r="R242" s="9">
        <v>41333</v>
      </c>
      <c r="S242" s="7">
        <v>495.98</v>
      </c>
    </row>
    <row r="243" spans="1:19" x14ac:dyDescent="0.3">
      <c r="A243" s="1">
        <v>37802</v>
      </c>
      <c r="B243">
        <v>75.245500000000007</v>
      </c>
      <c r="C243">
        <v>1409.48</v>
      </c>
      <c r="D243">
        <v>2852.31</v>
      </c>
      <c r="E243">
        <v>2073.038</v>
      </c>
      <c r="F243">
        <v>2365.9090000000001</v>
      </c>
      <c r="G243">
        <v>2450.1610000000001</v>
      </c>
      <c r="H243">
        <v>96.277000000000001</v>
      </c>
      <c r="I243">
        <v>105.89700000000001</v>
      </c>
      <c r="J243">
        <v>1055.02</v>
      </c>
      <c r="K243" t="s">
        <v>8</v>
      </c>
      <c r="L243">
        <v>329.98099999999999</v>
      </c>
      <c r="M243">
        <v>2.09</v>
      </c>
      <c r="N243">
        <v>197.86500000000001</v>
      </c>
      <c r="O243">
        <v>1156.48</v>
      </c>
      <c r="P243">
        <v>1.22</v>
      </c>
      <c r="Q243" s="5">
        <f t="shared" si="7"/>
        <v>309.29624598167038</v>
      </c>
      <c r="R243" s="9">
        <v>41362</v>
      </c>
      <c r="S243" s="7">
        <v>501.99</v>
      </c>
    </row>
    <row r="244" spans="1:19" x14ac:dyDescent="0.3">
      <c r="A244" s="1">
        <v>37833</v>
      </c>
      <c r="B244">
        <v>76.891999999999996</v>
      </c>
      <c r="C244">
        <v>1434.33</v>
      </c>
      <c r="D244">
        <v>2946.32</v>
      </c>
      <c r="E244">
        <v>2123.2190000000001</v>
      </c>
      <c r="F244">
        <v>2413.9720000000002</v>
      </c>
      <c r="G244">
        <v>2549.5990000000002</v>
      </c>
      <c r="H244">
        <v>104.431</v>
      </c>
      <c r="I244">
        <v>112.482</v>
      </c>
      <c r="J244">
        <v>1058.8800000000001</v>
      </c>
      <c r="K244" t="s">
        <v>8</v>
      </c>
      <c r="L244">
        <v>336.38</v>
      </c>
      <c r="M244">
        <v>2.09</v>
      </c>
      <c r="N244">
        <v>199.05500000000001</v>
      </c>
      <c r="O244">
        <v>1117.5999999999999</v>
      </c>
      <c r="P244">
        <v>1.01</v>
      </c>
      <c r="Q244" s="5">
        <f t="shared" si="7"/>
        <v>309.55657032203828</v>
      </c>
      <c r="R244" s="9">
        <v>41394</v>
      </c>
      <c r="S244" s="7">
        <v>508.95</v>
      </c>
    </row>
    <row r="245" spans="1:19" x14ac:dyDescent="0.3">
      <c r="A245" s="1">
        <v>37862</v>
      </c>
      <c r="B245">
        <v>78.689899999999994</v>
      </c>
      <c r="C245">
        <v>1462.3</v>
      </c>
      <c r="D245">
        <v>3074.27</v>
      </c>
      <c r="E245">
        <v>2174.4929999999999</v>
      </c>
      <c r="F245">
        <v>2409.413</v>
      </c>
      <c r="G245">
        <v>2818.2640000000001</v>
      </c>
      <c r="H245">
        <v>112.423</v>
      </c>
      <c r="I245">
        <v>120.009</v>
      </c>
      <c r="J245">
        <v>1067.19</v>
      </c>
      <c r="K245" t="s">
        <v>8</v>
      </c>
      <c r="L245">
        <v>338.322</v>
      </c>
      <c r="M245">
        <v>2.09</v>
      </c>
      <c r="N245">
        <v>206.916</v>
      </c>
      <c r="O245">
        <v>1125.02</v>
      </c>
      <c r="P245">
        <v>1.03</v>
      </c>
      <c r="Q245" s="5">
        <f t="shared" si="7"/>
        <v>309.82227304489805</v>
      </c>
      <c r="R245" s="9">
        <v>41425</v>
      </c>
      <c r="S245" s="7">
        <v>511.08</v>
      </c>
    </row>
    <row r="246" spans="1:19" x14ac:dyDescent="0.3">
      <c r="A246" s="1">
        <v>37894</v>
      </c>
      <c r="B246">
        <v>79.1678</v>
      </c>
      <c r="C246">
        <v>1446.77</v>
      </c>
      <c r="D246">
        <v>3035.75</v>
      </c>
      <c r="E246">
        <v>2241.5250000000001</v>
      </c>
      <c r="F246">
        <v>2458.4259999999999</v>
      </c>
      <c r="G246">
        <v>2985.37</v>
      </c>
      <c r="H246">
        <v>113.271</v>
      </c>
      <c r="I246">
        <v>120.883</v>
      </c>
      <c r="J246">
        <v>1074.75</v>
      </c>
      <c r="K246" t="s">
        <v>8</v>
      </c>
      <c r="L246">
        <v>343.738</v>
      </c>
      <c r="M246">
        <v>1.97</v>
      </c>
      <c r="N246">
        <v>207.089</v>
      </c>
      <c r="O246">
        <v>1154.8</v>
      </c>
      <c r="P246">
        <v>1.01</v>
      </c>
      <c r="Q246" s="5">
        <f t="shared" si="7"/>
        <v>310.08304012471081</v>
      </c>
      <c r="R246" s="9">
        <v>41453</v>
      </c>
      <c r="S246" s="7">
        <v>502.62</v>
      </c>
    </row>
    <row r="247" spans="1:19" x14ac:dyDescent="0.3">
      <c r="A247" s="1">
        <v>37925</v>
      </c>
      <c r="B247">
        <v>83.947599999999994</v>
      </c>
      <c r="C247">
        <v>1528.62</v>
      </c>
      <c r="D247">
        <v>3267.46</v>
      </c>
      <c r="E247">
        <v>2381.2370000000001</v>
      </c>
      <c r="F247">
        <v>2622.8850000000002</v>
      </c>
      <c r="G247">
        <v>3122.0050000000001</v>
      </c>
      <c r="H247">
        <v>122.974</v>
      </c>
      <c r="I247">
        <v>131.16800000000001</v>
      </c>
      <c r="J247">
        <v>1086.1400000000001</v>
      </c>
      <c r="K247" t="s">
        <v>8</v>
      </c>
      <c r="L247">
        <v>352.08600000000001</v>
      </c>
      <c r="M247">
        <v>1.97</v>
      </c>
      <c r="N247">
        <v>216.97900000000001</v>
      </c>
      <c r="O247">
        <v>1144.03</v>
      </c>
      <c r="P247">
        <v>1.01</v>
      </c>
      <c r="Q247" s="5">
        <f t="shared" si="7"/>
        <v>310.34402668348241</v>
      </c>
      <c r="R247" s="9">
        <v>41486</v>
      </c>
      <c r="S247" s="7">
        <v>507.05</v>
      </c>
    </row>
    <row r="248" spans="1:19" x14ac:dyDescent="0.3">
      <c r="A248" s="1">
        <v>37953</v>
      </c>
      <c r="B248">
        <v>85.205299999999994</v>
      </c>
      <c r="C248">
        <v>1542.07</v>
      </c>
      <c r="D248">
        <v>3359.17</v>
      </c>
      <c r="E248">
        <v>2434.1770000000001</v>
      </c>
      <c r="F248">
        <v>2734.5189999999998</v>
      </c>
      <c r="G248">
        <v>3025.625</v>
      </c>
      <c r="H248">
        <v>121.458</v>
      </c>
      <c r="I248">
        <v>132.76400000000001</v>
      </c>
      <c r="J248">
        <v>1087.5</v>
      </c>
      <c r="K248">
        <v>103.36</v>
      </c>
      <c r="L248">
        <v>365.87799999999999</v>
      </c>
      <c r="M248">
        <v>1.97</v>
      </c>
      <c r="N248">
        <v>216.29599999999999</v>
      </c>
      <c r="O248">
        <v>1146.77</v>
      </c>
      <c r="P248">
        <v>1</v>
      </c>
      <c r="Q248" s="5">
        <f t="shared" si="7"/>
        <v>310.6026467057186</v>
      </c>
      <c r="R248" s="9">
        <v>41516</v>
      </c>
      <c r="S248" s="7">
        <v>504.3</v>
      </c>
    </row>
    <row r="249" spans="1:19" x14ac:dyDescent="0.3">
      <c r="A249" s="1">
        <v>37986</v>
      </c>
      <c r="B249">
        <v>90.581599999999995</v>
      </c>
      <c r="C249">
        <v>1622.94</v>
      </c>
      <c r="D249">
        <v>3459.84</v>
      </c>
      <c r="E249">
        <v>2624.346</v>
      </c>
      <c r="F249">
        <v>2959.0909999999999</v>
      </c>
      <c r="G249">
        <v>3235.4070000000002</v>
      </c>
      <c r="H249">
        <v>128.71600000000001</v>
      </c>
      <c r="I249">
        <v>142.37700000000001</v>
      </c>
      <c r="J249">
        <v>1106.95</v>
      </c>
      <c r="K249">
        <v>105.99</v>
      </c>
      <c r="L249">
        <v>384.99099999999999</v>
      </c>
      <c r="M249">
        <v>2.76</v>
      </c>
      <c r="N249">
        <v>232.249</v>
      </c>
      <c r="O249">
        <v>1158.44</v>
      </c>
      <c r="P249">
        <v>0.98</v>
      </c>
      <c r="Q249" s="5">
        <f t="shared" si="7"/>
        <v>310.85630553386159</v>
      </c>
      <c r="R249" s="9">
        <v>41547</v>
      </c>
      <c r="S249" s="7">
        <v>510.72</v>
      </c>
    </row>
    <row r="250" spans="1:19" x14ac:dyDescent="0.3">
      <c r="A250" s="1">
        <v>38016</v>
      </c>
      <c r="B250">
        <v>92.112099999999998</v>
      </c>
      <c r="C250">
        <v>1652.73</v>
      </c>
      <c r="D250">
        <v>3560.35</v>
      </c>
      <c r="E250">
        <v>2661.4560000000001</v>
      </c>
      <c r="F250">
        <v>2993.6860000000001</v>
      </c>
      <c r="G250">
        <v>3293.9430000000002</v>
      </c>
      <c r="H250">
        <v>136.459</v>
      </c>
      <c r="I250">
        <v>147.34899999999999</v>
      </c>
      <c r="J250">
        <v>1119.49</v>
      </c>
      <c r="K250">
        <v>112.92</v>
      </c>
      <c r="L250">
        <v>379.78</v>
      </c>
      <c r="M250">
        <v>2.76</v>
      </c>
      <c r="N250">
        <v>236.46</v>
      </c>
      <c r="O250">
        <v>1167.76</v>
      </c>
      <c r="P250">
        <v>1</v>
      </c>
      <c r="Q250" s="5">
        <f t="shared" si="7"/>
        <v>311.11535245513977</v>
      </c>
      <c r="R250" s="9">
        <v>41578</v>
      </c>
      <c r="S250" s="7">
        <v>518.86</v>
      </c>
    </row>
    <row r="251" spans="1:19" x14ac:dyDescent="0.3">
      <c r="A251" s="1">
        <v>38044</v>
      </c>
      <c r="B251">
        <v>93.779300000000006</v>
      </c>
      <c r="C251">
        <v>1675.7</v>
      </c>
      <c r="D251">
        <v>3637.02</v>
      </c>
      <c r="E251">
        <v>2722.8939999999998</v>
      </c>
      <c r="F251">
        <v>3081.3690000000001</v>
      </c>
      <c r="G251">
        <v>3284.2689999999998</v>
      </c>
      <c r="H251">
        <v>141.03299999999999</v>
      </c>
      <c r="I251">
        <v>154.10599999999999</v>
      </c>
      <c r="J251">
        <v>1124.44</v>
      </c>
      <c r="K251">
        <v>114.82</v>
      </c>
      <c r="L251">
        <v>384.00299999999999</v>
      </c>
      <c r="M251">
        <v>2.76</v>
      </c>
      <c r="N251">
        <v>251.80199999999999</v>
      </c>
      <c r="O251">
        <v>1180.4000000000001</v>
      </c>
      <c r="P251">
        <v>1.01</v>
      </c>
      <c r="Q251" s="5">
        <f t="shared" si="7"/>
        <v>311.3772078767895</v>
      </c>
      <c r="R251" s="9">
        <v>41607</v>
      </c>
      <c r="S251" s="7">
        <v>525.65</v>
      </c>
    </row>
    <row r="252" spans="1:19" x14ac:dyDescent="0.3">
      <c r="A252" s="1">
        <v>38077</v>
      </c>
      <c r="B252">
        <v>93.243399999999994</v>
      </c>
      <c r="C252">
        <v>1650.42</v>
      </c>
      <c r="D252">
        <v>3637.78</v>
      </c>
      <c r="E252">
        <v>2738.2150000000001</v>
      </c>
      <c r="F252">
        <v>2985.3420000000001</v>
      </c>
      <c r="G252">
        <v>3725.2559999999999</v>
      </c>
      <c r="H252">
        <v>138.624</v>
      </c>
      <c r="I252">
        <v>156.03200000000001</v>
      </c>
      <c r="J252">
        <v>1127.2</v>
      </c>
      <c r="K252">
        <v>118.15</v>
      </c>
      <c r="L252">
        <v>395.18299999999999</v>
      </c>
      <c r="M252">
        <v>2.56</v>
      </c>
      <c r="N252">
        <v>259.577</v>
      </c>
      <c r="O252">
        <v>1189.24</v>
      </c>
      <c r="P252">
        <v>1</v>
      </c>
      <c r="Q252" s="5">
        <f t="shared" si="7"/>
        <v>311.63668888335349</v>
      </c>
      <c r="R252" s="9">
        <v>41639</v>
      </c>
      <c r="S252" s="7">
        <v>531.92999999999995</v>
      </c>
    </row>
    <row r="253" spans="1:19" x14ac:dyDescent="0.3">
      <c r="A253" s="1">
        <v>38107</v>
      </c>
      <c r="B253">
        <v>91.053399999999996</v>
      </c>
      <c r="C253">
        <v>1624.51</v>
      </c>
      <c r="D253">
        <v>3504.21</v>
      </c>
      <c r="E253">
        <v>2676.2739999999999</v>
      </c>
      <c r="F253">
        <v>2960.5810000000001</v>
      </c>
      <c r="G253">
        <v>3523.2840000000001</v>
      </c>
      <c r="H253">
        <v>131.00399999999999</v>
      </c>
      <c r="I253">
        <v>143.256</v>
      </c>
      <c r="J253">
        <v>1113.3</v>
      </c>
      <c r="K253">
        <v>107.71</v>
      </c>
      <c r="L253">
        <v>362.54</v>
      </c>
      <c r="M253">
        <v>2.56</v>
      </c>
      <c r="N253">
        <v>254.97300000000001</v>
      </c>
      <c r="O253">
        <v>1158.3</v>
      </c>
      <c r="P253">
        <v>1</v>
      </c>
      <c r="Q253" s="5">
        <f t="shared" si="7"/>
        <v>311.89638612408959</v>
      </c>
      <c r="R253" s="9">
        <v>41670</v>
      </c>
      <c r="S253" s="7">
        <v>530.41</v>
      </c>
    </row>
    <row r="254" spans="1:19" x14ac:dyDescent="0.3">
      <c r="A254" s="1">
        <v>38138</v>
      </c>
      <c r="B254">
        <v>91.760400000000004</v>
      </c>
      <c r="C254">
        <v>1646.8</v>
      </c>
      <c r="D254">
        <v>3591.16</v>
      </c>
      <c r="E254">
        <v>2685.2730000000001</v>
      </c>
      <c r="F254">
        <v>3008.6619999999998</v>
      </c>
      <c r="G254">
        <v>3399.5720000000001</v>
      </c>
      <c r="H254">
        <v>126.604</v>
      </c>
      <c r="I254">
        <v>140.398</v>
      </c>
      <c r="J254">
        <v>1106.44</v>
      </c>
      <c r="K254">
        <v>106.5</v>
      </c>
      <c r="L254">
        <v>360.81</v>
      </c>
      <c r="M254">
        <v>2.56</v>
      </c>
      <c r="N254">
        <v>259.29599999999999</v>
      </c>
      <c r="O254">
        <v>1153.6600000000001</v>
      </c>
      <c r="P254">
        <v>1</v>
      </c>
      <c r="Q254" s="5">
        <f t="shared" si="7"/>
        <v>312.15629977919298</v>
      </c>
      <c r="R254" s="9">
        <v>41698</v>
      </c>
      <c r="S254" s="7">
        <v>539.51</v>
      </c>
    </row>
    <row r="255" spans="1:19" x14ac:dyDescent="0.3">
      <c r="A255" s="1">
        <v>38168</v>
      </c>
      <c r="B255">
        <v>93.575800000000001</v>
      </c>
      <c r="C255">
        <v>1678.83</v>
      </c>
      <c r="D255">
        <v>3690.5</v>
      </c>
      <c r="E255">
        <v>2744.1080000000002</v>
      </c>
      <c r="F255">
        <v>3048.9050000000002</v>
      </c>
      <c r="G255">
        <v>3582.6559999999999</v>
      </c>
      <c r="H255">
        <v>125.461</v>
      </c>
      <c r="I255">
        <v>140.99600000000001</v>
      </c>
      <c r="J255">
        <v>1104.55</v>
      </c>
      <c r="K255">
        <v>111.31</v>
      </c>
      <c r="L255">
        <v>369.036</v>
      </c>
      <c r="M255">
        <v>3.13</v>
      </c>
      <c r="N255">
        <v>248.54499999999999</v>
      </c>
      <c r="O255">
        <v>1160.18</v>
      </c>
      <c r="P255">
        <v>1.03</v>
      </c>
      <c r="Q255" s="5">
        <f t="shared" si="7"/>
        <v>312.42423393650347</v>
      </c>
      <c r="R255" s="9">
        <v>41729</v>
      </c>
      <c r="S255" s="7">
        <v>536.9</v>
      </c>
    </row>
    <row r="256" spans="1:19" x14ac:dyDescent="0.3">
      <c r="A256" s="1">
        <v>38198</v>
      </c>
      <c r="B256">
        <v>90.581100000000006</v>
      </c>
      <c r="C256">
        <v>1623.26</v>
      </c>
      <c r="D256">
        <v>3529.14</v>
      </c>
      <c r="E256">
        <v>2655.0520000000001</v>
      </c>
      <c r="F256">
        <v>2965.0010000000002</v>
      </c>
      <c r="G256">
        <v>3370.2750000000001</v>
      </c>
      <c r="H256">
        <v>122.85899999999999</v>
      </c>
      <c r="I256">
        <v>138.41499999999999</v>
      </c>
      <c r="J256">
        <v>1094.4100000000001</v>
      </c>
      <c r="K256">
        <v>103.63</v>
      </c>
      <c r="L256">
        <v>383.62700000000001</v>
      </c>
      <c r="M256">
        <v>3.13</v>
      </c>
      <c r="N256">
        <v>252.93600000000001</v>
      </c>
      <c r="O256">
        <v>1171.68</v>
      </c>
      <c r="P256">
        <v>1.26</v>
      </c>
      <c r="Q256" s="5">
        <f t="shared" si="7"/>
        <v>312.75227938213681</v>
      </c>
      <c r="R256" s="9">
        <v>41759</v>
      </c>
      <c r="S256" s="7">
        <v>535.79</v>
      </c>
    </row>
    <row r="257" spans="1:19" x14ac:dyDescent="0.3">
      <c r="A257" s="1">
        <v>38230</v>
      </c>
      <c r="B257">
        <v>91.133099999999999</v>
      </c>
      <c r="C257">
        <v>1629.83</v>
      </c>
      <c r="D257">
        <v>3544.42</v>
      </c>
      <c r="E257">
        <v>2666.777</v>
      </c>
      <c r="F257">
        <v>2966.79</v>
      </c>
      <c r="G257">
        <v>3394.6880000000001</v>
      </c>
      <c r="H257">
        <v>128.78299999999999</v>
      </c>
      <c r="I257">
        <v>144.155</v>
      </c>
      <c r="J257">
        <v>1091.68</v>
      </c>
      <c r="K257">
        <v>108.66</v>
      </c>
      <c r="L257">
        <v>395.72199999999998</v>
      </c>
      <c r="M257">
        <v>3.13</v>
      </c>
      <c r="N257">
        <v>248.32599999999999</v>
      </c>
      <c r="O257">
        <v>1194.03</v>
      </c>
      <c r="P257">
        <v>1.43</v>
      </c>
      <c r="Q257" s="5">
        <f t="shared" si="7"/>
        <v>313.12497584840054</v>
      </c>
      <c r="R257" s="9">
        <v>41789</v>
      </c>
      <c r="S257" s="7">
        <v>541.85</v>
      </c>
    </row>
    <row r="258" spans="1:19" x14ac:dyDescent="0.3">
      <c r="A258" s="1">
        <v>38260</v>
      </c>
      <c r="B258">
        <v>93.025199999999998</v>
      </c>
      <c r="C258">
        <v>1647.48</v>
      </c>
      <c r="D258">
        <v>3659.48</v>
      </c>
      <c r="E258">
        <v>2736.4749999999999</v>
      </c>
      <c r="F258">
        <v>3085.7730000000001</v>
      </c>
      <c r="G258">
        <v>3315.0549999999998</v>
      </c>
      <c r="H258">
        <v>133.73400000000001</v>
      </c>
      <c r="I258">
        <v>152.47200000000001</v>
      </c>
      <c r="J258">
        <v>1099.8399999999999</v>
      </c>
      <c r="K258">
        <v>112.08</v>
      </c>
      <c r="L258">
        <v>416.76299999999998</v>
      </c>
      <c r="M258">
        <v>3.42</v>
      </c>
      <c r="N258">
        <v>265.32799999999997</v>
      </c>
      <c r="O258">
        <v>1197.27</v>
      </c>
      <c r="P258">
        <v>1.61</v>
      </c>
      <c r="Q258" s="5">
        <f t="shared" si="7"/>
        <v>313.5450851909971</v>
      </c>
      <c r="R258" s="9">
        <v>41820</v>
      </c>
      <c r="S258" s="7">
        <v>547.04</v>
      </c>
    </row>
    <row r="259" spans="1:19" x14ac:dyDescent="0.3">
      <c r="A259" s="1">
        <v>38289</v>
      </c>
      <c r="B259">
        <v>95.299000000000007</v>
      </c>
      <c r="C259">
        <v>1672.65</v>
      </c>
      <c r="D259">
        <v>3760.4</v>
      </c>
      <c r="E259">
        <v>2829.788</v>
      </c>
      <c r="F259">
        <v>3197.1559999999999</v>
      </c>
      <c r="G259">
        <v>3401.62</v>
      </c>
      <c r="H259">
        <v>134.607</v>
      </c>
      <c r="I259">
        <v>156.11500000000001</v>
      </c>
      <c r="J259">
        <v>1101.6300000000001</v>
      </c>
      <c r="K259">
        <v>114.73</v>
      </c>
      <c r="L259">
        <v>417.20299999999997</v>
      </c>
      <c r="M259">
        <v>3.42</v>
      </c>
      <c r="N259">
        <v>269.81799999999998</v>
      </c>
      <c r="O259">
        <v>1207.31</v>
      </c>
      <c r="P259">
        <v>1.76</v>
      </c>
      <c r="Q259" s="5">
        <f t="shared" si="7"/>
        <v>314.00495131594391</v>
      </c>
      <c r="R259" s="9">
        <v>41851</v>
      </c>
      <c r="S259" s="7">
        <v>545.35</v>
      </c>
    </row>
    <row r="260" spans="1:19" x14ac:dyDescent="0.3">
      <c r="A260" s="1">
        <v>38321</v>
      </c>
      <c r="B260">
        <v>100.49339999999999</v>
      </c>
      <c r="C260">
        <v>1740.33</v>
      </c>
      <c r="D260">
        <v>3989.52</v>
      </c>
      <c r="E260">
        <v>3023.1</v>
      </c>
      <c r="F260">
        <v>3431.701</v>
      </c>
      <c r="G260">
        <v>3565.7869999999998</v>
      </c>
      <c r="H260">
        <v>146.547</v>
      </c>
      <c r="I260">
        <v>170.56700000000001</v>
      </c>
      <c r="J260">
        <v>1122.82</v>
      </c>
      <c r="K260">
        <v>124.53</v>
      </c>
      <c r="L260">
        <v>438.62</v>
      </c>
      <c r="M260">
        <v>3.42</v>
      </c>
      <c r="N260">
        <v>266.58600000000001</v>
      </c>
      <c r="O260">
        <v>1197.68</v>
      </c>
      <c r="P260">
        <v>1.93</v>
      </c>
      <c r="Q260" s="5">
        <f t="shared" si="7"/>
        <v>314.50997594597709</v>
      </c>
      <c r="R260" s="9">
        <v>41880</v>
      </c>
      <c r="S260" s="7">
        <v>550.14</v>
      </c>
    </row>
    <row r="261" spans="1:19" x14ac:dyDescent="0.3">
      <c r="A261" s="1">
        <v>38352</v>
      </c>
      <c r="B261">
        <v>104.38079999999999</v>
      </c>
      <c r="C261">
        <v>1799.55</v>
      </c>
      <c r="D261">
        <v>4159.34</v>
      </c>
      <c r="E261">
        <v>3155.701</v>
      </c>
      <c r="F261">
        <v>3577.0239999999999</v>
      </c>
      <c r="G261">
        <v>3748.6759999999999</v>
      </c>
      <c r="H261">
        <v>151.04400000000001</v>
      </c>
      <c r="I261">
        <v>178.75899999999999</v>
      </c>
      <c r="J261">
        <v>1136.76</v>
      </c>
      <c r="K261">
        <v>132.12</v>
      </c>
      <c r="L261">
        <v>449.17200000000003</v>
      </c>
      <c r="M261">
        <v>4.66</v>
      </c>
      <c r="N261">
        <v>253.495</v>
      </c>
      <c r="O261">
        <v>1208.7</v>
      </c>
      <c r="P261">
        <v>2.16</v>
      </c>
      <c r="Q261" s="5">
        <f t="shared" si="7"/>
        <v>315.07609390267987</v>
      </c>
      <c r="R261" s="9">
        <v>41912</v>
      </c>
      <c r="S261" s="7">
        <v>550.08000000000004</v>
      </c>
    </row>
    <row r="262" spans="1:19" x14ac:dyDescent="0.3">
      <c r="A262" s="1">
        <v>38383</v>
      </c>
      <c r="B262">
        <v>102.1673</v>
      </c>
      <c r="C262">
        <v>1755.68</v>
      </c>
      <c r="D262">
        <v>4056.39</v>
      </c>
      <c r="E262">
        <v>3097.8029999999999</v>
      </c>
      <c r="F262">
        <v>3510.7260000000001</v>
      </c>
      <c r="G262">
        <v>3661.623</v>
      </c>
      <c r="H262">
        <v>152.00299999999999</v>
      </c>
      <c r="I262">
        <v>179.21299999999999</v>
      </c>
      <c r="J262">
        <v>1126.01</v>
      </c>
      <c r="K262">
        <v>128.97999999999999</v>
      </c>
      <c r="L262">
        <v>471.88400000000001</v>
      </c>
      <c r="M262">
        <v>4.66</v>
      </c>
      <c r="N262">
        <v>256.14</v>
      </c>
      <c r="O262">
        <v>1216.29</v>
      </c>
      <c r="P262">
        <v>2.2799999999999998</v>
      </c>
      <c r="Q262" s="5">
        <f t="shared" si="7"/>
        <v>315.67473848109495</v>
      </c>
      <c r="R262" s="9">
        <v>41943</v>
      </c>
      <c r="S262" s="7">
        <v>545.67999999999995</v>
      </c>
    </row>
    <row r="263" spans="1:19" x14ac:dyDescent="0.3">
      <c r="A263" s="1">
        <v>38411</v>
      </c>
      <c r="B263">
        <v>105.7073</v>
      </c>
      <c r="C263">
        <v>1792.63</v>
      </c>
      <c r="D263">
        <v>4181.67</v>
      </c>
      <c r="E263">
        <v>3231.6570000000002</v>
      </c>
      <c r="F263">
        <v>3686.35</v>
      </c>
      <c r="G263">
        <v>3737.0659999999998</v>
      </c>
      <c r="H263">
        <v>160.53</v>
      </c>
      <c r="I263">
        <v>194.84899999999999</v>
      </c>
      <c r="J263">
        <v>1135.9100000000001</v>
      </c>
      <c r="K263">
        <v>131.30000000000001</v>
      </c>
      <c r="L263">
        <v>476.09500000000003</v>
      </c>
      <c r="M263">
        <v>4.66</v>
      </c>
      <c r="N263">
        <v>274.23500000000001</v>
      </c>
      <c r="O263">
        <v>1209.1099999999999</v>
      </c>
      <c r="P263">
        <v>2.5</v>
      </c>
      <c r="Q263" s="5">
        <f t="shared" si="7"/>
        <v>316.33239418626391</v>
      </c>
      <c r="R263" s="9">
        <v>41971</v>
      </c>
      <c r="S263" s="7">
        <v>553.85</v>
      </c>
    </row>
    <row r="264" spans="1:19" x14ac:dyDescent="0.3">
      <c r="A264" s="1">
        <v>38442</v>
      </c>
      <c r="B264">
        <v>103.3779</v>
      </c>
      <c r="C264">
        <v>1760.89</v>
      </c>
      <c r="D264">
        <v>4148.8</v>
      </c>
      <c r="E264">
        <v>3150.471</v>
      </c>
      <c r="F264">
        <v>3593.5219999999999</v>
      </c>
      <c r="G264">
        <v>3659.739</v>
      </c>
      <c r="H264">
        <v>153.15</v>
      </c>
      <c r="I264">
        <v>181.97200000000001</v>
      </c>
      <c r="J264">
        <v>1124.93</v>
      </c>
      <c r="K264">
        <v>126.88</v>
      </c>
      <c r="L264">
        <v>457.863</v>
      </c>
      <c r="M264">
        <v>3.51</v>
      </c>
      <c r="N264">
        <v>284.012</v>
      </c>
      <c r="O264">
        <v>1202.9000000000001</v>
      </c>
      <c r="P264">
        <v>2.63</v>
      </c>
      <c r="Q264" s="5">
        <f t="shared" si="7"/>
        <v>317.02568935018877</v>
      </c>
      <c r="R264" s="9">
        <v>42004</v>
      </c>
      <c r="S264" s="7">
        <v>553.91999999999996</v>
      </c>
    </row>
    <row r="265" spans="1:19" x14ac:dyDescent="0.3">
      <c r="A265" s="1">
        <v>38471</v>
      </c>
      <c r="B265">
        <v>101.0973</v>
      </c>
      <c r="C265">
        <v>1727.49</v>
      </c>
      <c r="D265">
        <v>4016.6</v>
      </c>
      <c r="E265">
        <v>3076.402</v>
      </c>
      <c r="F265">
        <v>3502.4389999999999</v>
      </c>
      <c r="G265">
        <v>3565.5770000000002</v>
      </c>
      <c r="H265">
        <v>151.131</v>
      </c>
      <c r="I265">
        <v>177.08699999999999</v>
      </c>
      <c r="J265">
        <v>1105.17</v>
      </c>
      <c r="K265">
        <v>122.31</v>
      </c>
      <c r="L265">
        <v>471.91300000000001</v>
      </c>
      <c r="M265">
        <v>3.51</v>
      </c>
      <c r="N265">
        <v>267.44099999999997</v>
      </c>
      <c r="O265">
        <v>1219.18</v>
      </c>
      <c r="P265">
        <v>2.79</v>
      </c>
      <c r="Q265" s="5">
        <f t="shared" si="7"/>
        <v>317.76277407792793</v>
      </c>
      <c r="R265" s="9">
        <v>42034</v>
      </c>
      <c r="S265" s="7">
        <v>558.39</v>
      </c>
    </row>
    <row r="266" spans="1:19" x14ac:dyDescent="0.3">
      <c r="A266" s="1">
        <v>38503</v>
      </c>
      <c r="B266">
        <v>102.9853</v>
      </c>
      <c r="C266">
        <v>1782.46</v>
      </c>
      <c r="D266">
        <v>4209.05</v>
      </c>
      <c r="E266">
        <v>3077.8890000000001</v>
      </c>
      <c r="F266">
        <v>3514.8690000000001</v>
      </c>
      <c r="G266">
        <v>3533.0920000000001</v>
      </c>
      <c r="H266">
        <v>155.40899999999999</v>
      </c>
      <c r="I266">
        <v>183.251</v>
      </c>
      <c r="J266">
        <v>1106.73</v>
      </c>
      <c r="K266">
        <v>124.47</v>
      </c>
      <c r="L266">
        <v>476.209</v>
      </c>
      <c r="M266">
        <v>3.51</v>
      </c>
      <c r="N266">
        <v>265.36500000000001</v>
      </c>
      <c r="O266">
        <v>1232.3699999999999</v>
      </c>
      <c r="P266">
        <v>3</v>
      </c>
      <c r="Q266" s="5">
        <f t="shared" ref="Q266:Q329" si="8">Q265*(1+P266/1200)</f>
        <v>318.55718101312272</v>
      </c>
      <c r="R266" s="9">
        <v>42062</v>
      </c>
      <c r="S266" s="7">
        <v>564.29</v>
      </c>
    </row>
    <row r="267" spans="1:19" x14ac:dyDescent="0.3">
      <c r="A267" s="1">
        <v>38533</v>
      </c>
      <c r="B267">
        <v>104.0258</v>
      </c>
      <c r="C267">
        <v>1784.99</v>
      </c>
      <c r="D267">
        <v>4322.22</v>
      </c>
      <c r="E267">
        <v>3118.7310000000002</v>
      </c>
      <c r="F267">
        <v>3563.2820000000002</v>
      </c>
      <c r="G267">
        <v>3529.5819999999999</v>
      </c>
      <c r="H267">
        <v>159.75</v>
      </c>
      <c r="I267">
        <v>189.477</v>
      </c>
      <c r="J267">
        <v>1116.8499999999999</v>
      </c>
      <c r="K267">
        <v>129.65</v>
      </c>
      <c r="L267">
        <v>495.63400000000001</v>
      </c>
      <c r="M267">
        <v>5.34</v>
      </c>
      <c r="N267">
        <v>269.83199999999999</v>
      </c>
      <c r="O267">
        <v>1239.0899999999999</v>
      </c>
      <c r="P267">
        <v>3.04</v>
      </c>
      <c r="Q267" s="5">
        <f t="shared" si="8"/>
        <v>319.36419253835595</v>
      </c>
      <c r="R267" s="9">
        <v>42094</v>
      </c>
      <c r="S267" s="7">
        <v>567.66999999999996</v>
      </c>
    </row>
    <row r="268" spans="1:19" x14ac:dyDescent="0.3">
      <c r="A268" s="1">
        <v>38562</v>
      </c>
      <c r="B268">
        <v>107.87309999999999</v>
      </c>
      <c r="C268">
        <v>1851.37</v>
      </c>
      <c r="D268">
        <v>4550.08</v>
      </c>
      <c r="E268">
        <v>3214.3380000000002</v>
      </c>
      <c r="F268">
        <v>3693.0630000000001</v>
      </c>
      <c r="G268">
        <v>3564.741</v>
      </c>
      <c r="H268">
        <v>169.99199999999999</v>
      </c>
      <c r="I268">
        <v>202.721</v>
      </c>
      <c r="J268">
        <v>1135.49</v>
      </c>
      <c r="K268">
        <v>134.94999999999999</v>
      </c>
      <c r="L268">
        <v>521.32500000000005</v>
      </c>
      <c r="M268">
        <v>5.34</v>
      </c>
      <c r="N268">
        <v>281.92899999999997</v>
      </c>
      <c r="O268">
        <v>1227.82</v>
      </c>
      <c r="P268">
        <v>3.26</v>
      </c>
      <c r="Q268" s="5">
        <f t="shared" si="8"/>
        <v>320.23179859475181</v>
      </c>
      <c r="R268" s="9">
        <v>42124</v>
      </c>
      <c r="S268" s="7">
        <v>567.79</v>
      </c>
    </row>
    <row r="269" spans="1:19" x14ac:dyDescent="0.3">
      <c r="A269" s="1">
        <v>38595</v>
      </c>
      <c r="B269">
        <v>108.6922</v>
      </c>
      <c r="C269">
        <v>1834.48</v>
      </c>
      <c r="D269">
        <v>4518.22</v>
      </c>
      <c r="E269">
        <v>3295.5520000000001</v>
      </c>
      <c r="F269">
        <v>3748.1260000000002</v>
      </c>
      <c r="G269">
        <v>3812.7649999999999</v>
      </c>
      <c r="H269">
        <v>165.03</v>
      </c>
      <c r="I269">
        <v>204.45699999999999</v>
      </c>
      <c r="J269">
        <v>1140.33</v>
      </c>
      <c r="K269">
        <v>138.38999999999999</v>
      </c>
      <c r="L269">
        <v>508.77699999999999</v>
      </c>
      <c r="M269">
        <v>5.34</v>
      </c>
      <c r="N269">
        <v>303.209</v>
      </c>
      <c r="O269">
        <v>1243.55</v>
      </c>
      <c r="P269">
        <v>3.5</v>
      </c>
      <c r="Q269" s="5">
        <f t="shared" si="8"/>
        <v>321.16580800731981</v>
      </c>
      <c r="R269" s="9">
        <v>42153</v>
      </c>
      <c r="S269" s="7">
        <v>572.48</v>
      </c>
    </row>
    <row r="270" spans="1:19" x14ac:dyDescent="0.3">
      <c r="A270" s="1">
        <v>38625</v>
      </c>
      <c r="B270">
        <v>111.96250000000001</v>
      </c>
      <c r="C270">
        <v>1849.33</v>
      </c>
      <c r="D270">
        <v>4578.1499999999996</v>
      </c>
      <c r="E270">
        <v>3442.3420000000001</v>
      </c>
      <c r="F270">
        <v>3839.07</v>
      </c>
      <c r="G270">
        <v>4206.7030000000004</v>
      </c>
      <c r="H270">
        <v>174.00700000000001</v>
      </c>
      <c r="I270">
        <v>223.495</v>
      </c>
      <c r="J270">
        <v>1152.94</v>
      </c>
      <c r="K270">
        <v>141.76</v>
      </c>
      <c r="L270">
        <v>515.13</v>
      </c>
      <c r="M270">
        <v>4.4400000000000004</v>
      </c>
      <c r="N270">
        <v>317.31599999999997</v>
      </c>
      <c r="O270">
        <v>1230.74</v>
      </c>
      <c r="P270">
        <v>3.62</v>
      </c>
      <c r="Q270" s="5">
        <f t="shared" si="8"/>
        <v>322.13465819480854</v>
      </c>
      <c r="R270" s="9">
        <v>42185</v>
      </c>
      <c r="S270" s="7">
        <v>564.96</v>
      </c>
    </row>
    <row r="271" spans="1:19" x14ac:dyDescent="0.3">
      <c r="A271" s="1">
        <v>38656</v>
      </c>
      <c r="B271">
        <v>108.94670000000001</v>
      </c>
      <c r="C271">
        <v>1818.5</v>
      </c>
      <c r="D271">
        <v>4440.62</v>
      </c>
      <c r="E271">
        <v>3341.806</v>
      </c>
      <c r="F271">
        <v>3718.1790000000001</v>
      </c>
      <c r="G271">
        <v>4156.2520000000004</v>
      </c>
      <c r="H271">
        <v>162.58199999999999</v>
      </c>
      <c r="I271">
        <v>208.887</v>
      </c>
      <c r="J271">
        <v>1131.5899999999999</v>
      </c>
      <c r="K271">
        <v>138.25</v>
      </c>
      <c r="L271">
        <v>506.202</v>
      </c>
      <c r="M271">
        <v>4.4400000000000004</v>
      </c>
      <c r="N271">
        <v>297.37599999999998</v>
      </c>
      <c r="O271">
        <v>1221</v>
      </c>
      <c r="P271">
        <v>3.78</v>
      </c>
      <c r="Q271" s="5">
        <f t="shared" si="8"/>
        <v>323.14938236812219</v>
      </c>
      <c r="R271" s="9">
        <v>42216</v>
      </c>
      <c r="S271" s="7">
        <v>569.89</v>
      </c>
    </row>
    <row r="272" spans="1:19" x14ac:dyDescent="0.3">
      <c r="A272" s="1">
        <v>38686</v>
      </c>
      <c r="B272">
        <v>112.91379999999999</v>
      </c>
      <c r="C272">
        <v>1887.28</v>
      </c>
      <c r="D272">
        <v>4637.6400000000003</v>
      </c>
      <c r="E272">
        <v>3423.5329999999999</v>
      </c>
      <c r="F272">
        <v>3780.8760000000002</v>
      </c>
      <c r="G272">
        <v>4333.6620000000003</v>
      </c>
      <c r="H272">
        <v>174.565</v>
      </c>
      <c r="I272">
        <v>226.167</v>
      </c>
      <c r="J272">
        <v>1150.69</v>
      </c>
      <c r="K272">
        <v>143.87</v>
      </c>
      <c r="L272">
        <v>487.21199999999999</v>
      </c>
      <c r="M272">
        <v>4.4400000000000004</v>
      </c>
      <c r="N272">
        <v>298.14400000000001</v>
      </c>
      <c r="O272">
        <v>1226.4000000000001</v>
      </c>
      <c r="P272">
        <v>4</v>
      </c>
      <c r="Q272" s="5">
        <f t="shared" si="8"/>
        <v>324.22654697601598</v>
      </c>
      <c r="R272" s="9">
        <v>42247</v>
      </c>
      <c r="S272" s="7">
        <v>558.55999999999995</v>
      </c>
    </row>
    <row r="273" spans="1:19" x14ac:dyDescent="0.3">
      <c r="A273" s="1">
        <v>38716</v>
      </c>
      <c r="B273">
        <v>115.6908</v>
      </c>
      <c r="C273">
        <v>1887.94</v>
      </c>
      <c r="D273">
        <v>4685.55</v>
      </c>
      <c r="E273">
        <v>3582.8429999999998</v>
      </c>
      <c r="F273">
        <v>3913.902</v>
      </c>
      <c r="G273">
        <v>4705.3149999999996</v>
      </c>
      <c r="H273">
        <v>185.31700000000001</v>
      </c>
      <c r="I273">
        <v>239.535</v>
      </c>
      <c r="J273">
        <v>1167.69</v>
      </c>
      <c r="K273">
        <v>150.51</v>
      </c>
      <c r="L273">
        <v>477.55900000000003</v>
      </c>
      <c r="M273">
        <v>5.43</v>
      </c>
      <c r="N273">
        <v>307.64999999999998</v>
      </c>
      <c r="O273">
        <v>1238.06</v>
      </c>
      <c r="P273">
        <v>4.16</v>
      </c>
      <c r="Q273" s="5">
        <f t="shared" si="8"/>
        <v>325.35053233886617</v>
      </c>
      <c r="R273" s="9">
        <v>42277</v>
      </c>
      <c r="S273" s="7">
        <v>550.69000000000005</v>
      </c>
    </row>
    <row r="274" spans="1:19" x14ac:dyDescent="0.3">
      <c r="A274" s="1">
        <v>38748</v>
      </c>
      <c r="B274">
        <v>121.3858</v>
      </c>
      <c r="C274">
        <v>1937.93</v>
      </c>
      <c r="D274">
        <v>4926.32</v>
      </c>
      <c r="E274">
        <v>3802.8249999999998</v>
      </c>
      <c r="F274">
        <v>4169.62</v>
      </c>
      <c r="G274">
        <v>4942.5609999999997</v>
      </c>
      <c r="H274">
        <v>198.72300000000001</v>
      </c>
      <c r="I274">
        <v>266.29000000000002</v>
      </c>
      <c r="J274">
        <v>1196.32</v>
      </c>
      <c r="K274">
        <v>157.53</v>
      </c>
      <c r="L274">
        <v>503.99799999999999</v>
      </c>
      <c r="M274">
        <v>5.43</v>
      </c>
      <c r="N274">
        <v>313.33999999999997</v>
      </c>
      <c r="O274">
        <v>1238.1300000000001</v>
      </c>
      <c r="P274">
        <v>4.29</v>
      </c>
      <c r="Q274" s="5">
        <f t="shared" si="8"/>
        <v>326.51366049197765</v>
      </c>
      <c r="R274" s="9">
        <v>42307</v>
      </c>
      <c r="S274" s="7">
        <v>553.59</v>
      </c>
    </row>
    <row r="275" spans="1:19" x14ac:dyDescent="0.3">
      <c r="A275" s="1">
        <v>38776</v>
      </c>
      <c r="B275">
        <v>121.2075</v>
      </c>
      <c r="C275">
        <v>1943.19</v>
      </c>
      <c r="D275">
        <v>4920.3999999999996</v>
      </c>
      <c r="E275">
        <v>3794.413</v>
      </c>
      <c r="F275">
        <v>4173.0889999999999</v>
      </c>
      <c r="G275">
        <v>4900.6390000000001</v>
      </c>
      <c r="H275">
        <v>198.79400000000001</v>
      </c>
      <c r="I275">
        <v>265.97399999999999</v>
      </c>
      <c r="J275">
        <v>1198.3699999999999</v>
      </c>
      <c r="K275">
        <v>157.57</v>
      </c>
      <c r="L275">
        <v>499.63499999999999</v>
      </c>
      <c r="M275">
        <v>5.43</v>
      </c>
      <c r="N275">
        <v>293.72399999999999</v>
      </c>
      <c r="O275">
        <v>1242.24</v>
      </c>
      <c r="P275">
        <v>4.49</v>
      </c>
      <c r="Q275" s="5">
        <f t="shared" si="8"/>
        <v>327.7353657716518</v>
      </c>
      <c r="R275" s="9">
        <v>42338</v>
      </c>
      <c r="S275" s="7">
        <v>554.72</v>
      </c>
    </row>
    <row r="276" spans="1:19" x14ac:dyDescent="0.3">
      <c r="A276" s="1">
        <v>38807</v>
      </c>
      <c r="B276">
        <v>123.7573</v>
      </c>
      <c r="C276">
        <v>1967.38</v>
      </c>
      <c r="D276">
        <v>5042.33</v>
      </c>
      <c r="E276">
        <v>3919.471</v>
      </c>
      <c r="F276">
        <v>4335.1959999999999</v>
      </c>
      <c r="G276">
        <v>5024.2420000000002</v>
      </c>
      <c r="H276">
        <v>202.47499999999999</v>
      </c>
      <c r="I276">
        <v>268.31700000000001</v>
      </c>
      <c r="J276">
        <v>1212.1600000000001</v>
      </c>
      <c r="K276">
        <v>161.4</v>
      </c>
      <c r="L276">
        <v>505.34199999999998</v>
      </c>
      <c r="M276">
        <v>3.62</v>
      </c>
      <c r="N276">
        <v>300.25700000000001</v>
      </c>
      <c r="O276">
        <v>1230.05</v>
      </c>
      <c r="P276">
        <v>4.59</v>
      </c>
      <c r="Q276" s="5">
        <f t="shared" si="8"/>
        <v>328.98895354572835</v>
      </c>
      <c r="R276" s="9">
        <v>42369</v>
      </c>
      <c r="S276" s="7">
        <v>550.01</v>
      </c>
    </row>
    <row r="277" spans="1:19" x14ac:dyDescent="0.3">
      <c r="A277" s="1">
        <v>38835</v>
      </c>
      <c r="B277">
        <v>127.8764</v>
      </c>
      <c r="C277">
        <v>1993.79</v>
      </c>
      <c r="D277">
        <v>5077.68</v>
      </c>
      <c r="E277">
        <v>4106.66</v>
      </c>
      <c r="F277">
        <v>4556.6360000000004</v>
      </c>
      <c r="G277">
        <v>5170.3869999999997</v>
      </c>
      <c r="H277">
        <v>216.15199999999999</v>
      </c>
      <c r="I277">
        <v>287.42500000000001</v>
      </c>
      <c r="J277">
        <v>1226.1500000000001</v>
      </c>
      <c r="K277">
        <v>162.35</v>
      </c>
      <c r="L277">
        <v>513.72199999999998</v>
      </c>
      <c r="M277">
        <v>3.62</v>
      </c>
      <c r="N277">
        <v>320.61399999999998</v>
      </c>
      <c r="O277">
        <v>1227.82</v>
      </c>
      <c r="P277">
        <v>4.79</v>
      </c>
      <c r="Q277" s="5">
        <f t="shared" si="8"/>
        <v>330.30216778529837</v>
      </c>
      <c r="R277" s="9">
        <v>42398</v>
      </c>
      <c r="S277" s="7">
        <v>542.25</v>
      </c>
    </row>
    <row r="278" spans="1:19" x14ac:dyDescent="0.3">
      <c r="A278" s="1">
        <v>38868</v>
      </c>
      <c r="B278">
        <v>122.8353</v>
      </c>
      <c r="C278">
        <v>1936.41</v>
      </c>
      <c r="D278">
        <v>4906.79</v>
      </c>
      <c r="E278">
        <v>3947.183</v>
      </c>
      <c r="F278">
        <v>4430.8050000000003</v>
      </c>
      <c r="G278">
        <v>4848.8289999999997</v>
      </c>
      <c r="H278">
        <v>200.01900000000001</v>
      </c>
      <c r="I278">
        <v>257.30599999999998</v>
      </c>
      <c r="J278">
        <v>1210.04</v>
      </c>
      <c r="K278">
        <v>155.38</v>
      </c>
      <c r="L278">
        <v>519.79700000000003</v>
      </c>
      <c r="M278">
        <v>3.62</v>
      </c>
      <c r="N278">
        <v>323.68099999999998</v>
      </c>
      <c r="O278">
        <v>1226.51</v>
      </c>
      <c r="P278">
        <v>4.9400000000000004</v>
      </c>
      <c r="Q278" s="5">
        <f t="shared" si="8"/>
        <v>331.66191170934786</v>
      </c>
      <c r="R278" s="9">
        <v>42429</v>
      </c>
      <c r="S278" s="7">
        <v>536.37</v>
      </c>
    </row>
    <row r="279" spans="1:19" x14ac:dyDescent="0.3">
      <c r="A279" s="1">
        <v>38898</v>
      </c>
      <c r="B279">
        <v>122.78230000000001</v>
      </c>
      <c r="C279">
        <v>1939.03</v>
      </c>
      <c r="D279">
        <v>4912.47</v>
      </c>
      <c r="E279">
        <v>3946.922</v>
      </c>
      <c r="F279">
        <v>4445.2190000000001</v>
      </c>
      <c r="G279">
        <v>4795.0640000000003</v>
      </c>
      <c r="H279">
        <v>199.24199999999999</v>
      </c>
      <c r="I279">
        <v>256.67700000000002</v>
      </c>
      <c r="J279">
        <v>1204.0999999999999</v>
      </c>
      <c r="K279">
        <v>155.21</v>
      </c>
      <c r="L279">
        <v>511.83199999999999</v>
      </c>
      <c r="M279">
        <v>4.01</v>
      </c>
      <c r="N279">
        <v>318.65199999999999</v>
      </c>
      <c r="O279">
        <v>1229.1099999999999</v>
      </c>
      <c r="P279">
        <v>4.99</v>
      </c>
      <c r="Q279" s="5">
        <f t="shared" si="8"/>
        <v>333.0410724922059</v>
      </c>
      <c r="R279" s="9">
        <v>42460</v>
      </c>
      <c r="S279" s="7">
        <v>537.9</v>
      </c>
    </row>
    <row r="280" spans="1:19" x14ac:dyDescent="0.3">
      <c r="A280" s="1">
        <v>38929</v>
      </c>
      <c r="B280">
        <v>123.6203</v>
      </c>
      <c r="C280">
        <v>1951</v>
      </c>
      <c r="D280">
        <v>4804.96</v>
      </c>
      <c r="E280">
        <v>3985.9920000000002</v>
      </c>
      <c r="F280">
        <v>4512.9880000000003</v>
      </c>
      <c r="G280">
        <v>4768.5249999999996</v>
      </c>
      <c r="H280">
        <v>199.47200000000001</v>
      </c>
      <c r="I280">
        <v>260.3</v>
      </c>
      <c r="J280">
        <v>1197.24</v>
      </c>
      <c r="K280">
        <v>154.49</v>
      </c>
      <c r="L280">
        <v>534.14700000000005</v>
      </c>
      <c r="M280">
        <v>4.01</v>
      </c>
      <c r="N280">
        <v>328.88099999999997</v>
      </c>
      <c r="O280">
        <v>1245.73</v>
      </c>
      <c r="P280">
        <v>5.24</v>
      </c>
      <c r="Q280" s="5">
        <f t="shared" si="8"/>
        <v>334.4953518420885</v>
      </c>
      <c r="R280" s="9">
        <v>42489</v>
      </c>
      <c r="S280" s="7">
        <v>539.72</v>
      </c>
    </row>
    <row r="281" spans="1:19" x14ac:dyDescent="0.3">
      <c r="A281" s="1">
        <v>38960</v>
      </c>
      <c r="B281">
        <v>126.8246</v>
      </c>
      <c r="C281">
        <v>1997.42</v>
      </c>
      <c r="D281">
        <v>4926.96</v>
      </c>
      <c r="E281">
        <v>4095.5859999999998</v>
      </c>
      <c r="F281">
        <v>4655.4229999999998</v>
      </c>
      <c r="G281">
        <v>4840.0860000000002</v>
      </c>
      <c r="H281">
        <v>206.39699999999999</v>
      </c>
      <c r="I281">
        <v>266.93200000000002</v>
      </c>
      <c r="J281">
        <v>1206.3699999999999</v>
      </c>
      <c r="K281">
        <v>160.11000000000001</v>
      </c>
      <c r="L281">
        <v>547.35500000000002</v>
      </c>
      <c r="M281">
        <v>4.01</v>
      </c>
      <c r="N281">
        <v>317.029</v>
      </c>
      <c r="O281">
        <v>1264.8</v>
      </c>
      <c r="P281">
        <v>5.25</v>
      </c>
      <c r="Q281" s="5">
        <f t="shared" si="8"/>
        <v>335.95876900639763</v>
      </c>
      <c r="R281" s="9">
        <v>42521</v>
      </c>
      <c r="S281" s="7">
        <v>541.65</v>
      </c>
    </row>
    <row r="282" spans="1:19" x14ac:dyDescent="0.3">
      <c r="A282" s="1">
        <v>38989</v>
      </c>
      <c r="B282">
        <v>128.30250000000001</v>
      </c>
      <c r="C282">
        <v>2048.89</v>
      </c>
      <c r="D282">
        <v>5016.18</v>
      </c>
      <c r="E282">
        <v>4101.9170000000004</v>
      </c>
      <c r="F282">
        <v>4695.28</v>
      </c>
      <c r="G282">
        <v>4760.7259999999997</v>
      </c>
      <c r="H282">
        <v>213.589</v>
      </c>
      <c r="I282">
        <v>269.154</v>
      </c>
      <c r="J282">
        <v>1212.3900000000001</v>
      </c>
      <c r="K282">
        <v>162.59</v>
      </c>
      <c r="L282">
        <v>539.88099999999997</v>
      </c>
      <c r="M282">
        <v>3.51</v>
      </c>
      <c r="N282">
        <v>297.94</v>
      </c>
      <c r="O282">
        <v>1275.9100000000001</v>
      </c>
      <c r="P282">
        <v>5.25</v>
      </c>
      <c r="Q282" s="5">
        <f t="shared" si="8"/>
        <v>337.42858862080061</v>
      </c>
      <c r="R282" s="9">
        <v>42551</v>
      </c>
      <c r="S282" s="7">
        <v>541.1</v>
      </c>
    </row>
    <row r="283" spans="1:19" x14ac:dyDescent="0.3">
      <c r="A283" s="1">
        <v>39021</v>
      </c>
      <c r="B283">
        <v>133.11519999999999</v>
      </c>
      <c r="C283">
        <v>2115.65</v>
      </c>
      <c r="D283">
        <v>5213.71</v>
      </c>
      <c r="E283">
        <v>4261.4579999999996</v>
      </c>
      <c r="F283">
        <v>4896.6490000000003</v>
      </c>
      <c r="G283">
        <v>4843.5940000000001</v>
      </c>
      <c r="H283">
        <v>220.066</v>
      </c>
      <c r="I283">
        <v>281.93799999999999</v>
      </c>
      <c r="J283">
        <v>1236.9000000000001</v>
      </c>
      <c r="K283">
        <v>171.42</v>
      </c>
      <c r="L283">
        <v>567.81899999999996</v>
      </c>
      <c r="M283">
        <v>3.51</v>
      </c>
      <c r="N283">
        <v>312.07299999999998</v>
      </c>
      <c r="O283">
        <v>1284.3499999999999</v>
      </c>
      <c r="P283">
        <v>5.25</v>
      </c>
      <c r="Q283" s="5">
        <f t="shared" si="8"/>
        <v>338.90483869601661</v>
      </c>
      <c r="R283" s="9">
        <v>42580</v>
      </c>
      <c r="S283" s="7">
        <v>547.29999999999995</v>
      </c>
    </row>
    <row r="284" spans="1:19" x14ac:dyDescent="0.3">
      <c r="A284" s="1">
        <v>39051</v>
      </c>
      <c r="B284">
        <v>136.8785</v>
      </c>
      <c r="C284">
        <v>2155.89</v>
      </c>
      <c r="D284">
        <v>5401.3</v>
      </c>
      <c r="E284">
        <v>4388.808</v>
      </c>
      <c r="F284">
        <v>5070.741</v>
      </c>
      <c r="G284">
        <v>4877.9279999999999</v>
      </c>
      <c r="H284">
        <v>236.97300000000001</v>
      </c>
      <c r="I284">
        <v>302.892</v>
      </c>
      <c r="J284">
        <v>1255.95</v>
      </c>
      <c r="K284">
        <v>180.15</v>
      </c>
      <c r="L284">
        <v>592.10199999999998</v>
      </c>
      <c r="M284">
        <v>3.51</v>
      </c>
      <c r="N284">
        <v>329.14</v>
      </c>
      <c r="O284">
        <v>1299.25</v>
      </c>
      <c r="P284">
        <v>5.25</v>
      </c>
      <c r="Q284" s="5">
        <f t="shared" si="8"/>
        <v>340.38754736531172</v>
      </c>
      <c r="R284" s="9">
        <v>42613</v>
      </c>
      <c r="S284" s="7">
        <v>549.85</v>
      </c>
    </row>
    <row r="285" spans="1:19" x14ac:dyDescent="0.3">
      <c r="A285" s="1">
        <v>39080</v>
      </c>
      <c r="B285">
        <v>139.93279999999999</v>
      </c>
      <c r="C285">
        <v>2186.13</v>
      </c>
      <c r="D285">
        <v>5400.69</v>
      </c>
      <c r="E285">
        <v>4526.5829999999996</v>
      </c>
      <c r="F285">
        <v>5233.5649999999996</v>
      </c>
      <c r="G285">
        <v>4999.1379999999999</v>
      </c>
      <c r="H285">
        <v>247.06399999999999</v>
      </c>
      <c r="I285">
        <v>316.53100000000001</v>
      </c>
      <c r="J285">
        <v>1275.78</v>
      </c>
      <c r="K285">
        <v>184.67</v>
      </c>
      <c r="L285">
        <v>602.05600000000004</v>
      </c>
      <c r="M285">
        <v>4.51</v>
      </c>
      <c r="N285">
        <v>314.02300000000002</v>
      </c>
      <c r="O285">
        <v>1291.71</v>
      </c>
      <c r="P285">
        <v>5.24</v>
      </c>
      <c r="Q285" s="5">
        <f t="shared" si="8"/>
        <v>341.87390632214021</v>
      </c>
      <c r="R285" s="9">
        <v>42643</v>
      </c>
      <c r="S285" s="7">
        <v>550.53</v>
      </c>
    </row>
    <row r="286" spans="1:19" x14ac:dyDescent="0.3">
      <c r="A286" s="1">
        <v>39113</v>
      </c>
      <c r="B286">
        <v>141.32499999999999</v>
      </c>
      <c r="C286">
        <v>2219.19</v>
      </c>
      <c r="D286">
        <v>5583.18</v>
      </c>
      <c r="E286">
        <v>4557.2139999999999</v>
      </c>
      <c r="F286">
        <v>5264.4849999999997</v>
      </c>
      <c r="G286">
        <v>5041.4260000000004</v>
      </c>
      <c r="H286">
        <v>244.24799999999999</v>
      </c>
      <c r="I286">
        <v>313.18900000000002</v>
      </c>
      <c r="J286">
        <v>1294.9000000000001</v>
      </c>
      <c r="K286">
        <v>189.22</v>
      </c>
      <c r="L286">
        <v>632.02300000000002</v>
      </c>
      <c r="M286">
        <v>4.51</v>
      </c>
      <c r="N286">
        <v>314.68400000000003</v>
      </c>
      <c r="O286">
        <v>1291.18</v>
      </c>
      <c r="P286">
        <v>5.25</v>
      </c>
      <c r="Q286" s="5">
        <f t="shared" si="8"/>
        <v>343.36960466229959</v>
      </c>
      <c r="R286" s="9">
        <v>42674</v>
      </c>
      <c r="S286" s="7">
        <v>549.54999999999995</v>
      </c>
    </row>
    <row r="287" spans="1:19" x14ac:dyDescent="0.3">
      <c r="A287" s="1">
        <v>39141</v>
      </c>
      <c r="B287">
        <v>140.58090000000001</v>
      </c>
      <c r="C287">
        <v>2175.7800000000002</v>
      </c>
      <c r="D287">
        <v>5592.21</v>
      </c>
      <c r="E287">
        <v>4593.9859999999999</v>
      </c>
      <c r="F287">
        <v>5245.5429999999997</v>
      </c>
      <c r="G287">
        <v>5244.2259999999997</v>
      </c>
      <c r="H287">
        <v>243.82599999999999</v>
      </c>
      <c r="I287">
        <v>311.33</v>
      </c>
      <c r="J287">
        <v>1292.23</v>
      </c>
      <c r="K287">
        <v>194.5</v>
      </c>
      <c r="L287">
        <v>649.56600000000003</v>
      </c>
      <c r="M287">
        <v>4.51</v>
      </c>
      <c r="N287">
        <v>325.28100000000001</v>
      </c>
      <c r="O287">
        <v>1311.09</v>
      </c>
      <c r="P287">
        <v>5.26</v>
      </c>
      <c r="Q287" s="5">
        <f t="shared" si="8"/>
        <v>344.87470809606936</v>
      </c>
      <c r="R287" s="9">
        <v>42704</v>
      </c>
      <c r="S287" s="7">
        <v>551.54999999999995</v>
      </c>
    </row>
    <row r="288" spans="1:19" x14ac:dyDescent="0.3">
      <c r="A288" s="1">
        <v>39171</v>
      </c>
      <c r="B288">
        <v>143.40039999999999</v>
      </c>
      <c r="C288">
        <v>2200.12</v>
      </c>
      <c r="D288">
        <v>5637.05</v>
      </c>
      <c r="E288">
        <v>4711.0879999999997</v>
      </c>
      <c r="F288">
        <v>5435.65</v>
      </c>
      <c r="G288">
        <v>5174.9070000000002</v>
      </c>
      <c r="H288">
        <v>249.364</v>
      </c>
      <c r="I288">
        <v>323.68200000000002</v>
      </c>
      <c r="J288">
        <v>1295.8900000000001</v>
      </c>
      <c r="K288">
        <v>193.96</v>
      </c>
      <c r="L288">
        <v>680.25400000000002</v>
      </c>
      <c r="M288">
        <v>3.62</v>
      </c>
      <c r="N288">
        <v>328.452</v>
      </c>
      <c r="O288">
        <v>1311.13</v>
      </c>
      <c r="P288">
        <v>5.26</v>
      </c>
      <c r="Q288" s="5">
        <f t="shared" si="8"/>
        <v>346.38640889989051</v>
      </c>
      <c r="R288" s="9">
        <v>42734</v>
      </c>
      <c r="S288" s="7">
        <v>556.86</v>
      </c>
    </row>
    <row r="289" spans="1:19" x14ac:dyDescent="0.3">
      <c r="A289" s="1">
        <v>39202</v>
      </c>
      <c r="B289">
        <v>149.76589999999999</v>
      </c>
      <c r="C289">
        <v>2297.5700000000002</v>
      </c>
      <c r="D289">
        <v>5851.75</v>
      </c>
      <c r="E289">
        <v>4920.42</v>
      </c>
      <c r="F289">
        <v>5786.7730000000001</v>
      </c>
      <c r="G289">
        <v>5074.1869999999999</v>
      </c>
      <c r="H289">
        <v>260.488</v>
      </c>
      <c r="I289">
        <v>339.03899999999999</v>
      </c>
      <c r="J289">
        <v>1324.49</v>
      </c>
      <c r="K289">
        <v>197.64</v>
      </c>
      <c r="L289">
        <v>722.85400000000004</v>
      </c>
      <c r="M289">
        <v>3.62</v>
      </c>
      <c r="N289">
        <v>332.24599999999998</v>
      </c>
      <c r="O289">
        <v>1318.2</v>
      </c>
      <c r="P289">
        <v>5.25</v>
      </c>
      <c r="Q289" s="5">
        <f t="shared" si="8"/>
        <v>347.90184943882753</v>
      </c>
      <c r="R289" s="9">
        <v>42766</v>
      </c>
      <c r="S289" s="7">
        <v>560.76</v>
      </c>
    </row>
    <row r="290" spans="1:19" x14ac:dyDescent="0.3">
      <c r="A290" s="1">
        <v>39233</v>
      </c>
      <c r="B290">
        <v>154.21870000000001</v>
      </c>
      <c r="C290">
        <v>2377.75</v>
      </c>
      <c r="D290">
        <v>6072.45</v>
      </c>
      <c r="E290">
        <v>5006.6459999999997</v>
      </c>
      <c r="F290">
        <v>5888.5259999999998</v>
      </c>
      <c r="G290">
        <v>5156.9930000000004</v>
      </c>
      <c r="H290">
        <v>275.52499999999998</v>
      </c>
      <c r="I290">
        <v>355.49700000000001</v>
      </c>
      <c r="J290">
        <v>1358.24</v>
      </c>
      <c r="K290">
        <v>199.23</v>
      </c>
      <c r="L290">
        <v>721.11300000000006</v>
      </c>
      <c r="M290">
        <v>3.62</v>
      </c>
      <c r="N290">
        <v>332.67599999999999</v>
      </c>
      <c r="O290">
        <v>1308.21</v>
      </c>
      <c r="P290">
        <v>5.25</v>
      </c>
      <c r="Q290" s="5">
        <f t="shared" si="8"/>
        <v>349.42392003012242</v>
      </c>
      <c r="R290" s="9">
        <v>42794</v>
      </c>
      <c r="S290" s="7">
        <v>566.17999999999995</v>
      </c>
    </row>
    <row r="291" spans="1:19" x14ac:dyDescent="0.3">
      <c r="A291" s="1">
        <v>39262</v>
      </c>
      <c r="B291">
        <v>153.7655</v>
      </c>
      <c r="C291">
        <v>2338.25</v>
      </c>
      <c r="D291">
        <v>5935.54</v>
      </c>
      <c r="E291">
        <v>5012.7629999999999</v>
      </c>
      <c r="F291">
        <v>5887.3670000000002</v>
      </c>
      <c r="G291">
        <v>5141.5330000000004</v>
      </c>
      <c r="H291">
        <v>289.35599999999999</v>
      </c>
      <c r="I291">
        <v>372.161</v>
      </c>
      <c r="J291">
        <v>1357.25</v>
      </c>
      <c r="K291">
        <v>193.09</v>
      </c>
      <c r="L291">
        <v>727.29300000000001</v>
      </c>
      <c r="M291">
        <v>4.59</v>
      </c>
      <c r="N291">
        <v>328.029</v>
      </c>
      <c r="O291">
        <v>1304.3399999999999</v>
      </c>
      <c r="P291">
        <v>5.25</v>
      </c>
      <c r="Q291" s="5">
        <f t="shared" si="8"/>
        <v>350.95264968025418</v>
      </c>
      <c r="R291" s="9">
        <v>42825</v>
      </c>
      <c r="S291" s="7">
        <v>568.41</v>
      </c>
    </row>
    <row r="292" spans="1:19" x14ac:dyDescent="0.3">
      <c r="A292" s="1">
        <v>39294</v>
      </c>
      <c r="B292">
        <v>151.41730000000001</v>
      </c>
      <c r="C292">
        <v>2265.75</v>
      </c>
      <c r="D292">
        <v>5714.56</v>
      </c>
      <c r="E292">
        <v>4938.9350000000004</v>
      </c>
      <c r="F292">
        <v>5761.9989999999998</v>
      </c>
      <c r="G292">
        <v>5133.1670000000004</v>
      </c>
      <c r="H292">
        <v>310.18900000000002</v>
      </c>
      <c r="I292">
        <v>391.79700000000003</v>
      </c>
      <c r="J292">
        <v>1344.62</v>
      </c>
      <c r="K292">
        <v>181.1</v>
      </c>
      <c r="L292">
        <v>719.58100000000002</v>
      </c>
      <c r="M292">
        <v>4.59</v>
      </c>
      <c r="N292">
        <v>334.83600000000001</v>
      </c>
      <c r="O292">
        <v>1315.22</v>
      </c>
      <c r="P292">
        <v>5.26</v>
      </c>
      <c r="Q292" s="5">
        <f t="shared" si="8"/>
        <v>352.49099212801934</v>
      </c>
      <c r="R292" s="9">
        <v>42853</v>
      </c>
      <c r="S292" s="7">
        <v>570.86</v>
      </c>
    </row>
    <row r="293" spans="1:19" x14ac:dyDescent="0.3">
      <c r="A293" s="1">
        <v>39325</v>
      </c>
      <c r="B293">
        <v>150.9984</v>
      </c>
      <c r="C293">
        <v>2299.71</v>
      </c>
      <c r="D293">
        <v>5724.33</v>
      </c>
      <c r="E293">
        <v>4861.7539999999999</v>
      </c>
      <c r="F293">
        <v>5698.3779999999997</v>
      </c>
      <c r="G293">
        <v>4982.3739999999998</v>
      </c>
      <c r="H293">
        <v>306.048</v>
      </c>
      <c r="I293">
        <v>383.471</v>
      </c>
      <c r="J293">
        <v>1310.3699999999999</v>
      </c>
      <c r="K293">
        <v>176.4</v>
      </c>
      <c r="L293">
        <v>677.68600000000004</v>
      </c>
      <c r="M293">
        <v>4.59</v>
      </c>
      <c r="N293">
        <v>322.678</v>
      </c>
      <c r="O293">
        <v>1331.34</v>
      </c>
      <c r="P293">
        <v>5.0199999999999996</v>
      </c>
      <c r="Q293" s="5">
        <f t="shared" si="8"/>
        <v>353.96557944508828</v>
      </c>
      <c r="R293" s="9">
        <v>42886</v>
      </c>
      <c r="S293" s="7">
        <v>575.53</v>
      </c>
    </row>
    <row r="294" spans="1:19" x14ac:dyDescent="0.3">
      <c r="A294" s="1">
        <v>39353</v>
      </c>
      <c r="B294">
        <v>159.10409999999999</v>
      </c>
      <c r="C294">
        <v>2385.7199999999998</v>
      </c>
      <c r="D294">
        <v>5912.61</v>
      </c>
      <c r="E294">
        <v>5121.857</v>
      </c>
      <c r="F294">
        <v>5986.8670000000002</v>
      </c>
      <c r="G294">
        <v>5097.3130000000001</v>
      </c>
      <c r="H294">
        <v>343.37299999999999</v>
      </c>
      <c r="I294">
        <v>425.822</v>
      </c>
      <c r="J294">
        <v>1327.1</v>
      </c>
      <c r="K294">
        <v>180.48</v>
      </c>
      <c r="L294">
        <v>657.14800000000002</v>
      </c>
      <c r="M294">
        <v>3.56</v>
      </c>
      <c r="N294">
        <v>348.50700000000001</v>
      </c>
      <c r="O294">
        <v>1341.44</v>
      </c>
      <c r="P294">
        <v>4.9400000000000004</v>
      </c>
      <c r="Q294" s="5">
        <f t="shared" si="8"/>
        <v>355.42273774713726</v>
      </c>
      <c r="R294" s="9">
        <v>42916</v>
      </c>
      <c r="S294" s="7">
        <v>572.72</v>
      </c>
    </row>
    <row r="295" spans="1:19" x14ac:dyDescent="0.3">
      <c r="A295" s="1">
        <v>39386</v>
      </c>
      <c r="B295">
        <v>165.31110000000001</v>
      </c>
      <c r="C295">
        <v>2423.67</v>
      </c>
      <c r="D295">
        <v>6008.03</v>
      </c>
      <c r="E295">
        <v>5323.1</v>
      </c>
      <c r="F295">
        <v>6265.866</v>
      </c>
      <c r="G295">
        <v>5077.8599999999997</v>
      </c>
      <c r="H295">
        <v>380.02699999999999</v>
      </c>
      <c r="I295">
        <v>473.31</v>
      </c>
      <c r="J295">
        <v>1364.47</v>
      </c>
      <c r="K295">
        <v>187.88</v>
      </c>
      <c r="L295">
        <v>702.28899999999999</v>
      </c>
      <c r="M295">
        <v>3.56</v>
      </c>
      <c r="N295">
        <v>360.125</v>
      </c>
      <c r="O295">
        <v>1353.49</v>
      </c>
      <c r="P295">
        <v>4.76</v>
      </c>
      <c r="Q295" s="5">
        <f t="shared" si="8"/>
        <v>356.83258127353423</v>
      </c>
      <c r="R295" s="9">
        <v>42947</v>
      </c>
      <c r="S295" s="7">
        <v>580.54</v>
      </c>
    </row>
    <row r="296" spans="1:19" x14ac:dyDescent="0.3">
      <c r="A296" s="1">
        <v>39416</v>
      </c>
      <c r="B296">
        <v>158.00210000000001</v>
      </c>
      <c r="C296">
        <v>2322.34</v>
      </c>
      <c r="D296">
        <v>5721.11</v>
      </c>
      <c r="E296">
        <v>5148.058</v>
      </c>
      <c r="F296">
        <v>6065.3050000000003</v>
      </c>
      <c r="G296">
        <v>4984.7879999999996</v>
      </c>
      <c r="H296">
        <v>347.565</v>
      </c>
      <c r="I296">
        <v>439.74900000000002</v>
      </c>
      <c r="J296">
        <v>1331.55</v>
      </c>
      <c r="K296">
        <v>170.19</v>
      </c>
      <c r="L296">
        <v>673.35</v>
      </c>
      <c r="M296">
        <v>3.56</v>
      </c>
      <c r="N296">
        <v>348.83100000000002</v>
      </c>
      <c r="O296">
        <v>1377.83</v>
      </c>
      <c r="P296">
        <v>4.49</v>
      </c>
      <c r="Q296" s="5">
        <f t="shared" si="8"/>
        <v>358.16772984846608</v>
      </c>
      <c r="R296" s="9">
        <v>42978</v>
      </c>
      <c r="S296" s="7">
        <v>583.95000000000005</v>
      </c>
    </row>
    <row r="297" spans="1:19" x14ac:dyDescent="0.3">
      <c r="A297" s="1">
        <v>39447</v>
      </c>
      <c r="B297">
        <v>156.25299999999999</v>
      </c>
      <c r="C297">
        <v>2306.23</v>
      </c>
      <c r="D297">
        <v>5703.01</v>
      </c>
      <c r="E297">
        <v>5032.1880000000001</v>
      </c>
      <c r="F297">
        <v>5959.0519999999997</v>
      </c>
      <c r="G297">
        <v>4787.4849999999997</v>
      </c>
      <c r="H297">
        <v>346.20400000000001</v>
      </c>
      <c r="I297">
        <v>441.3</v>
      </c>
      <c r="J297">
        <v>1329.7</v>
      </c>
      <c r="K297">
        <v>159.22</v>
      </c>
      <c r="L297">
        <v>678.64</v>
      </c>
      <c r="M297">
        <v>3.21</v>
      </c>
      <c r="N297">
        <v>364.99</v>
      </c>
      <c r="O297">
        <v>1381.7</v>
      </c>
      <c r="P297">
        <v>4.24</v>
      </c>
      <c r="Q297" s="5">
        <f t="shared" si="8"/>
        <v>359.43325582726402</v>
      </c>
      <c r="R297" s="9">
        <v>43007</v>
      </c>
      <c r="S297" s="7">
        <v>583.05999999999995</v>
      </c>
    </row>
    <row r="298" spans="1:19" x14ac:dyDescent="0.3">
      <c r="A298" s="1">
        <v>39478</v>
      </c>
      <c r="B298">
        <v>143.45500000000001</v>
      </c>
      <c r="C298">
        <v>2167.9</v>
      </c>
      <c r="D298">
        <v>5331.45</v>
      </c>
      <c r="E298">
        <v>4567.3220000000001</v>
      </c>
      <c r="F298">
        <v>5337.2809999999999</v>
      </c>
      <c r="G298">
        <v>4568.6819999999998</v>
      </c>
      <c r="H298">
        <v>298.24700000000001</v>
      </c>
      <c r="I298">
        <v>386.22800000000001</v>
      </c>
      <c r="J298">
        <v>1302.3499999999999</v>
      </c>
      <c r="K298">
        <v>146.47</v>
      </c>
      <c r="L298">
        <v>674.66200000000003</v>
      </c>
      <c r="M298">
        <v>3.21</v>
      </c>
      <c r="N298">
        <v>380.40600000000001</v>
      </c>
      <c r="O298">
        <v>1404.91</v>
      </c>
      <c r="P298">
        <v>3.94</v>
      </c>
      <c r="Q298" s="5">
        <f t="shared" si="8"/>
        <v>360.61339501723018</v>
      </c>
      <c r="R298" s="9">
        <v>43039</v>
      </c>
      <c r="S298" s="7">
        <v>590.53</v>
      </c>
    </row>
    <row r="299" spans="1:19" x14ac:dyDescent="0.3">
      <c r="A299" s="1">
        <v>39507</v>
      </c>
      <c r="B299">
        <v>143.8605</v>
      </c>
      <c r="C299">
        <v>2097.48</v>
      </c>
      <c r="D299">
        <v>5209.49</v>
      </c>
      <c r="E299">
        <v>4632.7579999999998</v>
      </c>
      <c r="F299">
        <v>5422.9840000000004</v>
      </c>
      <c r="G299">
        <v>4600.152</v>
      </c>
      <c r="H299">
        <v>315.57</v>
      </c>
      <c r="I299">
        <v>414.73700000000002</v>
      </c>
      <c r="J299">
        <v>1325.39</v>
      </c>
      <c r="K299">
        <v>148.75</v>
      </c>
      <c r="L299">
        <v>671.05799999999999</v>
      </c>
      <c r="M299">
        <v>3.21</v>
      </c>
      <c r="N299">
        <v>427.13499999999999</v>
      </c>
      <c r="O299">
        <v>1406.86</v>
      </c>
      <c r="P299">
        <v>2.98</v>
      </c>
      <c r="Q299" s="5">
        <f t="shared" si="8"/>
        <v>361.50891828152299</v>
      </c>
      <c r="R299" s="9">
        <v>43069</v>
      </c>
      <c r="S299" s="7">
        <v>591.12</v>
      </c>
    </row>
    <row r="300" spans="1:19" x14ac:dyDescent="0.3">
      <c r="A300" s="1">
        <v>39538</v>
      </c>
      <c r="B300">
        <v>141.75</v>
      </c>
      <c r="C300">
        <v>2088.42</v>
      </c>
      <c r="D300">
        <v>5134.07</v>
      </c>
      <c r="E300">
        <v>4584.0129999999999</v>
      </c>
      <c r="F300">
        <v>5445.5510000000004</v>
      </c>
      <c r="G300">
        <v>4413.5649999999996</v>
      </c>
      <c r="H300">
        <v>296.24900000000002</v>
      </c>
      <c r="I300">
        <v>392.78899999999999</v>
      </c>
      <c r="J300">
        <v>1292.72</v>
      </c>
      <c r="K300">
        <v>143.41999999999999</v>
      </c>
      <c r="L300">
        <v>628.84199999999998</v>
      </c>
      <c r="M300">
        <v>1.6</v>
      </c>
      <c r="N300">
        <v>400.04599999999999</v>
      </c>
      <c r="O300">
        <v>1411.66</v>
      </c>
      <c r="P300">
        <v>2.61</v>
      </c>
      <c r="Q300" s="5">
        <f t="shared" si="8"/>
        <v>362.29520017878531</v>
      </c>
      <c r="R300" s="9">
        <v>43098</v>
      </c>
      <c r="S300" s="7">
        <v>596.49</v>
      </c>
    </row>
    <row r="301" spans="1:19" x14ac:dyDescent="0.3">
      <c r="A301" s="1">
        <v>39568</v>
      </c>
      <c r="B301">
        <v>149.6576</v>
      </c>
      <c r="C301">
        <v>2190.13</v>
      </c>
      <c r="D301">
        <v>5481.01</v>
      </c>
      <c r="E301">
        <v>4832.8239999999996</v>
      </c>
      <c r="F301">
        <v>5691.9859999999999</v>
      </c>
      <c r="G301">
        <v>4734.2359999999999</v>
      </c>
      <c r="H301">
        <v>320.35899999999998</v>
      </c>
      <c r="I301">
        <v>424.66500000000002</v>
      </c>
      <c r="J301">
        <v>1308.17</v>
      </c>
      <c r="K301">
        <v>147.30000000000001</v>
      </c>
      <c r="L301">
        <v>675.01300000000003</v>
      </c>
      <c r="M301">
        <v>1.6</v>
      </c>
      <c r="N301">
        <v>414.30200000000002</v>
      </c>
      <c r="O301">
        <v>1408.71</v>
      </c>
      <c r="P301">
        <v>2.2799999999999998</v>
      </c>
      <c r="Q301" s="5">
        <f t="shared" si="8"/>
        <v>362.98356105912501</v>
      </c>
      <c r="R301" s="9">
        <v>43131</v>
      </c>
      <c r="S301" s="7">
        <v>612.66999999999996</v>
      </c>
    </row>
    <row r="302" spans="1:19" x14ac:dyDescent="0.3">
      <c r="A302" s="1">
        <v>39598</v>
      </c>
      <c r="B302">
        <v>151.99680000000001</v>
      </c>
      <c r="C302">
        <v>2218.5</v>
      </c>
      <c r="D302">
        <v>5729.39</v>
      </c>
      <c r="E302">
        <v>4879.8850000000002</v>
      </c>
      <c r="F302">
        <v>5717.1580000000004</v>
      </c>
      <c r="G302">
        <v>4853.3950000000004</v>
      </c>
      <c r="H302">
        <v>309.685</v>
      </c>
      <c r="I302">
        <v>432.54399999999998</v>
      </c>
      <c r="J302">
        <v>1327.02</v>
      </c>
      <c r="K302">
        <v>147.58000000000001</v>
      </c>
      <c r="L302">
        <v>681.92</v>
      </c>
      <c r="M302">
        <v>1.6</v>
      </c>
      <c r="N302">
        <v>425.62900000000002</v>
      </c>
      <c r="O302">
        <v>1398.38</v>
      </c>
      <c r="P302">
        <v>1.99</v>
      </c>
      <c r="Q302" s="5">
        <f t="shared" si="8"/>
        <v>363.5855087978814</v>
      </c>
      <c r="R302" s="9">
        <v>43159</v>
      </c>
      <c r="S302" s="7">
        <v>599.66</v>
      </c>
    </row>
    <row r="303" spans="1:19" x14ac:dyDescent="0.3">
      <c r="A303" s="1">
        <v>39629</v>
      </c>
      <c r="B303">
        <v>139.5162</v>
      </c>
      <c r="C303">
        <v>2031.47</v>
      </c>
      <c r="D303">
        <v>5271.34</v>
      </c>
      <c r="E303">
        <v>4480.7690000000002</v>
      </c>
      <c r="F303">
        <v>5219.5789999999997</v>
      </c>
      <c r="G303">
        <v>4522.5379999999996</v>
      </c>
      <c r="H303">
        <v>272.83499999999998</v>
      </c>
      <c r="I303">
        <v>389.39600000000002</v>
      </c>
      <c r="J303">
        <v>1315.97</v>
      </c>
      <c r="K303">
        <v>125.49</v>
      </c>
      <c r="L303">
        <v>648.53599999999994</v>
      </c>
      <c r="M303">
        <v>0.56000000000000005</v>
      </c>
      <c r="N303">
        <v>464.35700000000003</v>
      </c>
      <c r="O303">
        <v>1397.25</v>
      </c>
      <c r="P303">
        <v>2</v>
      </c>
      <c r="Q303" s="5">
        <f t="shared" si="8"/>
        <v>364.19148464587789</v>
      </c>
      <c r="R303" s="9">
        <v>43189</v>
      </c>
      <c r="S303" s="7">
        <v>599.28</v>
      </c>
    </row>
    <row r="304" spans="1:19" x14ac:dyDescent="0.3">
      <c r="A304" s="1">
        <v>39660</v>
      </c>
      <c r="B304">
        <v>135.8929</v>
      </c>
      <c r="C304">
        <v>2014.39</v>
      </c>
      <c r="D304">
        <v>5137.26</v>
      </c>
      <c r="E304">
        <v>4336.9579999999996</v>
      </c>
      <c r="F304">
        <v>5069.567</v>
      </c>
      <c r="G304">
        <v>4368.4040000000005</v>
      </c>
      <c r="H304">
        <v>270.33</v>
      </c>
      <c r="I304">
        <v>374.70800000000003</v>
      </c>
      <c r="J304">
        <v>1278.81</v>
      </c>
      <c r="K304">
        <v>129.61000000000001</v>
      </c>
      <c r="L304">
        <v>637.39700000000005</v>
      </c>
      <c r="M304">
        <v>0.56000000000000005</v>
      </c>
      <c r="N304">
        <v>409.31099999999998</v>
      </c>
      <c r="O304">
        <v>1396.11</v>
      </c>
      <c r="P304">
        <v>2.0099999999999998</v>
      </c>
      <c r="Q304" s="5">
        <f t="shared" si="8"/>
        <v>364.8015053826598</v>
      </c>
      <c r="R304" s="9">
        <v>43220</v>
      </c>
      <c r="S304" s="7">
        <v>599.59</v>
      </c>
    </row>
    <row r="305" spans="1:19" x14ac:dyDescent="0.3">
      <c r="A305" s="1">
        <v>39689</v>
      </c>
      <c r="B305">
        <v>132.96360000000001</v>
      </c>
      <c r="C305">
        <v>2043.53</v>
      </c>
      <c r="D305">
        <v>5232.21</v>
      </c>
      <c r="E305">
        <v>4161.2079999999996</v>
      </c>
      <c r="F305">
        <v>4869.9390000000003</v>
      </c>
      <c r="G305">
        <v>4194.6220000000003</v>
      </c>
      <c r="H305">
        <v>251.67699999999999</v>
      </c>
      <c r="I305">
        <v>344.77800000000002</v>
      </c>
      <c r="J305">
        <v>1262.5</v>
      </c>
      <c r="K305">
        <v>125.04</v>
      </c>
      <c r="L305">
        <v>648.18399999999997</v>
      </c>
      <c r="M305">
        <v>0.56000000000000005</v>
      </c>
      <c r="N305">
        <v>379.49599999999998</v>
      </c>
      <c r="O305">
        <v>1409.36</v>
      </c>
      <c r="P305">
        <v>2</v>
      </c>
      <c r="Q305" s="5">
        <f t="shared" si="8"/>
        <v>365.40950789163094</v>
      </c>
      <c r="R305" s="9">
        <v>43251</v>
      </c>
      <c r="S305" s="7">
        <v>601.24</v>
      </c>
    </row>
    <row r="306" spans="1:19" x14ac:dyDescent="0.3">
      <c r="A306" s="1">
        <v>39721</v>
      </c>
      <c r="B306">
        <v>116.3464</v>
      </c>
      <c r="C306">
        <v>1861.44</v>
      </c>
      <c r="D306">
        <v>4590.6400000000003</v>
      </c>
      <c r="E306">
        <v>3559.54</v>
      </c>
      <c r="F306">
        <v>4135.3329999999996</v>
      </c>
      <c r="G306">
        <v>3724.4050000000002</v>
      </c>
      <c r="H306">
        <v>210.00800000000001</v>
      </c>
      <c r="I306">
        <v>284.44099999999997</v>
      </c>
      <c r="J306">
        <v>1175.3599999999999</v>
      </c>
      <c r="K306">
        <v>112.66</v>
      </c>
      <c r="L306">
        <v>536.88499999999999</v>
      </c>
      <c r="M306">
        <v>-0.17</v>
      </c>
      <c r="N306">
        <v>335.74799999999999</v>
      </c>
      <c r="O306">
        <v>1390.43</v>
      </c>
      <c r="P306">
        <v>1.81</v>
      </c>
      <c r="Q306" s="5">
        <f t="shared" si="8"/>
        <v>365.96066723270076</v>
      </c>
      <c r="R306" s="9">
        <v>43280</v>
      </c>
      <c r="S306" s="7">
        <v>599.86</v>
      </c>
    </row>
    <row r="307" spans="1:19" x14ac:dyDescent="0.3">
      <c r="A307" s="1">
        <v>39752</v>
      </c>
      <c r="B307">
        <v>93.291899999999998</v>
      </c>
      <c r="C307">
        <v>1548.81</v>
      </c>
      <c r="D307">
        <v>3564.56</v>
      </c>
      <c r="E307">
        <v>2841.2849999999999</v>
      </c>
      <c r="F307">
        <v>3256.797</v>
      </c>
      <c r="G307">
        <v>3173.8530000000001</v>
      </c>
      <c r="H307">
        <v>159.46799999999999</v>
      </c>
      <c r="I307">
        <v>206.596</v>
      </c>
      <c r="J307">
        <v>1065.5</v>
      </c>
      <c r="K307">
        <v>78.069999999999993</v>
      </c>
      <c r="L307">
        <v>536.23199999999997</v>
      </c>
      <c r="M307">
        <v>-0.17</v>
      </c>
      <c r="N307">
        <v>264.29000000000002</v>
      </c>
      <c r="O307">
        <v>1357.61</v>
      </c>
      <c r="P307">
        <v>0.97</v>
      </c>
      <c r="Q307" s="5">
        <f t="shared" si="8"/>
        <v>366.25648543871387</v>
      </c>
      <c r="R307" s="9">
        <v>43312</v>
      </c>
      <c r="S307" s="7">
        <v>602.02</v>
      </c>
    </row>
    <row r="308" spans="1:19" x14ac:dyDescent="0.3">
      <c r="A308" s="1">
        <v>39780</v>
      </c>
      <c r="B308">
        <v>87.1631</v>
      </c>
      <c r="C308">
        <v>1437.68</v>
      </c>
      <c r="D308">
        <v>3201.79</v>
      </c>
      <c r="E308">
        <v>2687.7109999999998</v>
      </c>
      <c r="F308">
        <v>3033.4630000000002</v>
      </c>
      <c r="G308">
        <v>3134.3110000000001</v>
      </c>
      <c r="H308">
        <v>150.02500000000001</v>
      </c>
      <c r="I308">
        <v>191.04400000000001</v>
      </c>
      <c r="J308">
        <v>1033.1300000000001</v>
      </c>
      <c r="K308">
        <v>57.47</v>
      </c>
      <c r="L308">
        <v>444.55200000000002</v>
      </c>
      <c r="M308">
        <v>-0.17</v>
      </c>
      <c r="N308">
        <v>245.9</v>
      </c>
      <c r="O308">
        <v>1401.8</v>
      </c>
      <c r="P308">
        <v>0.39</v>
      </c>
      <c r="Q308" s="5">
        <f t="shared" si="8"/>
        <v>366.3755187964814</v>
      </c>
      <c r="R308" s="9">
        <v>43343</v>
      </c>
      <c r="S308" s="7">
        <v>602.77</v>
      </c>
    </row>
    <row r="309" spans="1:19" x14ac:dyDescent="0.3">
      <c r="A309" s="1">
        <v>39813</v>
      </c>
      <c r="B309">
        <v>90.322100000000006</v>
      </c>
      <c r="C309">
        <v>1452.98</v>
      </c>
      <c r="D309">
        <v>3338.55</v>
      </c>
      <c r="E309">
        <v>2849.3020000000001</v>
      </c>
      <c r="F309">
        <v>3192.7159999999999</v>
      </c>
      <c r="G309">
        <v>3389.0169999999998</v>
      </c>
      <c r="H309">
        <v>164.87100000000001</v>
      </c>
      <c r="I309">
        <v>205.94399999999999</v>
      </c>
      <c r="J309">
        <v>1020.52</v>
      </c>
      <c r="K309">
        <v>53.27</v>
      </c>
      <c r="L309">
        <v>428.12299999999999</v>
      </c>
      <c r="M309">
        <v>-8.2899999999999991</v>
      </c>
      <c r="N309">
        <v>234.874</v>
      </c>
      <c r="O309">
        <v>1454.1</v>
      </c>
      <c r="P309">
        <v>0.16</v>
      </c>
      <c r="Q309" s="5">
        <f t="shared" si="8"/>
        <v>366.42436886565429</v>
      </c>
      <c r="R309" s="9">
        <v>43371</v>
      </c>
      <c r="S309" s="7">
        <v>603.39</v>
      </c>
    </row>
    <row r="310" spans="1:19" x14ac:dyDescent="0.3">
      <c r="A310" s="1">
        <v>39843</v>
      </c>
      <c r="B310">
        <v>82.605500000000006</v>
      </c>
      <c r="C310">
        <v>1330.51</v>
      </c>
      <c r="D310">
        <v>3091.62</v>
      </c>
      <c r="E310">
        <v>2569.692</v>
      </c>
      <c r="F310">
        <v>2839.6390000000001</v>
      </c>
      <c r="G310">
        <v>3158.6729999999998</v>
      </c>
      <c r="H310">
        <v>155.887</v>
      </c>
      <c r="I310">
        <v>192.64400000000001</v>
      </c>
      <c r="J310">
        <v>1031.7</v>
      </c>
      <c r="K310">
        <v>43.67</v>
      </c>
      <c r="L310">
        <v>493.42399999999998</v>
      </c>
      <c r="M310">
        <v>-8.2899999999999991</v>
      </c>
      <c r="N310">
        <v>222.249</v>
      </c>
      <c r="O310">
        <v>1441.27</v>
      </c>
      <c r="P310">
        <v>0.15</v>
      </c>
      <c r="Q310" s="5">
        <f t="shared" si="8"/>
        <v>366.47017191176246</v>
      </c>
      <c r="R310" s="9">
        <v>43404</v>
      </c>
      <c r="S310" s="7">
        <v>587.87</v>
      </c>
    </row>
    <row r="311" spans="1:19" x14ac:dyDescent="0.3">
      <c r="A311" s="1">
        <v>39871</v>
      </c>
      <c r="B311">
        <v>74.5167</v>
      </c>
      <c r="C311">
        <v>1188.8399999999999</v>
      </c>
      <c r="D311">
        <v>2783.99</v>
      </c>
      <c r="E311">
        <v>2306.0590000000002</v>
      </c>
      <c r="F311">
        <v>2551.14</v>
      </c>
      <c r="G311">
        <v>2767.5610000000001</v>
      </c>
      <c r="H311">
        <v>145.71</v>
      </c>
      <c r="I311">
        <v>181.77699999999999</v>
      </c>
      <c r="J311">
        <v>1027.78</v>
      </c>
      <c r="K311">
        <v>35.29</v>
      </c>
      <c r="L311">
        <v>472.91</v>
      </c>
      <c r="M311">
        <v>-8.2899999999999991</v>
      </c>
      <c r="N311">
        <v>212.39599999999999</v>
      </c>
      <c r="O311">
        <v>1435.83</v>
      </c>
      <c r="P311">
        <v>0.22</v>
      </c>
      <c r="Q311" s="5">
        <f t="shared" si="8"/>
        <v>366.5373581099463</v>
      </c>
      <c r="R311" s="9">
        <v>43434</v>
      </c>
      <c r="S311" s="7">
        <v>584.41999999999996</v>
      </c>
    </row>
    <row r="312" spans="1:19" x14ac:dyDescent="0.3">
      <c r="A312" s="1">
        <v>39903</v>
      </c>
      <c r="B312">
        <v>80.654899999999998</v>
      </c>
      <c r="C312">
        <v>1292.98</v>
      </c>
      <c r="D312">
        <v>3038.82</v>
      </c>
      <c r="E312">
        <v>2452.2080000000001</v>
      </c>
      <c r="F312">
        <v>2727.9389999999999</v>
      </c>
      <c r="G312">
        <v>2825.67</v>
      </c>
      <c r="H312">
        <v>165.81800000000001</v>
      </c>
      <c r="I312">
        <v>207.9</v>
      </c>
      <c r="J312">
        <v>1027.49</v>
      </c>
      <c r="K312">
        <v>42.97</v>
      </c>
      <c r="L312">
        <v>476.06700000000001</v>
      </c>
      <c r="M312">
        <v>-7.33</v>
      </c>
      <c r="N312">
        <v>220.04900000000001</v>
      </c>
      <c r="O312">
        <v>1455.79</v>
      </c>
      <c r="P312">
        <v>0.18</v>
      </c>
      <c r="Q312" s="5">
        <f t="shared" si="8"/>
        <v>366.5923387136628</v>
      </c>
      <c r="R312" s="9">
        <v>43465</v>
      </c>
      <c r="S312" s="7">
        <v>577.46</v>
      </c>
    </row>
    <row r="313" spans="1:19" x14ac:dyDescent="0.3">
      <c r="A313" s="1">
        <v>39933</v>
      </c>
      <c r="B313">
        <v>90.1755</v>
      </c>
      <c r="C313">
        <v>1416.73</v>
      </c>
      <c r="D313">
        <v>3505.94</v>
      </c>
      <c r="E313">
        <v>2766.19</v>
      </c>
      <c r="F313">
        <v>3108.2950000000001</v>
      </c>
      <c r="G313">
        <v>3097.6619999999998</v>
      </c>
      <c r="H313">
        <v>193.59700000000001</v>
      </c>
      <c r="I313">
        <v>242.49600000000001</v>
      </c>
      <c r="J313">
        <v>1044.02</v>
      </c>
      <c r="K313">
        <v>55.81</v>
      </c>
      <c r="L313">
        <v>528.51</v>
      </c>
      <c r="M313">
        <v>-7.33</v>
      </c>
      <c r="N313">
        <v>221.66200000000001</v>
      </c>
      <c r="O313">
        <v>1462.75</v>
      </c>
      <c r="P313">
        <v>0.15</v>
      </c>
      <c r="Q313" s="5">
        <f t="shared" si="8"/>
        <v>366.63816275600198</v>
      </c>
      <c r="R313" s="9">
        <v>43496</v>
      </c>
      <c r="S313" s="7">
        <v>587.67999999999995</v>
      </c>
    </row>
    <row r="314" spans="1:19" x14ac:dyDescent="0.3">
      <c r="A314" s="1">
        <v>39962</v>
      </c>
      <c r="B314">
        <v>99.160700000000006</v>
      </c>
      <c r="C314">
        <v>1495.97</v>
      </c>
      <c r="D314">
        <v>3658.18</v>
      </c>
      <c r="E314">
        <v>3093.4470000000001</v>
      </c>
      <c r="F314">
        <v>3485.34</v>
      </c>
      <c r="G314">
        <v>3416.7669999999998</v>
      </c>
      <c r="H314">
        <v>224.732</v>
      </c>
      <c r="I314">
        <v>283.93099999999998</v>
      </c>
      <c r="J314">
        <v>1076.9000000000001</v>
      </c>
      <c r="K314">
        <v>65.08</v>
      </c>
      <c r="L314">
        <v>577.74199999999996</v>
      </c>
      <c r="M314">
        <v>-7.33</v>
      </c>
      <c r="N314">
        <v>250.488</v>
      </c>
      <c r="O314">
        <v>1473.36</v>
      </c>
      <c r="P314">
        <v>0.18</v>
      </c>
      <c r="Q314" s="5">
        <f t="shared" si="8"/>
        <v>366.69315848041543</v>
      </c>
      <c r="R314" s="9">
        <v>43524</v>
      </c>
      <c r="S314" s="7">
        <v>594.02</v>
      </c>
    </row>
    <row r="315" spans="1:19" x14ac:dyDescent="0.3">
      <c r="A315" s="1">
        <v>39994</v>
      </c>
      <c r="B315">
        <v>98.605400000000003</v>
      </c>
      <c r="C315">
        <v>1498.94</v>
      </c>
      <c r="D315">
        <v>3670.91</v>
      </c>
      <c r="E315">
        <v>3075.8530000000001</v>
      </c>
      <c r="F315">
        <v>3417.0880000000002</v>
      </c>
      <c r="G315">
        <v>3476.8539999999998</v>
      </c>
      <c r="H315">
        <v>223.67699999999999</v>
      </c>
      <c r="I315">
        <v>280.10599999999999</v>
      </c>
      <c r="J315">
        <v>1077.3</v>
      </c>
      <c r="K315">
        <v>65.040000000000006</v>
      </c>
      <c r="L315">
        <v>567.96600000000001</v>
      </c>
      <c r="M315">
        <v>-5.2</v>
      </c>
      <c r="N315">
        <v>245.72200000000001</v>
      </c>
      <c r="O315">
        <v>1481.74</v>
      </c>
      <c r="P315">
        <v>0.21</v>
      </c>
      <c r="Q315" s="5">
        <f t="shared" si="8"/>
        <v>366.75732978314954</v>
      </c>
      <c r="R315" s="9">
        <v>43553</v>
      </c>
      <c r="S315" s="7">
        <v>600.5</v>
      </c>
    </row>
    <row r="316" spans="1:19" x14ac:dyDescent="0.3">
      <c r="A316" s="1">
        <v>40025</v>
      </c>
      <c r="B316">
        <v>107.28530000000001</v>
      </c>
      <c r="C316">
        <v>1612.31</v>
      </c>
      <c r="D316">
        <v>3995.89</v>
      </c>
      <c r="E316">
        <v>3356.6819999999998</v>
      </c>
      <c r="F316">
        <v>3775.9769999999999</v>
      </c>
      <c r="G316">
        <v>3625.5520000000001</v>
      </c>
      <c r="H316">
        <v>252.792</v>
      </c>
      <c r="I316">
        <v>311.60300000000001</v>
      </c>
      <c r="J316">
        <v>1094.46</v>
      </c>
      <c r="K316">
        <v>72.77</v>
      </c>
      <c r="L316">
        <v>638.66700000000003</v>
      </c>
      <c r="M316">
        <v>-5.2</v>
      </c>
      <c r="N316">
        <v>253.66300000000001</v>
      </c>
      <c r="O316">
        <v>1505.64</v>
      </c>
      <c r="P316">
        <v>0.16</v>
      </c>
      <c r="Q316" s="5">
        <f t="shared" si="8"/>
        <v>366.80623076045396</v>
      </c>
      <c r="R316" s="9">
        <v>43585</v>
      </c>
      <c r="S316" s="7">
        <v>608.66</v>
      </c>
    </row>
    <row r="317" spans="1:19" x14ac:dyDescent="0.3">
      <c r="A317" s="1">
        <v>40056</v>
      </c>
      <c r="B317">
        <v>111.1221</v>
      </c>
      <c r="C317">
        <v>1670.52</v>
      </c>
      <c r="D317">
        <v>4190.16</v>
      </c>
      <c r="E317">
        <v>3539.1460000000002</v>
      </c>
      <c r="F317">
        <v>4014.1170000000002</v>
      </c>
      <c r="G317">
        <v>3768.2190000000001</v>
      </c>
      <c r="H317">
        <v>244.54400000000001</v>
      </c>
      <c r="I317">
        <v>310.488</v>
      </c>
      <c r="J317">
        <v>1108.1500000000001</v>
      </c>
      <c r="K317">
        <v>76.569999999999993</v>
      </c>
      <c r="L317">
        <v>617.94600000000003</v>
      </c>
      <c r="M317">
        <v>-5.2</v>
      </c>
      <c r="N317">
        <v>252.185</v>
      </c>
      <c r="O317">
        <v>1521.23</v>
      </c>
      <c r="P317">
        <v>0.16</v>
      </c>
      <c r="Q317" s="5">
        <f t="shared" si="8"/>
        <v>366.85513825788865</v>
      </c>
      <c r="R317" s="9">
        <v>43616</v>
      </c>
      <c r="S317" s="7">
        <v>602.57000000000005</v>
      </c>
    </row>
    <row r="318" spans="1:19" x14ac:dyDescent="0.3">
      <c r="A318" s="1">
        <v>40086</v>
      </c>
      <c r="B318">
        <v>116.2197</v>
      </c>
      <c r="C318">
        <v>1732.86</v>
      </c>
      <c r="D318">
        <v>4427.76</v>
      </c>
      <c r="E318">
        <v>3674.654</v>
      </c>
      <c r="F318">
        <v>4200.3999999999996</v>
      </c>
      <c r="G318">
        <v>3703.3229999999999</v>
      </c>
      <c r="H318">
        <v>266.16199999999998</v>
      </c>
      <c r="I318">
        <v>338.67099999999999</v>
      </c>
      <c r="J318">
        <v>1132.74</v>
      </c>
      <c r="K318">
        <v>83.69</v>
      </c>
      <c r="L318">
        <v>647.57799999999997</v>
      </c>
      <c r="M318">
        <v>-3.32</v>
      </c>
      <c r="N318">
        <v>256.15300000000002</v>
      </c>
      <c r="O318">
        <v>1537.21</v>
      </c>
      <c r="P318">
        <v>0.15</v>
      </c>
      <c r="Q318" s="5">
        <f t="shared" si="8"/>
        <v>366.90099515017084</v>
      </c>
      <c r="R318" s="9">
        <v>43644</v>
      </c>
      <c r="S318" s="7">
        <v>614.61</v>
      </c>
    </row>
    <row r="319" spans="1:19" x14ac:dyDescent="0.3">
      <c r="A319" s="1">
        <v>40116</v>
      </c>
      <c r="B319">
        <v>114.4242</v>
      </c>
      <c r="C319">
        <v>1700.67</v>
      </c>
      <c r="D319">
        <v>4232.82</v>
      </c>
      <c r="E319">
        <v>3628.7359999999999</v>
      </c>
      <c r="F319">
        <v>4151.6170000000002</v>
      </c>
      <c r="G319">
        <v>3610.4479999999999</v>
      </c>
      <c r="H319">
        <v>264.75700000000001</v>
      </c>
      <c r="I319">
        <v>339.09</v>
      </c>
      <c r="J319">
        <v>1132.08</v>
      </c>
      <c r="K319">
        <v>77.650000000000006</v>
      </c>
      <c r="L319">
        <v>666.11</v>
      </c>
      <c r="M319">
        <v>-3.32</v>
      </c>
      <c r="N319">
        <v>264.5539</v>
      </c>
      <c r="O319">
        <v>1544.8</v>
      </c>
      <c r="P319">
        <v>0.12</v>
      </c>
      <c r="Q319" s="5">
        <f t="shared" si="8"/>
        <v>366.93768524968584</v>
      </c>
      <c r="R319" s="9">
        <v>43677</v>
      </c>
      <c r="S319" s="7">
        <v>619.03</v>
      </c>
    </row>
    <row r="320" spans="1:19" x14ac:dyDescent="0.3">
      <c r="A320" s="1">
        <v>40147</v>
      </c>
      <c r="B320">
        <v>119.12990000000001</v>
      </c>
      <c r="C320">
        <v>1802.68</v>
      </c>
      <c r="D320">
        <v>4437.26</v>
      </c>
      <c r="E320">
        <v>3701.39</v>
      </c>
      <c r="F320">
        <v>4272.1360000000004</v>
      </c>
      <c r="G320">
        <v>3573.4290000000001</v>
      </c>
      <c r="H320">
        <v>271.88099999999997</v>
      </c>
      <c r="I320">
        <v>353.65499999999997</v>
      </c>
      <c r="J320">
        <v>1150.8499999999999</v>
      </c>
      <c r="K320">
        <v>79.36</v>
      </c>
      <c r="L320">
        <v>708.46299999999997</v>
      </c>
      <c r="M320">
        <v>-3.32</v>
      </c>
      <c r="N320">
        <v>273.85939999999999</v>
      </c>
      <c r="O320">
        <v>1564.8</v>
      </c>
      <c r="P320">
        <v>0.12</v>
      </c>
      <c r="Q320" s="5">
        <f t="shared" si="8"/>
        <v>366.97437901821081</v>
      </c>
      <c r="R320" s="9">
        <v>43707</v>
      </c>
      <c r="S320" s="7">
        <v>618.17999999999995</v>
      </c>
    </row>
    <row r="321" spans="1:19" x14ac:dyDescent="0.3">
      <c r="A321" s="1">
        <v>40178</v>
      </c>
      <c r="B321">
        <v>121.5966</v>
      </c>
      <c r="C321">
        <v>1837.5</v>
      </c>
      <c r="D321">
        <v>4689.97</v>
      </c>
      <c r="E321">
        <v>3754.7</v>
      </c>
      <c r="F321">
        <v>4336.6180000000004</v>
      </c>
      <c r="G321">
        <v>3600.9879999999998</v>
      </c>
      <c r="H321">
        <v>283.70100000000002</v>
      </c>
      <c r="I321">
        <v>367.62200000000001</v>
      </c>
      <c r="J321">
        <v>1157.23</v>
      </c>
      <c r="K321">
        <v>80.88</v>
      </c>
      <c r="L321">
        <v>755.26099999999997</v>
      </c>
      <c r="M321">
        <v>-2.11</v>
      </c>
      <c r="N321">
        <v>279.27890000000002</v>
      </c>
      <c r="O321">
        <v>1540.34</v>
      </c>
      <c r="P321">
        <v>0.12</v>
      </c>
      <c r="Q321" s="5">
        <f t="shared" si="8"/>
        <v>367.01107645611262</v>
      </c>
      <c r="R321" s="9">
        <v>43738</v>
      </c>
      <c r="S321" s="7">
        <v>616.22</v>
      </c>
    </row>
    <row r="322" spans="1:19" x14ac:dyDescent="0.3">
      <c r="A322" s="1">
        <v>40207</v>
      </c>
      <c r="B322">
        <v>116.3425</v>
      </c>
      <c r="C322">
        <v>1771.4</v>
      </c>
      <c r="D322">
        <v>4533.24</v>
      </c>
      <c r="E322">
        <v>3589.2779999999998</v>
      </c>
      <c r="F322">
        <v>4080.3879999999999</v>
      </c>
      <c r="G322">
        <v>3669.3420000000001</v>
      </c>
      <c r="H322">
        <v>266.565</v>
      </c>
      <c r="I322">
        <v>347.11900000000003</v>
      </c>
      <c r="J322">
        <v>1157.01</v>
      </c>
      <c r="K322">
        <v>82.81</v>
      </c>
      <c r="L322">
        <v>760.03099999999995</v>
      </c>
      <c r="M322">
        <v>-2.11</v>
      </c>
      <c r="N322">
        <v>258.95319999999998</v>
      </c>
      <c r="O322">
        <v>1563.87</v>
      </c>
      <c r="P322">
        <v>0.11</v>
      </c>
      <c r="Q322" s="5">
        <f t="shared" si="8"/>
        <v>367.04471913812108</v>
      </c>
      <c r="R322" s="9">
        <v>43769</v>
      </c>
      <c r="S322" s="7">
        <v>618.33000000000004</v>
      </c>
    </row>
    <row r="323" spans="1:19" x14ac:dyDescent="0.3">
      <c r="A323" s="1">
        <v>40235</v>
      </c>
      <c r="B323">
        <v>117.8241</v>
      </c>
      <c r="C323">
        <v>1826.27</v>
      </c>
      <c r="D323">
        <v>4760.0600000000004</v>
      </c>
      <c r="E323">
        <v>3564.6709999999998</v>
      </c>
      <c r="F323">
        <v>3999.2020000000002</v>
      </c>
      <c r="G323">
        <v>3710.4070000000002</v>
      </c>
      <c r="H323">
        <v>267.90499999999997</v>
      </c>
      <c r="I323">
        <v>348.34</v>
      </c>
      <c r="J323">
        <v>1160.06</v>
      </c>
      <c r="K323">
        <v>84.24</v>
      </c>
      <c r="L323">
        <v>794.68700000000001</v>
      </c>
      <c r="M323">
        <v>-2.11</v>
      </c>
      <c r="N323">
        <v>268.56740000000002</v>
      </c>
      <c r="O323">
        <v>1569.71</v>
      </c>
      <c r="P323">
        <v>0.13</v>
      </c>
      <c r="Q323" s="5">
        <f t="shared" si="8"/>
        <v>367.08448231602773</v>
      </c>
      <c r="R323" s="9">
        <v>43798</v>
      </c>
      <c r="S323" s="7">
        <v>621.22</v>
      </c>
    </row>
    <row r="324" spans="1:19" x14ac:dyDescent="0.3">
      <c r="A324" s="1">
        <v>40268</v>
      </c>
      <c r="B324">
        <v>125.40349999999999</v>
      </c>
      <c r="C324">
        <v>1936.48</v>
      </c>
      <c r="D324">
        <v>5096.54</v>
      </c>
      <c r="E324">
        <v>3787.1880000000001</v>
      </c>
      <c r="F324">
        <v>4258.3819999999996</v>
      </c>
      <c r="G324">
        <v>3895.71</v>
      </c>
      <c r="H324">
        <v>287.30099999999999</v>
      </c>
      <c r="I324">
        <v>376.46300000000002</v>
      </c>
      <c r="J324">
        <v>1176.0899999999999</v>
      </c>
      <c r="K324">
        <v>91.74</v>
      </c>
      <c r="L324">
        <v>817.57100000000003</v>
      </c>
      <c r="M324">
        <v>0.76</v>
      </c>
      <c r="N324">
        <v>265.23079999999999</v>
      </c>
      <c r="O324">
        <v>1567.78</v>
      </c>
      <c r="P324">
        <v>0.16</v>
      </c>
      <c r="Q324" s="5">
        <f t="shared" si="8"/>
        <v>367.13342691366984</v>
      </c>
      <c r="R324" s="9">
        <v>43830</v>
      </c>
      <c r="S324" s="7">
        <v>631.24</v>
      </c>
    </row>
    <row r="325" spans="1:19" x14ac:dyDescent="0.3">
      <c r="A325" s="1">
        <v>40298</v>
      </c>
      <c r="B325">
        <v>125.6153</v>
      </c>
      <c r="C325">
        <v>1967.05</v>
      </c>
      <c r="D325">
        <v>5288.19</v>
      </c>
      <c r="E325">
        <v>3718.6619999999998</v>
      </c>
      <c r="F325">
        <v>4143.1679999999997</v>
      </c>
      <c r="G325">
        <v>3889.6190000000001</v>
      </c>
      <c r="H325">
        <v>293.22399999999999</v>
      </c>
      <c r="I325">
        <v>381.024</v>
      </c>
      <c r="J325">
        <v>1185.55</v>
      </c>
      <c r="K325">
        <v>94.28</v>
      </c>
      <c r="L325">
        <v>845.22400000000005</v>
      </c>
      <c r="M325">
        <v>0.76</v>
      </c>
      <c r="N325">
        <v>270.38760000000002</v>
      </c>
      <c r="O325">
        <v>1584.1</v>
      </c>
      <c r="P325">
        <v>0.2</v>
      </c>
      <c r="Q325" s="5">
        <f t="shared" si="8"/>
        <v>367.19461581815546</v>
      </c>
      <c r="R325" s="9">
        <v>43861</v>
      </c>
      <c r="S325" s="7">
        <v>632.26</v>
      </c>
    </row>
    <row r="326" spans="1:19" x14ac:dyDescent="0.3">
      <c r="A326" s="1">
        <v>40329</v>
      </c>
      <c r="B326">
        <v>113.7056</v>
      </c>
      <c r="C326">
        <v>1809.98</v>
      </c>
      <c r="D326">
        <v>4899.29</v>
      </c>
      <c r="E326">
        <v>3290.7869999999998</v>
      </c>
      <c r="F326">
        <v>3638.7449999999999</v>
      </c>
      <c r="G326">
        <v>3575.0749999999998</v>
      </c>
      <c r="H326">
        <v>268.62700000000001</v>
      </c>
      <c r="I326">
        <v>347.51</v>
      </c>
      <c r="J326">
        <v>1154.21</v>
      </c>
      <c r="K326">
        <v>81.63</v>
      </c>
      <c r="L326">
        <v>799.50599999999997</v>
      </c>
      <c r="M326">
        <v>0.76</v>
      </c>
      <c r="N326">
        <v>251.6688</v>
      </c>
      <c r="O326">
        <v>1597.43</v>
      </c>
      <c r="P326">
        <v>0.2</v>
      </c>
      <c r="Q326" s="5">
        <f t="shared" si="8"/>
        <v>367.25581492079181</v>
      </c>
      <c r="R326" s="9">
        <v>43889</v>
      </c>
      <c r="S326" s="7">
        <v>619.66999999999996</v>
      </c>
    </row>
    <row r="327" spans="1:19" x14ac:dyDescent="0.3">
      <c r="A327" s="1">
        <v>40359</v>
      </c>
      <c r="B327">
        <v>110.203</v>
      </c>
      <c r="C327">
        <v>1715.23</v>
      </c>
      <c r="D327">
        <v>4593.25</v>
      </c>
      <c r="E327">
        <v>3257.9690000000001</v>
      </c>
      <c r="F327">
        <v>3611.694</v>
      </c>
      <c r="G327">
        <v>3503.3409999999999</v>
      </c>
      <c r="H327">
        <v>273.18400000000003</v>
      </c>
      <c r="I327">
        <v>344.95600000000002</v>
      </c>
      <c r="J327">
        <v>1143.33</v>
      </c>
      <c r="K327">
        <v>76.040000000000006</v>
      </c>
      <c r="L327">
        <v>844.23800000000006</v>
      </c>
      <c r="M327">
        <v>3.31</v>
      </c>
      <c r="N327">
        <v>252.46969999999999</v>
      </c>
      <c r="O327">
        <v>1622.48</v>
      </c>
      <c r="P327">
        <v>0.18</v>
      </c>
      <c r="Q327" s="5">
        <f t="shared" si="8"/>
        <v>367.31090329302998</v>
      </c>
      <c r="R327" s="9">
        <v>43921</v>
      </c>
      <c r="S327" s="7">
        <v>574.54</v>
      </c>
    </row>
    <row r="328" spans="1:19" x14ac:dyDescent="0.3">
      <c r="A328" s="1">
        <v>40389</v>
      </c>
      <c r="B328">
        <v>119.1696</v>
      </c>
      <c r="C328">
        <v>1835.4</v>
      </c>
      <c r="D328">
        <v>4923.32</v>
      </c>
      <c r="E328">
        <v>3566.9180000000001</v>
      </c>
      <c r="F328">
        <v>4032.2620000000002</v>
      </c>
      <c r="G328">
        <v>3628.0549999999998</v>
      </c>
      <c r="H328">
        <v>288.988</v>
      </c>
      <c r="I328">
        <v>373.68200000000002</v>
      </c>
      <c r="J328">
        <v>1157.4100000000001</v>
      </c>
      <c r="K328">
        <v>84.29</v>
      </c>
      <c r="L328">
        <v>907.82500000000005</v>
      </c>
      <c r="M328">
        <v>3.31</v>
      </c>
      <c r="N328">
        <v>269.57260000000002</v>
      </c>
      <c r="O328">
        <v>1639.79</v>
      </c>
      <c r="P328">
        <v>0.18</v>
      </c>
      <c r="Q328" s="5">
        <f t="shared" si="8"/>
        <v>367.36599992852399</v>
      </c>
      <c r="R328" s="9">
        <v>43951</v>
      </c>
      <c r="S328" s="7">
        <v>588.49</v>
      </c>
    </row>
    <row r="329" spans="1:19" x14ac:dyDescent="0.3">
      <c r="A329" s="1">
        <v>40421</v>
      </c>
      <c r="B329">
        <v>115.00369999999999</v>
      </c>
      <c r="C329">
        <v>1752.55</v>
      </c>
      <c r="D329">
        <v>4706.59</v>
      </c>
      <c r="E329">
        <v>3456.1709999999998</v>
      </c>
      <c r="F329">
        <v>3883.893</v>
      </c>
      <c r="G329">
        <v>3545.1779999999999</v>
      </c>
      <c r="H329">
        <v>285.68099999999998</v>
      </c>
      <c r="I329">
        <v>366.42500000000001</v>
      </c>
      <c r="J329">
        <v>1159.3499999999999</v>
      </c>
      <c r="K329">
        <v>79.66</v>
      </c>
      <c r="L329">
        <v>884.67600000000004</v>
      </c>
      <c r="M329">
        <v>3.31</v>
      </c>
      <c r="N329">
        <v>262.71159999999998</v>
      </c>
      <c r="O329">
        <v>1660.89</v>
      </c>
      <c r="P329">
        <v>0.19</v>
      </c>
      <c r="Q329" s="5">
        <f t="shared" si="8"/>
        <v>367.424166211846</v>
      </c>
      <c r="R329" s="9">
        <v>43980</v>
      </c>
      <c r="S329" s="7">
        <v>603.12</v>
      </c>
    </row>
    <row r="330" spans="1:19" x14ac:dyDescent="0.3">
      <c r="A330" s="1">
        <v>40451</v>
      </c>
      <c r="B330">
        <v>126.00579999999999</v>
      </c>
      <c r="C330">
        <v>1908.95</v>
      </c>
      <c r="D330">
        <v>5204.3900000000003</v>
      </c>
      <c r="E330">
        <v>3794.83</v>
      </c>
      <c r="F330">
        <v>4310.7179999999998</v>
      </c>
      <c r="G330">
        <v>3707.45</v>
      </c>
      <c r="H330">
        <v>318.01499999999999</v>
      </c>
      <c r="I330">
        <v>407.14499999999998</v>
      </c>
      <c r="J330">
        <v>1179.23</v>
      </c>
      <c r="K330">
        <v>89.84</v>
      </c>
      <c r="L330">
        <v>938.95</v>
      </c>
      <c r="M330">
        <v>3.86</v>
      </c>
      <c r="N330">
        <v>281.78530000000001</v>
      </c>
      <c r="O330">
        <v>1662.66</v>
      </c>
      <c r="P330">
        <v>0.19</v>
      </c>
      <c r="Q330" s="5">
        <f t="shared" ref="Q330:Q393" si="9">Q329*(1+P330/1200)</f>
        <v>367.48234170482954</v>
      </c>
      <c r="R330" s="9">
        <v>44012</v>
      </c>
      <c r="S330" s="7">
        <v>610.14</v>
      </c>
    </row>
    <row r="331" spans="1:19" x14ac:dyDescent="0.3">
      <c r="A331" s="1">
        <v>40480</v>
      </c>
      <c r="B331">
        <v>130.55969999999999</v>
      </c>
      <c r="C331">
        <v>1981.59</v>
      </c>
      <c r="D331">
        <v>5405.76</v>
      </c>
      <c r="E331">
        <v>3931.93</v>
      </c>
      <c r="F331">
        <v>4497.4809999999998</v>
      </c>
      <c r="G331">
        <v>3783.0830000000001</v>
      </c>
      <c r="H331">
        <v>326.36900000000003</v>
      </c>
      <c r="I331">
        <v>418.96699999999998</v>
      </c>
      <c r="J331">
        <v>1192.48</v>
      </c>
      <c r="K331">
        <v>95.85</v>
      </c>
      <c r="L331">
        <v>989.60699999999997</v>
      </c>
      <c r="M331">
        <v>3.86</v>
      </c>
      <c r="N331">
        <v>295.82600000000002</v>
      </c>
      <c r="O331">
        <v>1668.58</v>
      </c>
      <c r="P331">
        <v>0.19</v>
      </c>
      <c r="Q331" s="5">
        <f t="shared" si="9"/>
        <v>367.54052640893275</v>
      </c>
      <c r="R331" s="9">
        <v>44043</v>
      </c>
      <c r="S331" s="7">
        <v>626.24</v>
      </c>
    </row>
    <row r="332" spans="1:19" x14ac:dyDescent="0.3">
      <c r="A332" s="1">
        <v>40512</v>
      </c>
      <c r="B332">
        <v>127.6549</v>
      </c>
      <c r="C332">
        <v>1981.84</v>
      </c>
      <c r="D332">
        <v>5503.88</v>
      </c>
      <c r="E332">
        <v>3742.6280000000002</v>
      </c>
      <c r="F332">
        <v>4156.0029999999997</v>
      </c>
      <c r="G332">
        <v>3862.6030000000001</v>
      </c>
      <c r="H332">
        <v>321.58</v>
      </c>
      <c r="I332">
        <v>407.90699999999998</v>
      </c>
      <c r="J332">
        <v>1189.23</v>
      </c>
      <c r="K332">
        <v>93.68</v>
      </c>
      <c r="L332">
        <v>1008.526</v>
      </c>
      <c r="M332">
        <v>3.86</v>
      </c>
      <c r="N332">
        <v>294.77870000000001</v>
      </c>
      <c r="O332">
        <v>1658.99</v>
      </c>
      <c r="P332">
        <v>0.19</v>
      </c>
      <c r="Q332" s="5">
        <f t="shared" si="9"/>
        <v>367.59872032561412</v>
      </c>
      <c r="R332" s="9">
        <v>44074</v>
      </c>
      <c r="S332" s="7">
        <v>637.03</v>
      </c>
    </row>
    <row r="333" spans="1:19" x14ac:dyDescent="0.3">
      <c r="A333" s="1">
        <v>40543</v>
      </c>
      <c r="B333">
        <v>137.0025</v>
      </c>
      <c r="C333">
        <v>2114.29</v>
      </c>
      <c r="D333">
        <v>5884.74</v>
      </c>
      <c r="E333">
        <v>4045.69</v>
      </c>
      <c r="F333">
        <v>4504.8159999999998</v>
      </c>
      <c r="G333">
        <v>4156.857</v>
      </c>
      <c r="H333">
        <v>339.35500000000002</v>
      </c>
      <c r="I333">
        <v>437.01600000000002</v>
      </c>
      <c r="J333">
        <v>1217.3</v>
      </c>
      <c r="K333">
        <v>101.81</v>
      </c>
      <c r="L333">
        <v>1026.039</v>
      </c>
      <c r="M333">
        <v>4.62</v>
      </c>
      <c r="N333">
        <v>326.28750000000002</v>
      </c>
      <c r="O333">
        <v>1641.1</v>
      </c>
      <c r="P333">
        <v>0.18</v>
      </c>
      <c r="Q333" s="5">
        <f t="shared" si="9"/>
        <v>367.65386013366299</v>
      </c>
      <c r="R333" s="9">
        <v>44104</v>
      </c>
      <c r="S333" s="7">
        <v>631.1</v>
      </c>
    </row>
    <row r="334" spans="1:19" x14ac:dyDescent="0.3">
      <c r="A334" s="1">
        <v>40574</v>
      </c>
      <c r="B334">
        <v>139.1525</v>
      </c>
      <c r="C334">
        <v>2164.4</v>
      </c>
      <c r="D334">
        <v>6009.96</v>
      </c>
      <c r="E334">
        <v>4141.1559999999999</v>
      </c>
      <c r="F334">
        <v>4682.3710000000001</v>
      </c>
      <c r="G334">
        <v>4162.125</v>
      </c>
      <c r="H334">
        <v>336.02300000000002</v>
      </c>
      <c r="I334">
        <v>425.15899999999999</v>
      </c>
      <c r="J334">
        <v>1224.0899999999999</v>
      </c>
      <c r="K334">
        <v>102.75</v>
      </c>
      <c r="L334">
        <v>1057.0509999999999</v>
      </c>
      <c r="M334">
        <v>4.62</v>
      </c>
      <c r="N334">
        <v>329.56020000000001</v>
      </c>
      <c r="O334">
        <v>1643.01</v>
      </c>
      <c r="P334">
        <v>0.17</v>
      </c>
      <c r="Q334" s="5">
        <f t="shared" si="9"/>
        <v>367.70594443051527</v>
      </c>
      <c r="R334" s="9">
        <v>44134</v>
      </c>
      <c r="S334" s="7">
        <v>628.16</v>
      </c>
    </row>
    <row r="335" spans="1:19" x14ac:dyDescent="0.3">
      <c r="A335" s="1">
        <v>40602</v>
      </c>
      <c r="B335">
        <v>143.2054</v>
      </c>
      <c r="C335">
        <v>2238.5500000000002</v>
      </c>
      <c r="D335">
        <v>6238.24</v>
      </c>
      <c r="E335">
        <v>4277.6989999999996</v>
      </c>
      <c r="F335">
        <v>4836.1019999999999</v>
      </c>
      <c r="G335">
        <v>4351.9160000000002</v>
      </c>
      <c r="H335">
        <v>323.00900000000001</v>
      </c>
      <c r="I335">
        <v>421.19400000000002</v>
      </c>
      <c r="J335">
        <v>1233.02</v>
      </c>
      <c r="K335">
        <v>109.97</v>
      </c>
      <c r="L335">
        <v>1094.163</v>
      </c>
      <c r="M335">
        <v>4.62</v>
      </c>
      <c r="N335">
        <v>333.90350000000001</v>
      </c>
      <c r="O335">
        <v>1647.12</v>
      </c>
      <c r="P335">
        <v>0.16</v>
      </c>
      <c r="Q335" s="5">
        <f t="shared" si="9"/>
        <v>367.75497188977266</v>
      </c>
      <c r="R335" s="9">
        <v>44165</v>
      </c>
      <c r="S335" s="7">
        <v>646.94000000000005</v>
      </c>
    </row>
    <row r="336" spans="1:19" x14ac:dyDescent="0.3">
      <c r="A336" s="1">
        <v>40633</v>
      </c>
      <c r="B336">
        <v>143.0617</v>
      </c>
      <c r="C336">
        <v>2239.44</v>
      </c>
      <c r="D336">
        <v>6333.66</v>
      </c>
      <c r="E336">
        <v>4181.8280000000004</v>
      </c>
      <c r="F336">
        <v>4795.7820000000002</v>
      </c>
      <c r="G336">
        <v>3952.1039999999998</v>
      </c>
      <c r="H336">
        <v>343.30399999999997</v>
      </c>
      <c r="I336">
        <v>445.95800000000003</v>
      </c>
      <c r="J336">
        <v>1222.22</v>
      </c>
      <c r="K336">
        <v>106.56</v>
      </c>
      <c r="L336">
        <v>1087.538</v>
      </c>
      <c r="M336">
        <v>3.36</v>
      </c>
      <c r="N336">
        <v>340.7971</v>
      </c>
      <c r="O336">
        <v>1648.03</v>
      </c>
      <c r="P336">
        <v>0.14000000000000001</v>
      </c>
      <c r="Q336" s="5">
        <f t="shared" si="9"/>
        <v>367.79787663649319</v>
      </c>
      <c r="R336" s="9">
        <v>44196</v>
      </c>
      <c r="S336" s="7">
        <v>671.4</v>
      </c>
    </row>
    <row r="337" spans="1:19" x14ac:dyDescent="0.3">
      <c r="A337" s="1">
        <v>40662</v>
      </c>
      <c r="B337">
        <v>148.91460000000001</v>
      </c>
      <c r="C337">
        <v>2305.7600000000002</v>
      </c>
      <c r="D337">
        <v>6523.28</v>
      </c>
      <c r="E337">
        <v>4431.7920000000004</v>
      </c>
      <c r="F337">
        <v>5179.5209999999997</v>
      </c>
      <c r="G337">
        <v>3966.5169999999998</v>
      </c>
      <c r="H337">
        <v>356.26900000000001</v>
      </c>
      <c r="I337">
        <v>459.791</v>
      </c>
      <c r="J337">
        <v>1227.95</v>
      </c>
      <c r="K337">
        <v>111.29</v>
      </c>
      <c r="L337">
        <v>1123.502</v>
      </c>
      <c r="M337">
        <v>3.36</v>
      </c>
      <c r="N337">
        <v>352.59910000000002</v>
      </c>
      <c r="O337">
        <v>1668.95</v>
      </c>
      <c r="P337">
        <v>0.1</v>
      </c>
      <c r="Q337" s="5">
        <f t="shared" si="9"/>
        <v>367.82852645954625</v>
      </c>
      <c r="R337" s="9">
        <v>44225</v>
      </c>
      <c r="S337" s="7">
        <v>669.89</v>
      </c>
    </row>
    <row r="338" spans="1:19" x14ac:dyDescent="0.3">
      <c r="A338" s="1">
        <v>40694</v>
      </c>
      <c r="B338">
        <v>145.71440000000001</v>
      </c>
      <c r="C338">
        <v>2279.66</v>
      </c>
      <c r="D338">
        <v>6496.09</v>
      </c>
      <c r="E338">
        <v>4300.8549999999996</v>
      </c>
      <c r="F338">
        <v>5008.5889999999999</v>
      </c>
      <c r="G338">
        <v>3901.9259999999999</v>
      </c>
      <c r="H338">
        <v>351.49400000000003</v>
      </c>
      <c r="I338">
        <v>447.73099999999999</v>
      </c>
      <c r="J338">
        <v>1210.8399999999999</v>
      </c>
      <c r="K338">
        <v>106.19</v>
      </c>
      <c r="L338">
        <v>1067.8399999999999</v>
      </c>
      <c r="M338">
        <v>3.36</v>
      </c>
      <c r="N338">
        <v>334.76389999999998</v>
      </c>
      <c r="O338">
        <v>1690.73</v>
      </c>
      <c r="P338">
        <v>0.09</v>
      </c>
      <c r="Q338" s="5">
        <f t="shared" si="9"/>
        <v>367.85611359903072</v>
      </c>
      <c r="R338" s="9">
        <v>44253</v>
      </c>
      <c r="S338" s="7">
        <v>685.53</v>
      </c>
    </row>
    <row r="339" spans="1:19" x14ac:dyDescent="0.3">
      <c r="A339" s="1">
        <v>40724</v>
      </c>
      <c r="B339">
        <v>143.41820000000001</v>
      </c>
      <c r="C339">
        <v>2241.66</v>
      </c>
      <c r="D339">
        <v>6360.42</v>
      </c>
      <c r="E339">
        <v>4247.0039999999999</v>
      </c>
      <c r="F339">
        <v>4912.625</v>
      </c>
      <c r="G339">
        <v>3959.0839999999998</v>
      </c>
      <c r="H339">
        <v>343.33499999999998</v>
      </c>
      <c r="I339">
        <v>440.84399999999999</v>
      </c>
      <c r="J339">
        <v>1191.54</v>
      </c>
      <c r="K339">
        <v>101.64</v>
      </c>
      <c r="L339">
        <v>1079.472</v>
      </c>
      <c r="M339">
        <v>3.94</v>
      </c>
      <c r="N339">
        <v>317.87759999999997</v>
      </c>
      <c r="O339">
        <v>1685.78</v>
      </c>
      <c r="P339">
        <v>0.09</v>
      </c>
      <c r="Q339" s="5">
        <f t="shared" si="9"/>
        <v>367.88370280755066</v>
      </c>
      <c r="R339" s="9">
        <v>44286</v>
      </c>
      <c r="S339" s="7">
        <v>690.56</v>
      </c>
    </row>
    <row r="340" spans="1:19" x14ac:dyDescent="0.3">
      <c r="A340" s="1">
        <v>40753</v>
      </c>
      <c r="B340">
        <v>141.08340000000001</v>
      </c>
      <c r="C340">
        <v>2196.08</v>
      </c>
      <c r="D340">
        <v>6129.84</v>
      </c>
      <c r="E340">
        <v>4179.4669999999996</v>
      </c>
      <c r="F340">
        <v>4746.0959999999995</v>
      </c>
      <c r="G340">
        <v>4099.2979999999998</v>
      </c>
      <c r="H340">
        <v>347.26499999999999</v>
      </c>
      <c r="I340">
        <v>438.88600000000002</v>
      </c>
      <c r="J340">
        <v>1190.29</v>
      </c>
      <c r="K340">
        <v>96.19</v>
      </c>
      <c r="L340">
        <v>1059.097</v>
      </c>
      <c r="M340">
        <v>3.94</v>
      </c>
      <c r="N340">
        <v>327.29239999999999</v>
      </c>
      <c r="O340">
        <v>1712.53</v>
      </c>
      <c r="P340">
        <v>7.0000000000000007E-2</v>
      </c>
      <c r="Q340" s="5">
        <f t="shared" si="9"/>
        <v>367.90516269021441</v>
      </c>
      <c r="R340" s="9">
        <v>44316</v>
      </c>
      <c r="S340" s="7">
        <v>708.46</v>
      </c>
    </row>
    <row r="341" spans="1:19" x14ac:dyDescent="0.3">
      <c r="A341" s="1">
        <v>40786</v>
      </c>
      <c r="B341">
        <v>130.77719999999999</v>
      </c>
      <c r="C341">
        <v>2076.7800000000002</v>
      </c>
      <c r="D341">
        <v>5708.38</v>
      </c>
      <c r="E341">
        <v>3802.1030000000001</v>
      </c>
      <c r="F341">
        <v>4270.5969999999998</v>
      </c>
      <c r="G341">
        <v>3766.1170000000002</v>
      </c>
      <c r="H341">
        <v>312.91500000000002</v>
      </c>
      <c r="I341">
        <v>399.66500000000002</v>
      </c>
      <c r="J341">
        <v>1149.02</v>
      </c>
      <c r="K341">
        <v>85.47</v>
      </c>
      <c r="L341">
        <v>1047.7049999999999</v>
      </c>
      <c r="M341">
        <v>3.94</v>
      </c>
      <c r="N341">
        <v>330.5607</v>
      </c>
      <c r="O341">
        <v>1737.55</v>
      </c>
      <c r="P341">
        <v>0.1</v>
      </c>
      <c r="Q341" s="5">
        <f t="shared" si="9"/>
        <v>367.93582145377195</v>
      </c>
      <c r="R341" s="9">
        <v>44347</v>
      </c>
      <c r="S341" s="7">
        <v>716.26</v>
      </c>
    </row>
    <row r="342" spans="1:19" x14ac:dyDescent="0.3">
      <c r="A342" s="1">
        <v>40816</v>
      </c>
      <c r="B342">
        <v>118.43</v>
      </c>
      <c r="C342">
        <v>1930.79</v>
      </c>
      <c r="D342">
        <v>5158.6099999999997</v>
      </c>
      <c r="E342">
        <v>3439.81</v>
      </c>
      <c r="F342">
        <v>3801.8359999999998</v>
      </c>
      <c r="G342">
        <v>3704.1619999999998</v>
      </c>
      <c r="H342">
        <v>271.67599999999999</v>
      </c>
      <c r="I342">
        <v>341.39600000000002</v>
      </c>
      <c r="J342">
        <v>1114.72</v>
      </c>
      <c r="K342">
        <v>73.14</v>
      </c>
      <c r="L342">
        <v>1004.371</v>
      </c>
      <c r="M342">
        <v>3.3</v>
      </c>
      <c r="N342">
        <v>281.8526</v>
      </c>
      <c r="O342">
        <v>1750.19</v>
      </c>
      <c r="P342">
        <v>0.08</v>
      </c>
      <c r="Q342" s="5">
        <f t="shared" si="9"/>
        <v>367.96035050853556</v>
      </c>
      <c r="R342" s="9">
        <v>44377</v>
      </c>
      <c r="S342" s="7">
        <v>711.43</v>
      </c>
    </row>
    <row r="343" spans="1:19" x14ac:dyDescent="0.3">
      <c r="A343" s="1">
        <v>40847</v>
      </c>
      <c r="B343">
        <v>131.11949999999999</v>
      </c>
      <c r="C343">
        <v>2141.81</v>
      </c>
      <c r="D343">
        <v>5829.88</v>
      </c>
      <c r="E343">
        <v>3771.48</v>
      </c>
      <c r="F343">
        <v>4261.9780000000001</v>
      </c>
      <c r="G343">
        <v>3695.0239999999999</v>
      </c>
      <c r="H343">
        <v>304.29399999999998</v>
      </c>
      <c r="I343">
        <v>386.61599999999999</v>
      </c>
      <c r="J343">
        <v>1123.79</v>
      </c>
      <c r="K343">
        <v>84.18</v>
      </c>
      <c r="L343">
        <v>1107.4680000000001</v>
      </c>
      <c r="M343">
        <v>3.3</v>
      </c>
      <c r="N343">
        <v>300.50659999999999</v>
      </c>
      <c r="O343">
        <v>1752.07</v>
      </c>
      <c r="P343">
        <v>7.0000000000000007E-2</v>
      </c>
      <c r="Q343" s="5">
        <f t="shared" si="9"/>
        <v>367.98181486231522</v>
      </c>
      <c r="R343" s="9">
        <v>44407</v>
      </c>
      <c r="S343" s="7">
        <v>713.45</v>
      </c>
    </row>
    <row r="344" spans="1:19" x14ac:dyDescent="0.3">
      <c r="A344" s="1">
        <v>40877</v>
      </c>
      <c r="B344">
        <v>127.19370000000001</v>
      </c>
      <c r="C344">
        <v>2137.08</v>
      </c>
      <c r="D344">
        <v>5800.7</v>
      </c>
      <c r="E344">
        <v>3588.5160000000001</v>
      </c>
      <c r="F344">
        <v>4069.6579999999999</v>
      </c>
      <c r="G344">
        <v>3531.8739999999998</v>
      </c>
      <c r="H344">
        <v>278.988</v>
      </c>
      <c r="I344">
        <v>360.85</v>
      </c>
      <c r="J344">
        <v>1114.07</v>
      </c>
      <c r="K344">
        <v>80.47</v>
      </c>
      <c r="L344">
        <v>1104.806</v>
      </c>
      <c r="M344">
        <v>3.3</v>
      </c>
      <c r="N344">
        <v>293.8383</v>
      </c>
      <c r="O344">
        <v>1750.55</v>
      </c>
      <c r="P344">
        <v>0.08</v>
      </c>
      <c r="Q344" s="5">
        <f t="shared" si="9"/>
        <v>368.00634698330606</v>
      </c>
      <c r="R344" s="9">
        <v>44439</v>
      </c>
      <c r="S344" s="7">
        <v>720.04</v>
      </c>
    </row>
    <row r="345" spans="1:19" x14ac:dyDescent="0.3">
      <c r="A345" s="1">
        <v>40907</v>
      </c>
      <c r="B345">
        <v>126.9371</v>
      </c>
      <c r="C345">
        <v>2158.94</v>
      </c>
      <c r="D345">
        <v>5793.7</v>
      </c>
      <c r="E345">
        <v>3554.4960000000001</v>
      </c>
      <c r="F345">
        <v>4006.7809999999999</v>
      </c>
      <c r="G345">
        <v>3561.1260000000002</v>
      </c>
      <c r="H345">
        <v>280.62299999999999</v>
      </c>
      <c r="I345">
        <v>356.50099999999998</v>
      </c>
      <c r="J345">
        <v>1109.3599999999999</v>
      </c>
      <c r="K345">
        <v>78.05</v>
      </c>
      <c r="L345">
        <v>1168.4100000000001</v>
      </c>
      <c r="M345">
        <v>2.96</v>
      </c>
      <c r="N345">
        <v>282.82549999999998</v>
      </c>
      <c r="O345">
        <v>1769.79</v>
      </c>
      <c r="P345">
        <v>7.0000000000000007E-2</v>
      </c>
      <c r="Q345" s="5">
        <f t="shared" si="9"/>
        <v>368.02781402021338</v>
      </c>
      <c r="R345" s="9">
        <v>44469</v>
      </c>
      <c r="S345" s="7">
        <v>719.91</v>
      </c>
    </row>
    <row r="346" spans="1:19" x14ac:dyDescent="0.3">
      <c r="A346" s="1">
        <v>40939</v>
      </c>
      <c r="B346">
        <v>134.3176</v>
      </c>
      <c r="C346">
        <v>2255.69</v>
      </c>
      <c r="D346">
        <v>6144.98</v>
      </c>
      <c r="E346">
        <v>3744.1120000000001</v>
      </c>
      <c r="F346">
        <v>4194.567</v>
      </c>
      <c r="G346">
        <v>3722.1179999999999</v>
      </c>
      <c r="H346">
        <v>310.81200000000001</v>
      </c>
      <c r="I346">
        <v>396.93700000000001</v>
      </c>
      <c r="J346">
        <v>1128.46</v>
      </c>
      <c r="K346">
        <v>85.07</v>
      </c>
      <c r="L346">
        <v>1191.146</v>
      </c>
      <c r="M346">
        <v>2.96</v>
      </c>
      <c r="N346">
        <v>289.81939999999997</v>
      </c>
      <c r="O346">
        <v>1785.33</v>
      </c>
      <c r="P346">
        <v>0.08</v>
      </c>
      <c r="Q346" s="5">
        <f t="shared" si="9"/>
        <v>368.05234920781476</v>
      </c>
      <c r="R346" s="9">
        <v>44498</v>
      </c>
      <c r="S346" s="7">
        <v>729.11</v>
      </c>
    </row>
    <row r="347" spans="1:19" x14ac:dyDescent="0.3">
      <c r="A347" s="1">
        <v>40968</v>
      </c>
      <c r="B347">
        <v>141.07570000000001</v>
      </c>
      <c r="C347">
        <v>2353.23</v>
      </c>
      <c r="D347">
        <v>6399.92</v>
      </c>
      <c r="E347">
        <v>3958.94</v>
      </c>
      <c r="F347">
        <v>4460.2290000000003</v>
      </c>
      <c r="G347">
        <v>3909.9549999999999</v>
      </c>
      <c r="H347">
        <v>329.45</v>
      </c>
      <c r="I347">
        <v>420.714</v>
      </c>
      <c r="J347">
        <v>1144.51</v>
      </c>
      <c r="K347">
        <v>88.9</v>
      </c>
      <c r="L347">
        <v>1240.9269999999999</v>
      </c>
      <c r="M347">
        <v>2.96</v>
      </c>
      <c r="N347">
        <v>297.64069999999998</v>
      </c>
      <c r="O347">
        <v>1784.92</v>
      </c>
      <c r="P347">
        <v>0.1</v>
      </c>
      <c r="Q347" s="5">
        <f t="shared" si="9"/>
        <v>368.08302023691544</v>
      </c>
      <c r="R347" s="9">
        <v>44530</v>
      </c>
      <c r="S347" s="7">
        <v>713</v>
      </c>
    </row>
    <row r="348" spans="1:19" x14ac:dyDescent="0.3">
      <c r="A348" s="1">
        <v>40998</v>
      </c>
      <c r="B348">
        <v>142.01259999999999</v>
      </c>
      <c r="C348">
        <v>2430.67</v>
      </c>
      <c r="D348">
        <v>6543.29</v>
      </c>
      <c r="E348">
        <v>3940.5439999999999</v>
      </c>
      <c r="F348">
        <v>4433.9880000000003</v>
      </c>
      <c r="G348">
        <v>3962.28</v>
      </c>
      <c r="H348">
        <v>319.09199999999998</v>
      </c>
      <c r="I348">
        <v>406.67099999999999</v>
      </c>
      <c r="J348">
        <v>1144.24</v>
      </c>
      <c r="K348">
        <v>90.22</v>
      </c>
      <c r="L348">
        <v>1191.434</v>
      </c>
      <c r="M348">
        <v>2.59</v>
      </c>
      <c r="N348">
        <v>285.32870000000003</v>
      </c>
      <c r="O348">
        <v>1775.14</v>
      </c>
      <c r="P348">
        <v>0.13</v>
      </c>
      <c r="Q348" s="5">
        <f t="shared" si="9"/>
        <v>368.12289589744114</v>
      </c>
      <c r="R348" s="9">
        <v>44561</v>
      </c>
      <c r="S348" s="7">
        <v>726.66</v>
      </c>
    </row>
    <row r="349" spans="1:19" x14ac:dyDescent="0.3">
      <c r="A349" s="1">
        <v>41029</v>
      </c>
      <c r="B349">
        <v>140.38900000000001</v>
      </c>
      <c r="C349">
        <v>2415.42</v>
      </c>
      <c r="D349">
        <v>6521.62</v>
      </c>
      <c r="E349">
        <v>3863.415</v>
      </c>
      <c r="F349">
        <v>4332.3909999999996</v>
      </c>
      <c r="G349">
        <v>3835.74</v>
      </c>
      <c r="H349">
        <v>319.21100000000001</v>
      </c>
      <c r="I349">
        <v>401.81</v>
      </c>
      <c r="J349">
        <v>1145.5899999999999</v>
      </c>
      <c r="K349">
        <v>88.28</v>
      </c>
      <c r="L349">
        <v>1218.1759999999999</v>
      </c>
      <c r="M349">
        <v>2.59</v>
      </c>
      <c r="N349">
        <v>284.12110000000001</v>
      </c>
      <c r="O349">
        <v>1794.82</v>
      </c>
      <c r="P349">
        <v>0.14000000000000001</v>
      </c>
      <c r="Q349" s="5">
        <f t="shared" si="9"/>
        <v>368.16584356862921</v>
      </c>
    </row>
    <row r="350" spans="1:19" x14ac:dyDescent="0.3">
      <c r="A350" s="1">
        <v>41060</v>
      </c>
      <c r="B350">
        <v>127.8017</v>
      </c>
      <c r="C350">
        <v>2270.25</v>
      </c>
      <c r="D350">
        <v>6084.21</v>
      </c>
      <c r="E350">
        <v>3419.8449999999998</v>
      </c>
      <c r="F350">
        <v>3801.3809999999999</v>
      </c>
      <c r="G350">
        <v>3493.3310000000001</v>
      </c>
      <c r="H350">
        <v>288.64499999999998</v>
      </c>
      <c r="I350">
        <v>356.75</v>
      </c>
      <c r="J350">
        <v>1126.27</v>
      </c>
      <c r="K350">
        <v>80.45</v>
      </c>
      <c r="L350">
        <v>1126.9739999999999</v>
      </c>
      <c r="M350">
        <v>2.59</v>
      </c>
      <c r="N350">
        <v>258.17520000000002</v>
      </c>
      <c r="O350">
        <v>1811.06</v>
      </c>
      <c r="P350">
        <v>0.16</v>
      </c>
      <c r="Q350" s="5">
        <f t="shared" si="9"/>
        <v>368.21493234777171</v>
      </c>
    </row>
    <row r="351" spans="1:19" x14ac:dyDescent="0.3">
      <c r="A351" s="1">
        <v>41089</v>
      </c>
      <c r="B351">
        <v>134.114</v>
      </c>
      <c r="C351">
        <v>2363.79</v>
      </c>
      <c r="D351">
        <v>6255.35</v>
      </c>
      <c r="E351">
        <v>3659.6149999999998</v>
      </c>
      <c r="F351">
        <v>4102.8789999999999</v>
      </c>
      <c r="G351">
        <v>3672.9029999999998</v>
      </c>
      <c r="H351">
        <v>297.34500000000003</v>
      </c>
      <c r="I351">
        <v>370.51799999999997</v>
      </c>
      <c r="J351">
        <v>1122.95</v>
      </c>
      <c r="K351">
        <v>86.03</v>
      </c>
      <c r="L351">
        <v>1164.2739999999999</v>
      </c>
      <c r="M351">
        <v>2.68</v>
      </c>
      <c r="N351">
        <v>272.35669999999999</v>
      </c>
      <c r="O351">
        <v>1811.77</v>
      </c>
      <c r="P351">
        <v>0.16</v>
      </c>
      <c r="Q351" s="5">
        <f t="shared" si="9"/>
        <v>368.26402767208475</v>
      </c>
    </row>
    <row r="352" spans="1:19" x14ac:dyDescent="0.3">
      <c r="A352" s="1">
        <v>41121</v>
      </c>
      <c r="B352">
        <v>135.94970000000001</v>
      </c>
      <c r="C352">
        <v>2396.62</v>
      </c>
      <c r="D352">
        <v>6269.78</v>
      </c>
      <c r="E352">
        <v>3701.1190000000001</v>
      </c>
      <c r="F352">
        <v>4149.0540000000001</v>
      </c>
      <c r="G352">
        <v>3585.1930000000002</v>
      </c>
      <c r="H352">
        <v>305.101</v>
      </c>
      <c r="I352">
        <v>377.74599999999998</v>
      </c>
      <c r="J352">
        <v>1129.03</v>
      </c>
      <c r="K352">
        <v>87.18</v>
      </c>
      <c r="L352">
        <v>1223.365</v>
      </c>
      <c r="M352">
        <v>2.68</v>
      </c>
      <c r="N352">
        <v>289.9744</v>
      </c>
      <c r="O352">
        <v>1836.76</v>
      </c>
      <c r="P352">
        <v>0.16</v>
      </c>
      <c r="Q352" s="5">
        <f t="shared" si="9"/>
        <v>368.313129542441</v>
      </c>
    </row>
    <row r="353" spans="1:17" x14ac:dyDescent="0.3">
      <c r="A353" s="1">
        <v>41152</v>
      </c>
      <c r="B353">
        <v>138.90620000000001</v>
      </c>
      <c r="C353">
        <v>2450.6</v>
      </c>
      <c r="D353">
        <v>6467.44</v>
      </c>
      <c r="E353">
        <v>3800.5160000000001</v>
      </c>
      <c r="F353">
        <v>4332.0739999999996</v>
      </c>
      <c r="G353">
        <v>3559.1570000000002</v>
      </c>
      <c r="H353">
        <v>303.52100000000002</v>
      </c>
      <c r="I353">
        <v>376.488</v>
      </c>
      <c r="J353">
        <v>1134.81</v>
      </c>
      <c r="K353">
        <v>89.64</v>
      </c>
      <c r="L353">
        <v>1242.9829999999999</v>
      </c>
      <c r="M353">
        <v>2.68</v>
      </c>
      <c r="N353">
        <v>293.73930000000001</v>
      </c>
      <c r="O353">
        <v>1837.96</v>
      </c>
      <c r="P353">
        <v>0.13</v>
      </c>
      <c r="Q353" s="5">
        <f t="shared" si="9"/>
        <v>368.35303013147478</v>
      </c>
    </row>
    <row r="354" spans="1:17" x14ac:dyDescent="0.3">
      <c r="A354" s="1">
        <v>41180</v>
      </c>
      <c r="B354">
        <v>143.28139999999999</v>
      </c>
      <c r="C354">
        <v>2513.9299999999998</v>
      </c>
      <c r="D354">
        <v>6604.73</v>
      </c>
      <c r="E354">
        <v>3912.94</v>
      </c>
      <c r="F354">
        <v>4459.9759999999997</v>
      </c>
      <c r="G354">
        <v>3641.9369999999999</v>
      </c>
      <c r="H354">
        <v>324.87700000000001</v>
      </c>
      <c r="I354">
        <v>399.20600000000002</v>
      </c>
      <c r="J354">
        <v>1139.19</v>
      </c>
      <c r="K354">
        <v>92.48</v>
      </c>
      <c r="L354">
        <v>1267.7449999999999</v>
      </c>
      <c r="M354">
        <v>2.34</v>
      </c>
      <c r="N354">
        <v>298.74919999999997</v>
      </c>
      <c r="O354">
        <v>1840.49</v>
      </c>
      <c r="P354">
        <v>0.14000000000000001</v>
      </c>
      <c r="Q354" s="5">
        <f t="shared" si="9"/>
        <v>368.39600465165682</v>
      </c>
    </row>
    <row r="355" spans="1:17" x14ac:dyDescent="0.3">
      <c r="A355" s="1">
        <v>41213</v>
      </c>
      <c r="B355">
        <v>142.32570000000001</v>
      </c>
      <c r="C355">
        <v>2467.5100000000002</v>
      </c>
      <c r="D355">
        <v>6537.96</v>
      </c>
      <c r="E355">
        <v>3945.5050000000001</v>
      </c>
      <c r="F355">
        <v>4524.799</v>
      </c>
      <c r="G355">
        <v>3573.74</v>
      </c>
      <c r="H355">
        <v>323.99599999999998</v>
      </c>
      <c r="I355">
        <v>396.78199999999998</v>
      </c>
      <c r="J355">
        <v>1133.26</v>
      </c>
      <c r="K355">
        <v>93.56</v>
      </c>
      <c r="L355">
        <v>1274.0550000000001</v>
      </c>
      <c r="M355">
        <v>2.34</v>
      </c>
      <c r="N355">
        <v>287.17899999999997</v>
      </c>
      <c r="O355">
        <v>1844.11</v>
      </c>
      <c r="P355">
        <v>0.16</v>
      </c>
      <c r="Q355" s="5">
        <f t="shared" si="9"/>
        <v>368.44512411894368</v>
      </c>
    </row>
    <row r="356" spans="1:17" x14ac:dyDescent="0.3">
      <c r="A356" s="1">
        <v>41243</v>
      </c>
      <c r="B356">
        <v>144.14599999999999</v>
      </c>
      <c r="C356">
        <v>2481.8200000000002</v>
      </c>
      <c r="D356">
        <v>6645.46</v>
      </c>
      <c r="E356">
        <v>4040.8490000000002</v>
      </c>
      <c r="F356">
        <v>4642.3019999999997</v>
      </c>
      <c r="G356">
        <v>3658.6010000000001</v>
      </c>
      <c r="H356">
        <v>332.94799999999998</v>
      </c>
      <c r="I356">
        <v>401.82</v>
      </c>
      <c r="J356">
        <v>1137.92</v>
      </c>
      <c r="K356">
        <v>93.58</v>
      </c>
      <c r="L356">
        <v>1263.9190000000001</v>
      </c>
      <c r="M356">
        <v>2.34</v>
      </c>
      <c r="N356">
        <v>287.3272</v>
      </c>
      <c r="O356">
        <v>1847.02</v>
      </c>
      <c r="P356">
        <v>0.16</v>
      </c>
      <c r="Q356" s="5">
        <f t="shared" si="9"/>
        <v>368.49425013549285</v>
      </c>
    </row>
    <row r="357" spans="1:17" x14ac:dyDescent="0.3">
      <c r="A357" s="1">
        <v>41274</v>
      </c>
      <c r="B357">
        <v>147.4111</v>
      </c>
      <c r="C357">
        <v>2504.44</v>
      </c>
      <c r="D357">
        <v>6794.71</v>
      </c>
      <c r="E357">
        <v>4170.0290000000005</v>
      </c>
      <c r="F357">
        <v>4772.93</v>
      </c>
      <c r="G357">
        <v>3852.4229999999998</v>
      </c>
      <c r="H357">
        <v>343.37099999999998</v>
      </c>
      <c r="I357">
        <v>421.46699999999998</v>
      </c>
      <c r="J357">
        <v>1148.3399999999999</v>
      </c>
      <c r="K357">
        <v>97.08</v>
      </c>
      <c r="L357">
        <v>1224.4839999999999</v>
      </c>
      <c r="M357">
        <v>2.54</v>
      </c>
      <c r="N357">
        <v>279.83620000000002</v>
      </c>
      <c r="O357">
        <v>1844.39</v>
      </c>
      <c r="P357">
        <v>0.16</v>
      </c>
      <c r="Q357" s="5">
        <f t="shared" si="9"/>
        <v>368.54338270217755</v>
      </c>
    </row>
    <row r="358" spans="1:17" x14ac:dyDescent="0.3">
      <c r="A358" s="1">
        <v>41305</v>
      </c>
      <c r="B358">
        <v>154.20189999999999</v>
      </c>
      <c r="C358">
        <v>2634.16</v>
      </c>
      <c r="D358">
        <v>7259.53</v>
      </c>
      <c r="E358">
        <v>4389.9889999999996</v>
      </c>
      <c r="F358">
        <v>5051.9319999999998</v>
      </c>
      <c r="G358">
        <v>3993.8670000000002</v>
      </c>
      <c r="H358">
        <v>349.07400000000001</v>
      </c>
      <c r="I358">
        <v>427.27800000000002</v>
      </c>
      <c r="J358">
        <v>1170.83</v>
      </c>
      <c r="K358">
        <v>105.36</v>
      </c>
      <c r="L358">
        <v>1379.086</v>
      </c>
      <c r="M358">
        <v>2.54</v>
      </c>
      <c r="N358">
        <v>286.5446</v>
      </c>
      <c r="O358">
        <v>1831.49</v>
      </c>
      <c r="P358">
        <v>0.14000000000000001</v>
      </c>
      <c r="Q358" s="5">
        <f t="shared" si="9"/>
        <v>368.58637943015952</v>
      </c>
    </row>
    <row r="359" spans="1:17" x14ac:dyDescent="0.3">
      <c r="A359" s="1">
        <v>41333</v>
      </c>
      <c r="B359">
        <v>154.17760000000001</v>
      </c>
      <c r="C359">
        <v>2669.92</v>
      </c>
      <c r="D359">
        <v>7362.22</v>
      </c>
      <c r="E359">
        <v>4348.348</v>
      </c>
      <c r="F359">
        <v>4912.2190000000001</v>
      </c>
      <c r="G359">
        <v>4100.3509999999997</v>
      </c>
      <c r="H359">
        <v>348.68599999999998</v>
      </c>
      <c r="I359">
        <v>421.91</v>
      </c>
      <c r="J359">
        <v>1175.9100000000001</v>
      </c>
      <c r="K359">
        <v>108.76</v>
      </c>
      <c r="L359">
        <v>1391.3440000000001</v>
      </c>
      <c r="M359">
        <v>2.54</v>
      </c>
      <c r="N359">
        <v>274.83409999999998</v>
      </c>
      <c r="O359">
        <v>1840.67</v>
      </c>
      <c r="P359">
        <v>0.15</v>
      </c>
      <c r="Q359" s="5">
        <f t="shared" si="9"/>
        <v>368.63245272758826</v>
      </c>
    </row>
    <row r="360" spans="1:17" x14ac:dyDescent="0.3">
      <c r="A360" s="1">
        <v>41362</v>
      </c>
      <c r="B360">
        <v>156.9965</v>
      </c>
      <c r="C360">
        <v>2770.05</v>
      </c>
      <c r="D360">
        <v>7675.15</v>
      </c>
      <c r="E360">
        <v>4384.0510000000004</v>
      </c>
      <c r="F360">
        <v>4902.0519999999997</v>
      </c>
      <c r="G360">
        <v>4300.5709999999999</v>
      </c>
      <c r="H360">
        <v>341.77</v>
      </c>
      <c r="I360">
        <v>414.64299999999997</v>
      </c>
      <c r="J360">
        <v>1184.32</v>
      </c>
      <c r="K360">
        <v>108.83</v>
      </c>
      <c r="L360">
        <v>1466.223</v>
      </c>
      <c r="M360">
        <v>2.57</v>
      </c>
      <c r="N360">
        <v>276.68599999999998</v>
      </c>
      <c r="O360">
        <v>1842.14</v>
      </c>
      <c r="P360">
        <v>0.14000000000000001</v>
      </c>
      <c r="Q360" s="5">
        <f t="shared" si="9"/>
        <v>368.67545984707317</v>
      </c>
    </row>
    <row r="361" spans="1:17" x14ac:dyDescent="0.3">
      <c r="A361" s="1">
        <v>41394</v>
      </c>
      <c r="B361">
        <v>161.48159999999999</v>
      </c>
      <c r="C361">
        <v>2823.42</v>
      </c>
      <c r="D361">
        <v>7773.5</v>
      </c>
      <c r="E361">
        <v>4612.4859999999999</v>
      </c>
      <c r="F361">
        <v>5114.7070000000003</v>
      </c>
      <c r="G361">
        <v>4677.7619999999997</v>
      </c>
      <c r="H361">
        <v>347.77499999999998</v>
      </c>
      <c r="I361">
        <v>417.76799999999997</v>
      </c>
      <c r="J361">
        <v>1191.67</v>
      </c>
      <c r="K361">
        <v>113.46</v>
      </c>
      <c r="L361">
        <v>1479.6790000000001</v>
      </c>
      <c r="M361">
        <v>2.57</v>
      </c>
      <c r="N361">
        <v>268.96370000000002</v>
      </c>
      <c r="O361">
        <v>1860.78</v>
      </c>
      <c r="P361">
        <v>0.15</v>
      </c>
      <c r="Q361" s="5">
        <f t="shared" si="9"/>
        <v>368.72154427955405</v>
      </c>
    </row>
    <row r="362" spans="1:17" x14ac:dyDescent="0.3">
      <c r="A362" s="1">
        <v>41425</v>
      </c>
      <c r="B362">
        <v>161.0393</v>
      </c>
      <c r="C362">
        <v>2889.46</v>
      </c>
      <c r="D362">
        <v>7940.45</v>
      </c>
      <c r="E362">
        <v>4501.1059999999998</v>
      </c>
      <c r="F362">
        <v>5124.165</v>
      </c>
      <c r="G362">
        <v>4412.7979999999998</v>
      </c>
      <c r="H362">
        <v>343.34699999999998</v>
      </c>
      <c r="I362">
        <v>407.05</v>
      </c>
      <c r="J362">
        <v>1200.5899999999999</v>
      </c>
      <c r="K362">
        <v>109.86</v>
      </c>
      <c r="L362">
        <v>1449.4190000000001</v>
      </c>
      <c r="M362">
        <v>2.57</v>
      </c>
      <c r="N362">
        <v>262.9314</v>
      </c>
      <c r="O362">
        <v>1827.58</v>
      </c>
      <c r="P362">
        <v>0.11</v>
      </c>
      <c r="Q362" s="5">
        <f t="shared" si="9"/>
        <v>368.7553437544463</v>
      </c>
    </row>
    <row r="363" spans="1:17" x14ac:dyDescent="0.3">
      <c r="A363" s="1">
        <v>41453</v>
      </c>
      <c r="B363">
        <v>156.3321</v>
      </c>
      <c r="C363">
        <v>2850.66</v>
      </c>
      <c r="D363">
        <v>7844.64</v>
      </c>
      <c r="E363">
        <v>4341.1890000000003</v>
      </c>
      <c r="F363">
        <v>4876.8459999999995</v>
      </c>
      <c r="G363">
        <v>4489.9399999999996</v>
      </c>
      <c r="H363">
        <v>323.69499999999999</v>
      </c>
      <c r="I363">
        <v>381.13799999999998</v>
      </c>
      <c r="J363">
        <v>1184.67</v>
      </c>
      <c r="K363">
        <v>107.78</v>
      </c>
      <c r="L363">
        <v>1494.7049999999999</v>
      </c>
      <c r="M363">
        <v>2.87</v>
      </c>
      <c r="N363">
        <v>250.53530000000001</v>
      </c>
      <c r="O363">
        <v>1799.31</v>
      </c>
      <c r="P363">
        <v>0.09</v>
      </c>
      <c r="Q363" s="5">
        <f t="shared" si="9"/>
        <v>368.78300040522788</v>
      </c>
    </row>
    <row r="364" spans="1:17" x14ac:dyDescent="0.3">
      <c r="A364" s="1">
        <v>41486</v>
      </c>
      <c r="B364">
        <v>163.81620000000001</v>
      </c>
      <c r="C364">
        <v>2995.72</v>
      </c>
      <c r="D364">
        <v>8299.2900000000009</v>
      </c>
      <c r="E364">
        <v>4570.2709999999997</v>
      </c>
      <c r="F364">
        <v>5235.9939999999997</v>
      </c>
      <c r="G364">
        <v>4517.0119999999997</v>
      </c>
      <c r="H364">
        <v>329.62</v>
      </c>
      <c r="I364">
        <v>385.12</v>
      </c>
      <c r="J364">
        <v>1196.5999999999999</v>
      </c>
      <c r="K364">
        <v>113.86</v>
      </c>
      <c r="L364">
        <v>1487.3579999999999</v>
      </c>
      <c r="M364">
        <v>2.87</v>
      </c>
      <c r="N364">
        <v>253.9487</v>
      </c>
      <c r="O364">
        <v>1801.77</v>
      </c>
      <c r="P364">
        <v>0.09</v>
      </c>
      <c r="Q364" s="5">
        <f t="shared" si="9"/>
        <v>368.81065913025827</v>
      </c>
    </row>
    <row r="365" spans="1:17" x14ac:dyDescent="0.3">
      <c r="A365" s="1">
        <v>41516</v>
      </c>
      <c r="B365">
        <v>160.40280000000001</v>
      </c>
      <c r="C365">
        <v>2908.96</v>
      </c>
      <c r="D365">
        <v>8078.39</v>
      </c>
      <c r="E365">
        <v>4509.8149999999996</v>
      </c>
      <c r="F365">
        <v>5169.1890000000003</v>
      </c>
      <c r="G365">
        <v>4419.8209999999999</v>
      </c>
      <c r="H365">
        <v>324.63600000000002</v>
      </c>
      <c r="I365">
        <v>378.505</v>
      </c>
      <c r="J365">
        <v>1186.26</v>
      </c>
      <c r="K365">
        <v>110.84</v>
      </c>
      <c r="L365">
        <v>1450.182</v>
      </c>
      <c r="M365">
        <v>2.87</v>
      </c>
      <c r="N365">
        <v>262.58879999999999</v>
      </c>
      <c r="O365">
        <v>1792.56</v>
      </c>
      <c r="P365">
        <v>0.08</v>
      </c>
      <c r="Q365" s="5">
        <f t="shared" si="9"/>
        <v>368.83524650753361</v>
      </c>
    </row>
    <row r="366" spans="1:17" x14ac:dyDescent="0.3">
      <c r="A366" s="1">
        <v>41547</v>
      </c>
      <c r="B366">
        <v>168.6883</v>
      </c>
      <c r="C366">
        <v>3000.18</v>
      </c>
      <c r="D366">
        <v>8448.33</v>
      </c>
      <c r="E366">
        <v>4843.2150000000001</v>
      </c>
      <c r="F366">
        <v>5540.82</v>
      </c>
      <c r="G366">
        <v>4789.0169999999998</v>
      </c>
      <c r="H366">
        <v>342.24</v>
      </c>
      <c r="I366">
        <v>403.11900000000003</v>
      </c>
      <c r="J366">
        <v>1197.6099999999999</v>
      </c>
      <c r="K366">
        <v>120.29</v>
      </c>
      <c r="L366">
        <v>1483.828</v>
      </c>
      <c r="M366">
        <v>2.59</v>
      </c>
      <c r="N366">
        <v>255.8818</v>
      </c>
      <c r="O366">
        <v>1809.53</v>
      </c>
      <c r="P366">
        <v>0.08</v>
      </c>
      <c r="Q366" s="5">
        <f t="shared" si="9"/>
        <v>368.85983552396743</v>
      </c>
    </row>
    <row r="367" spans="1:17" x14ac:dyDescent="0.3">
      <c r="A367" s="1">
        <v>41578</v>
      </c>
      <c r="B367">
        <v>175.46770000000001</v>
      </c>
      <c r="C367">
        <v>3138.09</v>
      </c>
      <c r="D367">
        <v>8746.8700000000008</v>
      </c>
      <c r="E367">
        <v>5006.0630000000001</v>
      </c>
      <c r="F367">
        <v>5778.1949999999997</v>
      </c>
      <c r="G367">
        <v>4788.97</v>
      </c>
      <c r="H367">
        <v>357.21300000000002</v>
      </c>
      <c r="I367">
        <v>422.70400000000001</v>
      </c>
      <c r="J367">
        <v>1211.99</v>
      </c>
      <c r="K367">
        <v>121.22</v>
      </c>
      <c r="L367">
        <v>1523.7239999999999</v>
      </c>
      <c r="M367">
        <v>2.59</v>
      </c>
      <c r="N367">
        <v>252.10339999999999</v>
      </c>
      <c r="O367">
        <v>1824.16</v>
      </c>
      <c r="P367">
        <v>0.09</v>
      </c>
      <c r="Q367" s="5">
        <f t="shared" si="9"/>
        <v>368.88750001163174</v>
      </c>
    </row>
    <row r="368" spans="1:17" x14ac:dyDescent="0.3">
      <c r="A368" s="1">
        <v>41607</v>
      </c>
      <c r="B368">
        <v>177.953</v>
      </c>
      <c r="C368">
        <v>3233.72</v>
      </c>
      <c r="D368">
        <v>8892.1</v>
      </c>
      <c r="E368">
        <v>5044.3999999999996</v>
      </c>
      <c r="F368">
        <v>5846.4989999999998</v>
      </c>
      <c r="G368">
        <v>4860.1899999999996</v>
      </c>
      <c r="H368">
        <v>357.82400000000001</v>
      </c>
      <c r="I368">
        <v>416.52300000000002</v>
      </c>
      <c r="J368">
        <v>1218.69</v>
      </c>
      <c r="K368">
        <v>124.63</v>
      </c>
      <c r="L368">
        <v>1537.0119999999999</v>
      </c>
      <c r="M368">
        <v>2.59</v>
      </c>
      <c r="N368">
        <v>250.0857</v>
      </c>
      <c r="O368">
        <v>1817.33</v>
      </c>
      <c r="P368">
        <v>0.08</v>
      </c>
      <c r="Q368" s="5">
        <f t="shared" si="9"/>
        <v>368.91209251163252</v>
      </c>
    </row>
    <row r="369" spans="1:17" x14ac:dyDescent="0.3">
      <c r="A369" s="1">
        <v>41639</v>
      </c>
      <c r="B369">
        <v>181.02340000000001</v>
      </c>
      <c r="C369">
        <v>3315.59</v>
      </c>
      <c r="D369">
        <v>9156.82</v>
      </c>
      <c r="E369">
        <v>5119.8789999999999</v>
      </c>
      <c r="F369">
        <v>5977.3440000000001</v>
      </c>
      <c r="G369">
        <v>4898.866</v>
      </c>
      <c r="H369">
        <v>353.911</v>
      </c>
      <c r="I369">
        <v>410.50099999999998</v>
      </c>
      <c r="J369">
        <v>1225.49</v>
      </c>
      <c r="K369">
        <v>126.66</v>
      </c>
      <c r="L369">
        <v>1562.2090000000001</v>
      </c>
      <c r="M369">
        <v>2.5299999999999998</v>
      </c>
      <c r="N369">
        <v>253.1865</v>
      </c>
      <c r="O369">
        <v>1807.06</v>
      </c>
      <c r="P369">
        <v>0.09</v>
      </c>
      <c r="Q369" s="5">
        <f t="shared" si="9"/>
        <v>368.93976091857093</v>
      </c>
    </row>
    <row r="370" spans="1:17" x14ac:dyDescent="0.3">
      <c r="A370" s="1">
        <v>41670</v>
      </c>
      <c r="B370">
        <v>173.78210000000001</v>
      </c>
      <c r="C370">
        <v>3200.95</v>
      </c>
      <c r="D370">
        <v>8978.58</v>
      </c>
      <c r="E370">
        <v>4913.723</v>
      </c>
      <c r="F370">
        <v>5746.3429999999998</v>
      </c>
      <c r="G370">
        <v>4709.8630000000003</v>
      </c>
      <c r="H370">
        <v>336.19799999999998</v>
      </c>
      <c r="I370">
        <v>383.84500000000003</v>
      </c>
      <c r="J370">
        <v>1222.5</v>
      </c>
      <c r="K370">
        <v>124.49</v>
      </c>
      <c r="L370">
        <v>1571.4829999999999</v>
      </c>
      <c r="M370">
        <v>2.5299999999999998</v>
      </c>
      <c r="N370">
        <v>253.9401</v>
      </c>
      <c r="O370">
        <v>1833.76</v>
      </c>
      <c r="P370">
        <v>7.0000000000000007E-2</v>
      </c>
      <c r="Q370" s="5">
        <f t="shared" si="9"/>
        <v>368.96128240462451</v>
      </c>
    </row>
    <row r="371" spans="1:17" x14ac:dyDescent="0.3">
      <c r="A371" s="1">
        <v>41698</v>
      </c>
      <c r="B371">
        <v>182.17740000000001</v>
      </c>
      <c r="C371">
        <v>3347.38</v>
      </c>
      <c r="D371">
        <v>9505.3799999999992</v>
      </c>
      <c r="E371">
        <v>5186.8869999999997</v>
      </c>
      <c r="F371">
        <v>6165.9870000000001</v>
      </c>
      <c r="G371">
        <v>4684.598</v>
      </c>
      <c r="H371">
        <v>347.82299999999998</v>
      </c>
      <c r="I371">
        <v>396.56</v>
      </c>
      <c r="J371">
        <v>1241.97</v>
      </c>
      <c r="K371">
        <v>129.32</v>
      </c>
      <c r="L371">
        <v>1568.596</v>
      </c>
      <c r="M371">
        <v>2.5299999999999998</v>
      </c>
      <c r="N371">
        <v>269.77390000000003</v>
      </c>
      <c r="O371">
        <v>1843.51</v>
      </c>
      <c r="P371">
        <v>7.0000000000000007E-2</v>
      </c>
      <c r="Q371" s="5">
        <f t="shared" si="9"/>
        <v>368.98280514609809</v>
      </c>
    </row>
    <row r="372" spans="1:17" x14ac:dyDescent="0.3">
      <c r="A372" s="1">
        <v>41729</v>
      </c>
      <c r="B372">
        <v>182.9872</v>
      </c>
      <c r="C372">
        <v>3375.51</v>
      </c>
      <c r="D372">
        <v>9479.94</v>
      </c>
      <c r="E372">
        <v>5153.8280000000004</v>
      </c>
      <c r="F372">
        <v>6103.0230000000001</v>
      </c>
      <c r="G372">
        <v>4624.2730000000001</v>
      </c>
      <c r="H372">
        <v>351.31200000000001</v>
      </c>
      <c r="I372">
        <v>408.733</v>
      </c>
      <c r="J372">
        <v>1239.1400000000001</v>
      </c>
      <c r="K372">
        <v>126.7</v>
      </c>
      <c r="L372">
        <v>1591.403</v>
      </c>
      <c r="M372">
        <v>2.74</v>
      </c>
      <c r="N372">
        <v>270.88319999999999</v>
      </c>
      <c r="O372">
        <v>1840.37</v>
      </c>
      <c r="P372">
        <v>0.08</v>
      </c>
      <c r="Q372" s="5">
        <f t="shared" si="9"/>
        <v>369.00740399977451</v>
      </c>
    </row>
    <row r="373" spans="1:17" x14ac:dyDescent="0.3">
      <c r="A373" s="1">
        <v>41759</v>
      </c>
      <c r="B373">
        <v>184.7287</v>
      </c>
      <c r="C373">
        <v>3400.46</v>
      </c>
      <c r="D373">
        <v>9425.4599999999991</v>
      </c>
      <c r="E373">
        <v>5228.3320000000003</v>
      </c>
      <c r="F373">
        <v>6255.26</v>
      </c>
      <c r="G373">
        <v>4504.875</v>
      </c>
      <c r="H373">
        <v>353.83800000000002</v>
      </c>
      <c r="I373">
        <v>410.09899999999999</v>
      </c>
      <c r="J373">
        <v>1230.1199999999999</v>
      </c>
      <c r="K373">
        <v>123.54</v>
      </c>
      <c r="L373">
        <v>1659.307</v>
      </c>
      <c r="M373">
        <v>2.74</v>
      </c>
      <c r="N373">
        <v>277.48149999999998</v>
      </c>
      <c r="O373">
        <v>1855.9</v>
      </c>
      <c r="P373">
        <v>0.09</v>
      </c>
      <c r="Q373" s="5">
        <f t="shared" si="9"/>
        <v>369.0350795550745</v>
      </c>
    </row>
    <row r="374" spans="1:17" x14ac:dyDescent="0.3">
      <c r="A374" s="1">
        <v>41789</v>
      </c>
      <c r="B374">
        <v>188.65780000000001</v>
      </c>
      <c r="C374">
        <v>3480.29</v>
      </c>
      <c r="D374">
        <v>9634.2999999999993</v>
      </c>
      <c r="E374">
        <v>5313.2430000000004</v>
      </c>
      <c r="F374">
        <v>6311.2129999999997</v>
      </c>
      <c r="G374">
        <v>4687.0439999999999</v>
      </c>
      <c r="H374">
        <v>368.13799999999998</v>
      </c>
      <c r="I374">
        <v>424.41300000000001</v>
      </c>
      <c r="J374">
        <v>1235.67</v>
      </c>
      <c r="K374">
        <v>124.86</v>
      </c>
      <c r="L374">
        <v>1715.576</v>
      </c>
      <c r="M374">
        <v>2.74</v>
      </c>
      <c r="N374">
        <v>269.50490000000002</v>
      </c>
      <c r="O374">
        <v>1877.03</v>
      </c>
      <c r="P374">
        <v>0.09</v>
      </c>
      <c r="Q374" s="5">
        <f t="shared" si="9"/>
        <v>369.06275718604115</v>
      </c>
    </row>
    <row r="375" spans="1:17" x14ac:dyDescent="0.3">
      <c r="A375" s="1">
        <v>41820</v>
      </c>
      <c r="B375">
        <v>192.21010000000001</v>
      </c>
      <c r="C375">
        <v>3552.18</v>
      </c>
      <c r="D375">
        <v>9951.0400000000009</v>
      </c>
      <c r="E375">
        <v>5364.473</v>
      </c>
      <c r="F375">
        <v>6304.7209999999995</v>
      </c>
      <c r="G375">
        <v>4932.1400000000003</v>
      </c>
      <c r="H375">
        <v>376.70600000000002</v>
      </c>
      <c r="I375">
        <v>435.69</v>
      </c>
      <c r="J375">
        <v>1247.1600000000001</v>
      </c>
      <c r="K375">
        <v>128.36000000000001</v>
      </c>
      <c r="L375">
        <v>1817.05</v>
      </c>
      <c r="M375">
        <v>2.91</v>
      </c>
      <c r="N375">
        <v>271.1121</v>
      </c>
      <c r="O375">
        <v>1878</v>
      </c>
      <c r="P375">
        <v>0.1</v>
      </c>
      <c r="Q375" s="5">
        <f t="shared" si="9"/>
        <v>369.09351241580669</v>
      </c>
    </row>
    <row r="376" spans="1:17" x14ac:dyDescent="0.3">
      <c r="A376" s="1">
        <v>41851</v>
      </c>
      <c r="B376">
        <v>189.87889999999999</v>
      </c>
      <c r="C376">
        <v>3503.19</v>
      </c>
      <c r="D376">
        <v>9657.2099999999991</v>
      </c>
      <c r="E376">
        <v>5259.2139999999999</v>
      </c>
      <c r="F376">
        <v>6066.3980000000001</v>
      </c>
      <c r="G376">
        <v>4960.6959999999999</v>
      </c>
      <c r="H376">
        <v>390.92200000000003</v>
      </c>
      <c r="I376">
        <v>444.11399999999998</v>
      </c>
      <c r="J376">
        <v>1236.1500000000001</v>
      </c>
      <c r="K376">
        <v>122.93</v>
      </c>
      <c r="L376">
        <v>1752.6289999999999</v>
      </c>
      <c r="M376">
        <v>2.91</v>
      </c>
      <c r="N376">
        <v>257.60109999999997</v>
      </c>
      <c r="O376">
        <v>1873.29</v>
      </c>
      <c r="P376">
        <v>0.09</v>
      </c>
      <c r="Q376" s="5">
        <f t="shared" si="9"/>
        <v>369.1211944292379</v>
      </c>
    </row>
    <row r="377" spans="1:17" x14ac:dyDescent="0.3">
      <c r="A377" s="1">
        <v>41880</v>
      </c>
      <c r="B377">
        <v>194.0735</v>
      </c>
      <c r="C377">
        <v>3643.34</v>
      </c>
      <c r="D377">
        <v>10123.51</v>
      </c>
      <c r="E377">
        <v>5251.1239999999998</v>
      </c>
      <c r="F377">
        <v>6091.857</v>
      </c>
      <c r="G377">
        <v>4852.9830000000002</v>
      </c>
      <c r="H377">
        <v>393.58</v>
      </c>
      <c r="I377">
        <v>454.12200000000001</v>
      </c>
      <c r="J377">
        <v>1249.57</v>
      </c>
      <c r="K377">
        <v>125.69</v>
      </c>
      <c r="L377">
        <v>1896.2170000000001</v>
      </c>
      <c r="M377">
        <v>2.91</v>
      </c>
      <c r="N377">
        <v>254.90880000000001</v>
      </c>
      <c r="O377">
        <v>1893.97</v>
      </c>
      <c r="P377">
        <v>0.09</v>
      </c>
      <c r="Q377" s="5">
        <f t="shared" si="9"/>
        <v>369.14887851882014</v>
      </c>
    </row>
    <row r="378" spans="1:17" x14ac:dyDescent="0.3">
      <c r="A378" s="1">
        <v>41912</v>
      </c>
      <c r="B378">
        <v>187.77959999999999</v>
      </c>
      <c r="C378">
        <v>3592.25</v>
      </c>
      <c r="D378">
        <v>9785.51</v>
      </c>
      <c r="E378">
        <v>5049.268</v>
      </c>
      <c r="F378">
        <v>5863.1350000000002</v>
      </c>
      <c r="G378">
        <v>4818.47</v>
      </c>
      <c r="H378">
        <v>370.45699999999999</v>
      </c>
      <c r="I378">
        <v>420.46199999999999</v>
      </c>
      <c r="J378">
        <v>1240.01</v>
      </c>
      <c r="K378">
        <v>118.15</v>
      </c>
      <c r="L378">
        <v>1866.5840000000001</v>
      </c>
      <c r="M378">
        <v>2.63</v>
      </c>
      <c r="N378">
        <v>239.03870000000001</v>
      </c>
      <c r="O378">
        <v>1881.11</v>
      </c>
      <c r="P378">
        <v>0.09</v>
      </c>
      <c r="Q378" s="5">
        <f t="shared" si="9"/>
        <v>369.17656468470909</v>
      </c>
    </row>
    <row r="379" spans="1:17" x14ac:dyDescent="0.3">
      <c r="A379" s="1">
        <v>41943</v>
      </c>
      <c r="B379">
        <v>189.10210000000001</v>
      </c>
      <c r="C379">
        <v>3679.99</v>
      </c>
      <c r="D379">
        <v>10087.1</v>
      </c>
      <c r="E379">
        <v>4975.9539999999997</v>
      </c>
      <c r="F379">
        <v>5708.558</v>
      </c>
      <c r="G379">
        <v>4755.6719999999996</v>
      </c>
      <c r="H379">
        <v>377.69099999999997</v>
      </c>
      <c r="I379">
        <v>425.41899999999998</v>
      </c>
      <c r="J379">
        <v>1223.5899999999999</v>
      </c>
      <c r="K379">
        <v>118.64</v>
      </c>
      <c r="L379">
        <v>1780.7429999999999</v>
      </c>
      <c r="M379">
        <v>2.63</v>
      </c>
      <c r="N379">
        <v>237.11709999999999</v>
      </c>
      <c r="O379">
        <v>1899.6</v>
      </c>
      <c r="P379">
        <v>0.09</v>
      </c>
      <c r="Q379" s="5">
        <f t="shared" si="9"/>
        <v>369.20425292706045</v>
      </c>
    </row>
    <row r="380" spans="1:17" x14ac:dyDescent="0.3">
      <c r="A380" s="1">
        <v>41971</v>
      </c>
      <c r="B380">
        <v>192.2655</v>
      </c>
      <c r="C380">
        <v>3778.96</v>
      </c>
      <c r="D380">
        <v>10345.219999999999</v>
      </c>
      <c r="E380">
        <v>5043.6360000000004</v>
      </c>
      <c r="F380">
        <v>5860.2979999999998</v>
      </c>
      <c r="G380">
        <v>4770.2700000000004</v>
      </c>
      <c r="H380">
        <v>378.86399999999998</v>
      </c>
      <c r="I380">
        <v>420.92</v>
      </c>
      <c r="J380">
        <v>1227.6199999999999</v>
      </c>
      <c r="K380">
        <v>122.46</v>
      </c>
      <c r="L380">
        <v>1734.826</v>
      </c>
      <c r="M380">
        <v>2.63</v>
      </c>
      <c r="N380">
        <v>227.47149999999999</v>
      </c>
      <c r="O380">
        <v>1913.08</v>
      </c>
      <c r="P380">
        <v>0.09</v>
      </c>
      <c r="Q380" s="5">
        <f t="shared" si="9"/>
        <v>369.23194324602997</v>
      </c>
    </row>
    <row r="381" spans="1:17" x14ac:dyDescent="0.3">
      <c r="A381" s="1">
        <v>42004</v>
      </c>
      <c r="B381">
        <v>188.5547</v>
      </c>
      <c r="C381">
        <v>3769.44</v>
      </c>
      <c r="D381">
        <v>10367.129999999999</v>
      </c>
      <c r="E381">
        <v>4868.9170000000004</v>
      </c>
      <c r="F381">
        <v>5608.027</v>
      </c>
      <c r="G381">
        <v>4701.8370000000004</v>
      </c>
      <c r="H381">
        <v>370.91500000000002</v>
      </c>
      <c r="I381">
        <v>401.52100000000002</v>
      </c>
      <c r="J381">
        <v>1218.4100000000001</v>
      </c>
      <c r="K381">
        <v>119.74</v>
      </c>
      <c r="L381">
        <v>1637.25</v>
      </c>
      <c r="M381">
        <v>3.04</v>
      </c>
      <c r="N381">
        <v>210.1242</v>
      </c>
      <c r="O381">
        <v>1914.87</v>
      </c>
      <c r="P381">
        <v>0.12</v>
      </c>
      <c r="Q381" s="5">
        <f t="shared" si="9"/>
        <v>369.26886644035454</v>
      </c>
    </row>
    <row r="382" spans="1:17" x14ac:dyDescent="0.3">
      <c r="A382" s="1">
        <v>42034</v>
      </c>
      <c r="B382">
        <v>185.60740000000001</v>
      </c>
      <c r="C382">
        <v>3656.28</v>
      </c>
      <c r="D382">
        <v>10205.36</v>
      </c>
      <c r="E382">
        <v>4892.7190000000001</v>
      </c>
      <c r="F382">
        <v>5607.8280000000004</v>
      </c>
      <c r="G382">
        <v>4811.6499999999996</v>
      </c>
      <c r="H382">
        <v>380.20800000000003</v>
      </c>
      <c r="I382">
        <v>403.928</v>
      </c>
      <c r="J382">
        <v>1214.9100000000001</v>
      </c>
      <c r="K382">
        <v>119.44</v>
      </c>
      <c r="L382">
        <v>1587.2840000000001</v>
      </c>
      <c r="M382">
        <v>3.04</v>
      </c>
      <c r="N382">
        <v>203.10560000000001</v>
      </c>
      <c r="O382">
        <v>1955.02</v>
      </c>
      <c r="P382">
        <v>0.11</v>
      </c>
      <c r="Q382" s="5">
        <f t="shared" si="9"/>
        <v>369.30271608644489</v>
      </c>
    </row>
    <row r="383" spans="1:17" x14ac:dyDescent="0.3">
      <c r="A383" s="1">
        <v>42062</v>
      </c>
      <c r="B383">
        <v>195.94049999999999</v>
      </c>
      <c r="C383">
        <v>3866.42</v>
      </c>
      <c r="D383">
        <v>10770.4</v>
      </c>
      <c r="E383">
        <v>5185.21</v>
      </c>
      <c r="F383">
        <v>5959.9120000000003</v>
      </c>
      <c r="G383">
        <v>5103.6149999999998</v>
      </c>
      <c r="H383">
        <v>387.40100000000001</v>
      </c>
      <c r="I383">
        <v>416.435</v>
      </c>
      <c r="J383">
        <v>1239.4100000000001</v>
      </c>
      <c r="K383">
        <v>125.43</v>
      </c>
      <c r="L383">
        <v>1620.29</v>
      </c>
      <c r="M383">
        <v>3.04</v>
      </c>
      <c r="N383">
        <v>208.3382</v>
      </c>
      <c r="O383">
        <v>1936.64</v>
      </c>
      <c r="P383">
        <v>0.11</v>
      </c>
      <c r="Q383" s="5">
        <f t="shared" si="9"/>
        <v>369.33656883541943</v>
      </c>
    </row>
    <row r="384" spans="1:17" x14ac:dyDescent="0.3">
      <c r="A384" s="1">
        <v>42094</v>
      </c>
      <c r="B384">
        <v>192.90379999999999</v>
      </c>
      <c r="C384">
        <v>3805.27</v>
      </c>
      <c r="D384">
        <v>10776.84</v>
      </c>
      <c r="E384">
        <v>5106.4399999999996</v>
      </c>
      <c r="F384">
        <v>5801.5820000000003</v>
      </c>
      <c r="G384">
        <v>5181.8429999999998</v>
      </c>
      <c r="H384">
        <v>389.01400000000001</v>
      </c>
      <c r="I384">
        <v>410.51299999999998</v>
      </c>
      <c r="J384">
        <v>1243.54</v>
      </c>
      <c r="K384">
        <v>123.78</v>
      </c>
      <c r="L384">
        <v>1551.6420000000001</v>
      </c>
      <c r="M384">
        <v>3.57</v>
      </c>
      <c r="N384">
        <v>197.63730000000001</v>
      </c>
      <c r="O384">
        <v>1945.63</v>
      </c>
      <c r="P384">
        <v>0.11</v>
      </c>
      <c r="Q384" s="5">
        <f t="shared" si="9"/>
        <v>369.37042468756266</v>
      </c>
    </row>
    <row r="385" spans="1:17" x14ac:dyDescent="0.3">
      <c r="A385" s="1">
        <v>42124</v>
      </c>
      <c r="B385">
        <v>198.50139999999999</v>
      </c>
      <c r="C385">
        <v>3841.78</v>
      </c>
      <c r="D385">
        <v>10678.89</v>
      </c>
      <c r="E385">
        <v>5314.9319999999998</v>
      </c>
      <c r="F385">
        <v>6053.4530000000004</v>
      </c>
      <c r="G385">
        <v>5365.3630000000003</v>
      </c>
      <c r="H385">
        <v>417.15300000000002</v>
      </c>
      <c r="I385">
        <v>442.08800000000002</v>
      </c>
      <c r="J385">
        <v>1246.2</v>
      </c>
      <c r="K385">
        <v>127</v>
      </c>
      <c r="L385">
        <v>1647.578</v>
      </c>
      <c r="M385">
        <v>3.57</v>
      </c>
      <c r="N385">
        <v>208.96950000000001</v>
      </c>
      <c r="O385">
        <v>1938.65</v>
      </c>
      <c r="P385">
        <v>0.12</v>
      </c>
      <c r="Q385" s="5">
        <f t="shared" si="9"/>
        <v>369.40736173003143</v>
      </c>
    </row>
    <row r="386" spans="1:17" x14ac:dyDescent="0.3">
      <c r="A386" s="1">
        <v>42153</v>
      </c>
      <c r="B386">
        <v>198.2424</v>
      </c>
      <c r="C386">
        <v>3891.18</v>
      </c>
      <c r="D386">
        <v>10835.32</v>
      </c>
      <c r="E386">
        <v>5287.7259999999997</v>
      </c>
      <c r="F386">
        <v>6006.8</v>
      </c>
      <c r="G386">
        <v>5435.2809999999999</v>
      </c>
      <c r="H386">
        <v>406.25599999999997</v>
      </c>
      <c r="I386">
        <v>424.38400000000001</v>
      </c>
      <c r="J386">
        <v>1249.43</v>
      </c>
      <c r="K386">
        <v>127.65</v>
      </c>
      <c r="L386">
        <v>1588.6759999999999</v>
      </c>
      <c r="M386">
        <v>3.57</v>
      </c>
      <c r="N386">
        <v>203.3312</v>
      </c>
      <c r="O386">
        <v>1933.98</v>
      </c>
      <c r="P386">
        <v>0.12</v>
      </c>
      <c r="Q386" s="5">
        <f t="shared" si="9"/>
        <v>369.44430246620442</v>
      </c>
    </row>
    <row r="387" spans="1:17" x14ac:dyDescent="0.3">
      <c r="A387" s="1">
        <v>42185</v>
      </c>
      <c r="B387">
        <v>193.57509999999999</v>
      </c>
      <c r="C387">
        <v>3815.85</v>
      </c>
      <c r="D387">
        <v>10611.23</v>
      </c>
      <c r="E387">
        <v>5137.9059999999999</v>
      </c>
      <c r="F387">
        <v>5822.2439999999997</v>
      </c>
      <c r="G387">
        <v>5342.0860000000002</v>
      </c>
      <c r="H387">
        <v>391.17399999999998</v>
      </c>
      <c r="I387">
        <v>413.36200000000002</v>
      </c>
      <c r="J387">
        <v>1233.9000000000001</v>
      </c>
      <c r="K387">
        <v>123.3</v>
      </c>
      <c r="L387">
        <v>1457.0920000000001</v>
      </c>
      <c r="M387">
        <v>3.14</v>
      </c>
      <c r="N387">
        <v>206.84360000000001</v>
      </c>
      <c r="O387">
        <v>1912.89</v>
      </c>
      <c r="P387">
        <v>0.13</v>
      </c>
      <c r="Q387" s="5">
        <f t="shared" si="9"/>
        <v>369.48432559897162</v>
      </c>
    </row>
    <row r="388" spans="1:17" x14ac:dyDescent="0.3">
      <c r="A388" s="1">
        <v>42216</v>
      </c>
      <c r="B388">
        <v>195.25630000000001</v>
      </c>
      <c r="C388">
        <v>3895.8</v>
      </c>
      <c r="D388">
        <v>10689.94</v>
      </c>
      <c r="E388">
        <v>5244.585</v>
      </c>
      <c r="F388">
        <v>6004.098</v>
      </c>
      <c r="G388">
        <v>5367.23</v>
      </c>
      <c r="H388">
        <v>366.351</v>
      </c>
      <c r="I388">
        <v>384.70800000000003</v>
      </c>
      <c r="J388">
        <v>1233.56</v>
      </c>
      <c r="K388">
        <v>124.67</v>
      </c>
      <c r="L388">
        <v>1409.768</v>
      </c>
      <c r="M388">
        <v>3.14</v>
      </c>
      <c r="N388">
        <v>184.87880000000001</v>
      </c>
      <c r="O388">
        <v>1926.19</v>
      </c>
      <c r="P388">
        <v>0.13</v>
      </c>
      <c r="Q388" s="5">
        <f t="shared" si="9"/>
        <v>369.5243530675782</v>
      </c>
    </row>
    <row r="389" spans="1:17" x14ac:dyDescent="0.3">
      <c r="A389" s="1">
        <v>42247</v>
      </c>
      <c r="B389">
        <v>181.87139999999999</v>
      </c>
      <c r="C389">
        <v>3660.75</v>
      </c>
      <c r="D389">
        <v>10125.84</v>
      </c>
      <c r="E389">
        <v>4858.7790000000005</v>
      </c>
      <c r="F389">
        <v>5576.5510000000004</v>
      </c>
      <c r="G389">
        <v>5055.2960000000003</v>
      </c>
      <c r="H389">
        <v>330.36200000000002</v>
      </c>
      <c r="I389">
        <v>349.91199999999998</v>
      </c>
      <c r="J389">
        <v>1206.24</v>
      </c>
      <c r="K389">
        <v>117.24</v>
      </c>
      <c r="L389">
        <v>1339.8209999999999</v>
      </c>
      <c r="M389">
        <v>3.14</v>
      </c>
      <c r="N389">
        <v>183.18020000000001</v>
      </c>
      <c r="O389">
        <v>1923.42</v>
      </c>
      <c r="P389">
        <v>0.14000000000000001</v>
      </c>
      <c r="Q389" s="5">
        <f t="shared" si="9"/>
        <v>369.5674642421028</v>
      </c>
    </row>
    <row r="390" spans="1:17" x14ac:dyDescent="0.3">
      <c r="A390" s="1">
        <v>42277</v>
      </c>
      <c r="B390">
        <v>175.2824</v>
      </c>
      <c r="C390">
        <v>3570.17</v>
      </c>
      <c r="D390">
        <v>9761.2800000000007</v>
      </c>
      <c r="E390">
        <v>4612.0709999999999</v>
      </c>
      <c r="F390">
        <v>5316.23</v>
      </c>
      <c r="G390">
        <v>4711.4939999999997</v>
      </c>
      <c r="H390">
        <v>324.524</v>
      </c>
      <c r="I390">
        <v>339.38600000000002</v>
      </c>
      <c r="J390">
        <v>1181.26</v>
      </c>
      <c r="K390">
        <v>109.56</v>
      </c>
      <c r="L390">
        <v>1135.0350000000001</v>
      </c>
      <c r="M390">
        <v>3.09</v>
      </c>
      <c r="N390">
        <v>176.92060000000001</v>
      </c>
      <c r="O390">
        <v>1936.43</v>
      </c>
      <c r="P390">
        <v>0.14000000000000001</v>
      </c>
      <c r="Q390" s="5">
        <f t="shared" si="9"/>
        <v>369.61058044626441</v>
      </c>
    </row>
    <row r="391" spans="1:17" x14ac:dyDescent="0.3">
      <c r="A391" s="1">
        <v>42307</v>
      </c>
      <c r="B391">
        <v>189.03890000000001</v>
      </c>
      <c r="C391">
        <v>3871.33</v>
      </c>
      <c r="D391">
        <v>10366.44</v>
      </c>
      <c r="E391">
        <v>4972.5940000000001</v>
      </c>
      <c r="F391">
        <v>5696.8919999999998</v>
      </c>
      <c r="G391">
        <v>5186.884</v>
      </c>
      <c r="H391">
        <v>350.35700000000003</v>
      </c>
      <c r="I391">
        <v>363.59500000000003</v>
      </c>
      <c r="J391">
        <v>1198.54</v>
      </c>
      <c r="K391">
        <v>116.13</v>
      </c>
      <c r="L391">
        <v>1245.0730000000001</v>
      </c>
      <c r="M391">
        <v>3.09</v>
      </c>
      <c r="N391">
        <v>176.13120000000001</v>
      </c>
      <c r="O391">
        <v>1936.76</v>
      </c>
      <c r="P391">
        <v>0.12</v>
      </c>
      <c r="Q391" s="5">
        <f t="shared" si="9"/>
        <v>369.647541504309</v>
      </c>
    </row>
    <row r="392" spans="1:17" x14ac:dyDescent="0.3">
      <c r="A392" s="1">
        <v>42338</v>
      </c>
      <c r="B392">
        <v>187.47810000000001</v>
      </c>
      <c r="C392">
        <v>3882.84</v>
      </c>
      <c r="D392">
        <v>10392.86</v>
      </c>
      <c r="E392">
        <v>4895.2359999999999</v>
      </c>
      <c r="F392">
        <v>5592.47</v>
      </c>
      <c r="G392">
        <v>5135.0810000000001</v>
      </c>
      <c r="H392">
        <v>338.52100000000002</v>
      </c>
      <c r="I392">
        <v>349.41199999999998</v>
      </c>
      <c r="J392">
        <v>1189.8900000000001</v>
      </c>
      <c r="K392">
        <v>117.19</v>
      </c>
      <c r="L392">
        <v>1144.527</v>
      </c>
      <c r="M392">
        <v>3.09</v>
      </c>
      <c r="N392">
        <v>163.35419999999999</v>
      </c>
      <c r="O392">
        <v>1931.64</v>
      </c>
      <c r="P392">
        <v>0.12</v>
      </c>
      <c r="Q392" s="5">
        <f t="shared" si="9"/>
        <v>369.68450625845941</v>
      </c>
    </row>
    <row r="393" spans="1:17" x14ac:dyDescent="0.3">
      <c r="A393" s="1">
        <v>42369</v>
      </c>
      <c r="B393">
        <v>184.09729999999999</v>
      </c>
      <c r="C393">
        <v>3821.6</v>
      </c>
      <c r="D393">
        <v>10114.31</v>
      </c>
      <c r="E393">
        <v>4829.277</v>
      </c>
      <c r="F393">
        <v>5448.549</v>
      </c>
      <c r="G393">
        <v>5151.7539999999999</v>
      </c>
      <c r="H393">
        <v>336.911</v>
      </c>
      <c r="I393">
        <v>341.62299999999999</v>
      </c>
      <c r="J393">
        <v>1174.07</v>
      </c>
      <c r="K393">
        <v>111.28</v>
      </c>
      <c r="L393">
        <v>1103.671</v>
      </c>
      <c r="M393">
        <v>2.91</v>
      </c>
      <c r="N393">
        <v>158.3135</v>
      </c>
      <c r="O393">
        <v>1925.4</v>
      </c>
      <c r="P393">
        <v>0.24</v>
      </c>
      <c r="Q393" s="5">
        <f t="shared" si="9"/>
        <v>369.75844315971108</v>
      </c>
    </row>
    <row r="394" spans="1:17" x14ac:dyDescent="0.3">
      <c r="A394" s="1">
        <v>42398</v>
      </c>
      <c r="B394">
        <v>172.99430000000001</v>
      </c>
      <c r="C394">
        <v>3631.96</v>
      </c>
      <c r="D394">
        <v>9451.61</v>
      </c>
      <c r="E394">
        <v>4480.0529999999999</v>
      </c>
      <c r="F394">
        <v>5089.4040000000005</v>
      </c>
      <c r="G394">
        <v>4727.9939999999997</v>
      </c>
      <c r="H394">
        <v>311.173</v>
      </c>
      <c r="I394">
        <v>319.46100000000001</v>
      </c>
      <c r="J394">
        <v>1141.6099999999999</v>
      </c>
      <c r="K394">
        <v>102.48</v>
      </c>
      <c r="L394">
        <v>981.11300000000006</v>
      </c>
      <c r="M394">
        <v>2.91</v>
      </c>
      <c r="N394">
        <v>155.65280000000001</v>
      </c>
      <c r="O394">
        <v>1951.89</v>
      </c>
      <c r="P394">
        <v>0.34</v>
      </c>
      <c r="Q394" s="5">
        <f t="shared" ref="Q394:Q457" si="10">Q393*(1+P394/1200)</f>
        <v>369.86320805193969</v>
      </c>
    </row>
    <row r="395" spans="1:17" x14ac:dyDescent="0.3">
      <c r="A395" s="1">
        <v>42429</v>
      </c>
      <c r="B395">
        <v>171.80350000000001</v>
      </c>
      <c r="C395">
        <v>3627.06</v>
      </c>
      <c r="D395">
        <v>9558.4500000000007</v>
      </c>
      <c r="E395">
        <v>4397.9759999999997</v>
      </c>
      <c r="F395">
        <v>4998.2290000000003</v>
      </c>
      <c r="G395">
        <v>4598.3289999999997</v>
      </c>
      <c r="H395">
        <v>308.28500000000003</v>
      </c>
      <c r="I395">
        <v>318.93799999999999</v>
      </c>
      <c r="J395">
        <v>1137.96</v>
      </c>
      <c r="K395">
        <v>102.37</v>
      </c>
      <c r="L395">
        <v>976.42600000000004</v>
      </c>
      <c r="M395">
        <v>2.91</v>
      </c>
      <c r="N395">
        <v>153.12100000000001</v>
      </c>
      <c r="O395">
        <v>1965.74</v>
      </c>
      <c r="P395">
        <v>0.38</v>
      </c>
      <c r="Q395" s="5">
        <f t="shared" si="10"/>
        <v>369.98033140115615</v>
      </c>
    </row>
    <row r="396" spans="1:17" x14ac:dyDescent="0.3">
      <c r="A396" s="1">
        <v>42460</v>
      </c>
      <c r="B396">
        <v>184.53579999999999</v>
      </c>
      <c r="C396">
        <v>3873.11</v>
      </c>
      <c r="D396">
        <v>10341.34</v>
      </c>
      <c r="E396">
        <v>4684.1400000000003</v>
      </c>
      <c r="F396">
        <v>5311.973</v>
      </c>
      <c r="G396">
        <v>4815.8609999999999</v>
      </c>
      <c r="H396">
        <v>342.904</v>
      </c>
      <c r="I396">
        <v>361.142</v>
      </c>
      <c r="J396">
        <v>1152.07</v>
      </c>
      <c r="K396">
        <v>112.16</v>
      </c>
      <c r="L396">
        <v>1057.702</v>
      </c>
      <c r="M396">
        <v>2.21</v>
      </c>
      <c r="N396">
        <v>158.97280000000001</v>
      </c>
      <c r="O396">
        <v>1983.77</v>
      </c>
      <c r="P396">
        <v>0.36</v>
      </c>
      <c r="Q396" s="5">
        <f t="shared" si="10"/>
        <v>370.09132550057649</v>
      </c>
    </row>
    <row r="397" spans="1:17" x14ac:dyDescent="0.3">
      <c r="A397" s="1">
        <v>42489</v>
      </c>
      <c r="B397">
        <v>187.25980000000001</v>
      </c>
      <c r="C397">
        <v>3888.13</v>
      </c>
      <c r="D397">
        <v>10450.66</v>
      </c>
      <c r="E397">
        <v>4819.7510000000002</v>
      </c>
      <c r="F397">
        <v>5441.741</v>
      </c>
      <c r="G397">
        <v>5039.7420000000002</v>
      </c>
      <c r="H397">
        <v>339.83199999999999</v>
      </c>
      <c r="I397">
        <v>363.10500000000002</v>
      </c>
      <c r="J397">
        <v>1156.77</v>
      </c>
      <c r="K397">
        <v>113.11</v>
      </c>
      <c r="L397">
        <v>1174.4870000000001</v>
      </c>
      <c r="M397">
        <v>2.21</v>
      </c>
      <c r="N397">
        <v>172.50479999999999</v>
      </c>
      <c r="O397">
        <v>1991.39</v>
      </c>
      <c r="P397">
        <v>0.37</v>
      </c>
      <c r="Q397" s="5">
        <f t="shared" si="10"/>
        <v>370.20543699260583</v>
      </c>
    </row>
    <row r="398" spans="1:17" x14ac:dyDescent="0.3">
      <c r="A398" s="1">
        <v>42521</v>
      </c>
      <c r="B398">
        <v>187.49639999999999</v>
      </c>
      <c r="C398">
        <v>3957.95</v>
      </c>
      <c r="D398">
        <v>10622.05</v>
      </c>
      <c r="E398">
        <v>4775.9679999999998</v>
      </c>
      <c r="F398">
        <v>5409.7550000000001</v>
      </c>
      <c r="G398">
        <v>4987.4009999999998</v>
      </c>
      <c r="H398">
        <v>335.303</v>
      </c>
      <c r="I398">
        <v>349.56</v>
      </c>
      <c r="J398">
        <v>1162.08</v>
      </c>
      <c r="K398">
        <v>113.55</v>
      </c>
      <c r="L398">
        <v>1204.22</v>
      </c>
      <c r="M398">
        <v>2.21</v>
      </c>
      <c r="N398">
        <v>172.1789</v>
      </c>
      <c r="O398">
        <v>1991.9</v>
      </c>
      <c r="P398">
        <v>0.37</v>
      </c>
      <c r="Q398" s="5">
        <f t="shared" si="10"/>
        <v>370.31958366901188</v>
      </c>
    </row>
    <row r="399" spans="1:17" x14ac:dyDescent="0.3">
      <c r="A399" s="1">
        <v>42551</v>
      </c>
      <c r="B399">
        <v>186.36060000000001</v>
      </c>
      <c r="C399">
        <v>3968.21</v>
      </c>
      <c r="D399">
        <v>10670.43</v>
      </c>
      <c r="E399">
        <v>4615.6499999999996</v>
      </c>
      <c r="F399">
        <v>5169.116</v>
      </c>
      <c r="G399">
        <v>4864.5150000000003</v>
      </c>
      <c r="H399">
        <v>344.26</v>
      </c>
      <c r="I399">
        <v>363.53100000000001</v>
      </c>
      <c r="J399">
        <v>1164.3699999999999</v>
      </c>
      <c r="K399">
        <v>108.55</v>
      </c>
      <c r="L399">
        <v>1266.02</v>
      </c>
      <c r="M399">
        <v>2.0299999999999998</v>
      </c>
      <c r="N399">
        <v>179.29130000000001</v>
      </c>
      <c r="O399">
        <v>2027.69</v>
      </c>
      <c r="P399">
        <v>0.38</v>
      </c>
      <c r="Q399" s="5">
        <f t="shared" si="10"/>
        <v>370.43685153717377</v>
      </c>
    </row>
    <row r="400" spans="1:17" x14ac:dyDescent="0.3">
      <c r="A400" s="1">
        <v>42580</v>
      </c>
      <c r="B400">
        <v>194.3921</v>
      </c>
      <c r="C400">
        <v>4114.51</v>
      </c>
      <c r="D400">
        <v>11157.59</v>
      </c>
      <c r="E400">
        <v>4849.5749999999998</v>
      </c>
      <c r="F400">
        <v>5385.5330000000004</v>
      </c>
      <c r="G400">
        <v>5179.82</v>
      </c>
      <c r="H400">
        <v>360.94600000000003</v>
      </c>
      <c r="I400">
        <v>381.82499999999999</v>
      </c>
      <c r="J400">
        <v>1181.29</v>
      </c>
      <c r="K400">
        <v>115.88</v>
      </c>
      <c r="L400">
        <v>1273.0740000000001</v>
      </c>
      <c r="M400">
        <v>2.0299999999999998</v>
      </c>
      <c r="N400">
        <v>170.1268</v>
      </c>
      <c r="O400">
        <v>2040.51</v>
      </c>
      <c r="P400">
        <v>0.39</v>
      </c>
      <c r="Q400" s="5">
        <f t="shared" si="10"/>
        <v>370.55724351392331</v>
      </c>
    </row>
    <row r="401" spans="1:17" x14ac:dyDescent="0.3">
      <c r="A401" s="1">
        <v>42613</v>
      </c>
      <c r="B401">
        <v>195.04580000000001</v>
      </c>
      <c r="C401">
        <v>4120.29</v>
      </c>
      <c r="D401">
        <v>11129.72</v>
      </c>
      <c r="E401">
        <v>4853.018</v>
      </c>
      <c r="F401">
        <v>5401.424</v>
      </c>
      <c r="G401">
        <v>5199.5969999999998</v>
      </c>
      <c r="H401">
        <v>373.10599999999999</v>
      </c>
      <c r="I401">
        <v>391.31400000000002</v>
      </c>
      <c r="J401">
        <v>1183.17</v>
      </c>
      <c r="K401">
        <v>117.67</v>
      </c>
      <c r="L401">
        <v>1256.3320000000001</v>
      </c>
      <c r="M401">
        <v>2.0299999999999998</v>
      </c>
      <c r="N401">
        <v>167.12899999999999</v>
      </c>
      <c r="O401">
        <v>2038.18</v>
      </c>
      <c r="P401">
        <v>0.4</v>
      </c>
      <c r="Q401" s="5">
        <f t="shared" si="10"/>
        <v>370.68076259509462</v>
      </c>
    </row>
    <row r="402" spans="1:17" x14ac:dyDescent="0.3">
      <c r="A402" s="1">
        <v>42643</v>
      </c>
      <c r="B402">
        <v>196.24109999999999</v>
      </c>
      <c r="C402">
        <v>4121.0600000000004</v>
      </c>
      <c r="D402">
        <v>11152.21</v>
      </c>
      <c r="E402">
        <v>4912.634</v>
      </c>
      <c r="F402">
        <v>5448.4790000000003</v>
      </c>
      <c r="G402">
        <v>5282.86</v>
      </c>
      <c r="H402">
        <v>379.18200000000002</v>
      </c>
      <c r="I402">
        <v>396.346</v>
      </c>
      <c r="J402">
        <v>1189.72</v>
      </c>
      <c r="K402">
        <v>117.86</v>
      </c>
      <c r="L402">
        <v>1279.615</v>
      </c>
      <c r="M402">
        <v>1.77</v>
      </c>
      <c r="N402">
        <v>172.36349999999999</v>
      </c>
      <c r="O402">
        <v>2036.98</v>
      </c>
      <c r="P402">
        <v>0.4</v>
      </c>
      <c r="Q402" s="5">
        <f t="shared" si="10"/>
        <v>370.80432284929299</v>
      </c>
    </row>
    <row r="403" spans="1:17" x14ac:dyDescent="0.3">
      <c r="A403" s="1">
        <v>42674</v>
      </c>
      <c r="B403">
        <v>192.91040000000001</v>
      </c>
      <c r="C403">
        <v>4045.89</v>
      </c>
      <c r="D403">
        <v>10798.32</v>
      </c>
      <c r="E403">
        <v>4812.1469999999999</v>
      </c>
      <c r="F403">
        <v>5271.0259999999998</v>
      </c>
      <c r="G403">
        <v>5352.5619999999999</v>
      </c>
      <c r="H403">
        <v>373.43400000000003</v>
      </c>
      <c r="I403">
        <v>397.291</v>
      </c>
      <c r="J403">
        <v>1182.92</v>
      </c>
      <c r="K403">
        <v>116.07</v>
      </c>
      <c r="L403">
        <v>1222.67</v>
      </c>
      <c r="M403">
        <v>1.77</v>
      </c>
      <c r="N403">
        <v>171.5215</v>
      </c>
      <c r="O403">
        <v>2021.4</v>
      </c>
      <c r="P403">
        <v>0.4</v>
      </c>
      <c r="Q403" s="5">
        <f t="shared" si="10"/>
        <v>370.92792429024274</v>
      </c>
    </row>
    <row r="404" spans="1:17" x14ac:dyDescent="0.3">
      <c r="A404" s="1">
        <v>42704</v>
      </c>
      <c r="B404">
        <v>194.37639999999999</v>
      </c>
      <c r="C404">
        <v>4195.7299999999996</v>
      </c>
      <c r="D404">
        <v>11380.66</v>
      </c>
      <c r="E404">
        <v>4716.308</v>
      </c>
      <c r="F404">
        <v>5156.3770000000004</v>
      </c>
      <c r="G404">
        <v>5223.4650000000001</v>
      </c>
      <c r="H404">
        <v>362.678</v>
      </c>
      <c r="I404">
        <v>379.00299999999999</v>
      </c>
      <c r="J404">
        <v>1193.24</v>
      </c>
      <c r="K404">
        <v>119.52</v>
      </c>
      <c r="L404">
        <v>1250.7850000000001</v>
      </c>
      <c r="M404">
        <v>1.77</v>
      </c>
      <c r="N404">
        <v>173.80879999999999</v>
      </c>
      <c r="O404">
        <v>1973.59</v>
      </c>
      <c r="P404">
        <v>0.41</v>
      </c>
      <c r="Q404" s="5">
        <f t="shared" si="10"/>
        <v>371.0546579977086</v>
      </c>
    </row>
    <row r="405" spans="1:17" x14ac:dyDescent="0.3">
      <c r="A405" s="1">
        <v>42734</v>
      </c>
      <c r="B405">
        <v>198.5753</v>
      </c>
      <c r="C405">
        <v>4278.66</v>
      </c>
      <c r="D405">
        <v>11509.92</v>
      </c>
      <c r="E405">
        <v>4877.58</v>
      </c>
      <c r="F405">
        <v>5426.6149999999998</v>
      </c>
      <c r="G405">
        <v>5274.1509999999998</v>
      </c>
      <c r="H405">
        <v>355.24400000000003</v>
      </c>
      <c r="I405">
        <v>379.84</v>
      </c>
      <c r="J405">
        <v>1203.46</v>
      </c>
      <c r="K405">
        <v>121.21</v>
      </c>
      <c r="L405">
        <v>1305.7090000000001</v>
      </c>
      <c r="M405">
        <v>1.73</v>
      </c>
      <c r="N405">
        <v>176.9417</v>
      </c>
      <c r="O405">
        <v>1976.37</v>
      </c>
      <c r="P405">
        <v>0.54</v>
      </c>
      <c r="Q405" s="5">
        <f t="shared" si="10"/>
        <v>371.22163259380761</v>
      </c>
    </row>
    <row r="406" spans="1:17" x14ac:dyDescent="0.3">
      <c r="A406" s="1">
        <v>42766</v>
      </c>
      <c r="B406">
        <v>204.005</v>
      </c>
      <c r="C406">
        <v>4359.8100000000004</v>
      </c>
      <c r="D406">
        <v>11787.68</v>
      </c>
      <c r="E406">
        <v>5019.067</v>
      </c>
      <c r="F406">
        <v>5539.3339999999998</v>
      </c>
      <c r="G406">
        <v>5470.3789999999999</v>
      </c>
      <c r="H406">
        <v>377.26900000000001</v>
      </c>
      <c r="I406">
        <v>400.62599999999998</v>
      </c>
      <c r="J406">
        <v>1209.5</v>
      </c>
      <c r="K406">
        <v>125.74</v>
      </c>
      <c r="L406">
        <v>1369.5920000000001</v>
      </c>
      <c r="M406">
        <v>1.73</v>
      </c>
      <c r="N406">
        <v>177.1814</v>
      </c>
      <c r="O406">
        <v>1980.25</v>
      </c>
      <c r="P406">
        <v>0.65</v>
      </c>
      <c r="Q406" s="5">
        <f t="shared" si="10"/>
        <v>371.42271097812926</v>
      </c>
    </row>
    <row r="407" spans="1:17" x14ac:dyDescent="0.3">
      <c r="A407" s="1">
        <v>42794</v>
      </c>
      <c r="B407">
        <v>209.7276</v>
      </c>
      <c r="C407">
        <v>4532.93</v>
      </c>
      <c r="D407">
        <v>12121.24</v>
      </c>
      <c r="E407">
        <v>5090.8370000000004</v>
      </c>
      <c r="F407">
        <v>5605.5020000000004</v>
      </c>
      <c r="G407">
        <v>5531.5439999999999</v>
      </c>
      <c r="H407">
        <v>390.04</v>
      </c>
      <c r="I407">
        <v>412.89</v>
      </c>
      <c r="J407">
        <v>1223.08</v>
      </c>
      <c r="K407">
        <v>128.56</v>
      </c>
      <c r="L407">
        <v>1375.095</v>
      </c>
      <c r="M407">
        <v>1.73</v>
      </c>
      <c r="N407">
        <v>177.5513</v>
      </c>
      <c r="O407">
        <v>1993.56</v>
      </c>
      <c r="P407">
        <v>0.66</v>
      </c>
      <c r="Q407" s="5">
        <f t="shared" si="10"/>
        <v>371.62699346916725</v>
      </c>
    </row>
    <row r="408" spans="1:17" x14ac:dyDescent="0.3">
      <c r="A408" s="1">
        <v>42825</v>
      </c>
      <c r="B408">
        <v>212.29329999999999</v>
      </c>
      <c r="C408">
        <v>4538.21</v>
      </c>
      <c r="D408">
        <v>12102.29</v>
      </c>
      <c r="E408">
        <v>5230.9809999999998</v>
      </c>
      <c r="F408">
        <v>5830.6040000000003</v>
      </c>
      <c r="G408">
        <v>5511.1760000000004</v>
      </c>
      <c r="H408">
        <v>402.79599999999999</v>
      </c>
      <c r="I408">
        <v>423.31299999999999</v>
      </c>
      <c r="J408">
        <v>1223.42</v>
      </c>
      <c r="K408">
        <v>129.63999999999999</v>
      </c>
      <c r="L408">
        <v>1357.259</v>
      </c>
      <c r="M408">
        <v>1.55</v>
      </c>
      <c r="N408">
        <v>172.82579999999999</v>
      </c>
      <c r="O408">
        <v>1992.51</v>
      </c>
      <c r="P408">
        <v>0.79</v>
      </c>
      <c r="Q408" s="5">
        <f t="shared" si="10"/>
        <v>371.87164790653446</v>
      </c>
    </row>
    <row r="409" spans="1:17" x14ac:dyDescent="0.3">
      <c r="A409" s="1">
        <v>42853</v>
      </c>
      <c r="B409">
        <v>215.6018</v>
      </c>
      <c r="C409">
        <v>4584.82</v>
      </c>
      <c r="D409">
        <v>12195.51</v>
      </c>
      <c r="E409">
        <v>5364.0829999999996</v>
      </c>
      <c r="F409">
        <v>6036.4769999999999</v>
      </c>
      <c r="G409">
        <v>5568.9989999999998</v>
      </c>
      <c r="H409">
        <v>411.56099999999998</v>
      </c>
      <c r="I409">
        <v>432.58</v>
      </c>
      <c r="J409">
        <v>1228.6199999999999</v>
      </c>
      <c r="K409">
        <v>135.22</v>
      </c>
      <c r="L409">
        <v>1339.8689999999999</v>
      </c>
      <c r="M409">
        <v>1.55</v>
      </c>
      <c r="N409">
        <v>170.22370000000001</v>
      </c>
      <c r="O409">
        <v>2007.89</v>
      </c>
      <c r="P409">
        <v>0.9</v>
      </c>
      <c r="Q409" s="5">
        <f t="shared" si="10"/>
        <v>372.15055164246439</v>
      </c>
    </row>
    <row r="410" spans="1:17" x14ac:dyDescent="0.3">
      <c r="A410" s="1">
        <v>42886</v>
      </c>
      <c r="B410">
        <v>220.3629</v>
      </c>
      <c r="C410">
        <v>4649.34</v>
      </c>
      <c r="D410">
        <v>12306.91</v>
      </c>
      <c r="E410">
        <v>5560.9660000000003</v>
      </c>
      <c r="F410">
        <v>6329.1949999999997</v>
      </c>
      <c r="G410">
        <v>5736.5379999999996</v>
      </c>
      <c r="H410">
        <v>429.45100000000002</v>
      </c>
      <c r="I410">
        <v>445.36900000000003</v>
      </c>
      <c r="J410">
        <v>1231.6199999999999</v>
      </c>
      <c r="K410">
        <v>136.27000000000001</v>
      </c>
      <c r="L410">
        <v>1279.3140000000001</v>
      </c>
      <c r="M410">
        <v>1.55</v>
      </c>
      <c r="N410">
        <v>167.96270000000001</v>
      </c>
      <c r="O410">
        <v>2023.34</v>
      </c>
      <c r="P410">
        <v>0.91</v>
      </c>
      <c r="Q410" s="5">
        <f t="shared" si="10"/>
        <v>372.43276581079328</v>
      </c>
    </row>
    <row r="411" spans="1:17" x14ac:dyDescent="0.3">
      <c r="A411" s="1">
        <v>42916</v>
      </c>
      <c r="B411">
        <v>221.36500000000001</v>
      </c>
      <c r="C411">
        <v>4678.3599999999997</v>
      </c>
      <c r="D411">
        <v>12429.33</v>
      </c>
      <c r="E411">
        <v>5551.1310000000003</v>
      </c>
      <c r="F411">
        <v>6260.0680000000002</v>
      </c>
      <c r="G411">
        <v>5797.3860000000004</v>
      </c>
      <c r="H411">
        <v>436.28500000000003</v>
      </c>
      <c r="I411">
        <v>449.85300000000001</v>
      </c>
      <c r="J411">
        <v>1234.25</v>
      </c>
      <c r="K411">
        <v>137.9</v>
      </c>
      <c r="L411">
        <v>1271.0260000000001</v>
      </c>
      <c r="M411">
        <v>1.75</v>
      </c>
      <c r="N411">
        <v>167.63990000000001</v>
      </c>
      <c r="O411">
        <v>2021.31</v>
      </c>
      <c r="P411">
        <v>1.04</v>
      </c>
      <c r="Q411" s="5">
        <f t="shared" si="10"/>
        <v>372.75554087449592</v>
      </c>
    </row>
    <row r="412" spans="1:17" x14ac:dyDescent="0.3">
      <c r="A412" s="1">
        <v>42947</v>
      </c>
      <c r="B412">
        <v>227.5514</v>
      </c>
      <c r="C412">
        <v>4774.5600000000004</v>
      </c>
      <c r="D412">
        <v>12612.33</v>
      </c>
      <c r="E412">
        <v>5711.2569999999996</v>
      </c>
      <c r="F412">
        <v>6446.9520000000002</v>
      </c>
      <c r="G412">
        <v>5914.6710000000003</v>
      </c>
      <c r="H412">
        <v>459.613</v>
      </c>
      <c r="I412">
        <v>476.66800000000001</v>
      </c>
      <c r="J412">
        <v>1245.69</v>
      </c>
      <c r="K412">
        <v>141.63999999999999</v>
      </c>
      <c r="L412">
        <v>1287.4649999999999</v>
      </c>
      <c r="M412">
        <v>1.75</v>
      </c>
      <c r="N412">
        <v>171.43039999999999</v>
      </c>
      <c r="O412">
        <v>2030.01</v>
      </c>
      <c r="P412">
        <v>1.1499999999999999</v>
      </c>
      <c r="Q412" s="5">
        <f t="shared" si="10"/>
        <v>373.11276493450066</v>
      </c>
    </row>
    <row r="413" spans="1:17" x14ac:dyDescent="0.3">
      <c r="A413" s="1">
        <v>42978</v>
      </c>
      <c r="B413">
        <v>228.42320000000001</v>
      </c>
      <c r="C413">
        <v>4789.18</v>
      </c>
      <c r="D413">
        <v>12514.31</v>
      </c>
      <c r="E413">
        <v>5709.1049999999996</v>
      </c>
      <c r="F413">
        <v>6450.7020000000002</v>
      </c>
      <c r="G413">
        <v>5911.6210000000001</v>
      </c>
      <c r="H413">
        <v>465.73</v>
      </c>
      <c r="I413">
        <v>487.30099999999999</v>
      </c>
      <c r="J413">
        <v>1249.3399999999999</v>
      </c>
      <c r="K413">
        <v>138.91</v>
      </c>
      <c r="L413">
        <v>1223.81</v>
      </c>
      <c r="M413">
        <v>1.75</v>
      </c>
      <c r="N413">
        <v>172.12139999999999</v>
      </c>
      <c r="O413">
        <v>2048.21</v>
      </c>
      <c r="P413">
        <v>1.1599999999999999</v>
      </c>
      <c r="Q413" s="5">
        <f t="shared" si="10"/>
        <v>373.47344060727062</v>
      </c>
    </row>
    <row r="414" spans="1:17" x14ac:dyDescent="0.3">
      <c r="A414" s="1">
        <v>43007</v>
      </c>
      <c r="B414">
        <v>232.83629999999999</v>
      </c>
      <c r="C414">
        <v>4887.97</v>
      </c>
      <c r="D414">
        <v>12861.07</v>
      </c>
      <c r="E414">
        <v>5851.1509999999998</v>
      </c>
      <c r="F414">
        <v>6663.5569999999998</v>
      </c>
      <c r="G414">
        <v>6027.4740000000002</v>
      </c>
      <c r="H414">
        <v>465.18099999999998</v>
      </c>
      <c r="I414">
        <v>485.363</v>
      </c>
      <c r="J414">
        <v>1256.79</v>
      </c>
      <c r="K414">
        <v>143.97</v>
      </c>
      <c r="L414">
        <v>1232.28</v>
      </c>
      <c r="M414">
        <v>1.7</v>
      </c>
      <c r="N414">
        <v>171.8648</v>
      </c>
      <c r="O414">
        <v>2038.46</v>
      </c>
      <c r="P414">
        <v>1.1499999999999999</v>
      </c>
      <c r="Q414" s="5">
        <f t="shared" si="10"/>
        <v>373.83135265451926</v>
      </c>
    </row>
    <row r="415" spans="1:17" x14ac:dyDescent="0.3">
      <c r="A415" s="1">
        <v>43039</v>
      </c>
      <c r="B415">
        <v>237.6712</v>
      </c>
      <c r="C415">
        <v>5002.03</v>
      </c>
      <c r="D415">
        <v>13075.68</v>
      </c>
      <c r="E415">
        <v>5939.9989999999998</v>
      </c>
      <c r="F415">
        <v>6694.89</v>
      </c>
      <c r="G415">
        <v>6305.3389999999999</v>
      </c>
      <c r="H415">
        <v>487.12900000000002</v>
      </c>
      <c r="I415">
        <v>502.37799999999999</v>
      </c>
      <c r="J415">
        <v>1265.46</v>
      </c>
      <c r="K415">
        <v>143.33000000000001</v>
      </c>
      <c r="L415">
        <v>1181.2760000000001</v>
      </c>
      <c r="M415">
        <v>1.7</v>
      </c>
      <c r="N415">
        <v>175.55019999999999</v>
      </c>
      <c r="O415">
        <v>2039.64</v>
      </c>
      <c r="P415">
        <v>1.1499999999999999</v>
      </c>
      <c r="Q415" s="5">
        <f t="shared" si="10"/>
        <v>374.18960770081321</v>
      </c>
    </row>
    <row r="416" spans="1:17" x14ac:dyDescent="0.3">
      <c r="A416" s="1">
        <v>43069</v>
      </c>
      <c r="B416">
        <v>242.27209999999999</v>
      </c>
      <c r="C416">
        <v>5155.4399999999996</v>
      </c>
      <c r="D416">
        <v>13515.64</v>
      </c>
      <c r="E416">
        <v>6002.3050000000003</v>
      </c>
      <c r="F416">
        <v>6709.6170000000002</v>
      </c>
      <c r="G416">
        <v>6493.9319999999998</v>
      </c>
      <c r="H416">
        <v>490.21800000000002</v>
      </c>
      <c r="I416">
        <v>503.38600000000002</v>
      </c>
      <c r="J416">
        <v>1266.3</v>
      </c>
      <c r="K416">
        <v>143.29</v>
      </c>
      <c r="L416">
        <v>1165.31</v>
      </c>
      <c r="M416">
        <v>1.7</v>
      </c>
      <c r="N416">
        <v>174.74039999999999</v>
      </c>
      <c r="O416">
        <v>2037.02</v>
      </c>
      <c r="P416">
        <v>1.1599999999999999</v>
      </c>
      <c r="Q416" s="5">
        <f t="shared" si="10"/>
        <v>374.55132432159064</v>
      </c>
    </row>
    <row r="417" spans="1:17" x14ac:dyDescent="0.3">
      <c r="A417" s="1">
        <v>43098</v>
      </c>
      <c r="B417">
        <v>246.178</v>
      </c>
      <c r="C417">
        <v>5212.76</v>
      </c>
      <c r="D417">
        <v>13641.3</v>
      </c>
      <c r="E417">
        <v>6098.6490000000003</v>
      </c>
      <c r="F417">
        <v>6810.7809999999999</v>
      </c>
      <c r="G417">
        <v>6539.1989999999996</v>
      </c>
      <c r="H417">
        <v>503.44600000000003</v>
      </c>
      <c r="I417">
        <v>521.45600000000002</v>
      </c>
      <c r="J417">
        <v>1275.5999999999999</v>
      </c>
      <c r="K417">
        <v>145.15</v>
      </c>
      <c r="L417">
        <v>1220.575</v>
      </c>
      <c r="M417">
        <v>1.8</v>
      </c>
      <c r="N417">
        <v>179.9572</v>
      </c>
      <c r="O417">
        <v>2046.37</v>
      </c>
      <c r="P417">
        <v>1.3</v>
      </c>
      <c r="Q417" s="5">
        <f t="shared" si="10"/>
        <v>374.95708825627236</v>
      </c>
    </row>
    <row r="418" spans="1:17" x14ac:dyDescent="0.3">
      <c r="A418" s="1">
        <v>43131</v>
      </c>
      <c r="B418">
        <v>260.06650000000002</v>
      </c>
      <c r="C418">
        <v>5511.21</v>
      </c>
      <c r="D418">
        <v>14154.84</v>
      </c>
      <c r="E418">
        <v>6404.5540000000001</v>
      </c>
      <c r="F418">
        <v>7178.8789999999999</v>
      </c>
      <c r="G418">
        <v>6838.8950000000004</v>
      </c>
      <c r="H418">
        <v>541.52599999999995</v>
      </c>
      <c r="I418">
        <v>564.91800000000001</v>
      </c>
      <c r="J418">
        <v>1306.79</v>
      </c>
      <c r="K418">
        <v>152.36000000000001</v>
      </c>
      <c r="L418">
        <v>1290.893</v>
      </c>
      <c r="M418">
        <v>1.8</v>
      </c>
      <c r="N418">
        <v>183.53100000000001</v>
      </c>
      <c r="O418">
        <v>2022.8</v>
      </c>
      <c r="P418">
        <v>1.41</v>
      </c>
      <c r="Q418" s="5">
        <f t="shared" si="10"/>
        <v>375.39766283497346</v>
      </c>
    </row>
    <row r="419" spans="1:17" x14ac:dyDescent="0.3">
      <c r="A419" s="1">
        <v>43159</v>
      </c>
      <c r="B419">
        <v>249.14420000000001</v>
      </c>
      <c r="C419">
        <v>5308.09</v>
      </c>
      <c r="D419">
        <v>13570.15</v>
      </c>
      <c r="E419">
        <v>6115.4790000000003</v>
      </c>
      <c r="F419">
        <v>6756.915</v>
      </c>
      <c r="G419">
        <v>6735.8980000000001</v>
      </c>
      <c r="H419">
        <v>514.56700000000001</v>
      </c>
      <c r="I419">
        <v>538.86400000000003</v>
      </c>
      <c r="J419">
        <v>1275.1400000000001</v>
      </c>
      <c r="K419">
        <v>142.97</v>
      </c>
      <c r="L419">
        <v>1165.7560000000001</v>
      </c>
      <c r="M419">
        <v>1.8</v>
      </c>
      <c r="N419">
        <v>180.3569</v>
      </c>
      <c r="O419">
        <v>2003.63</v>
      </c>
      <c r="P419">
        <v>1.42</v>
      </c>
      <c r="Q419" s="5">
        <f t="shared" si="10"/>
        <v>375.84188340266149</v>
      </c>
    </row>
    <row r="420" spans="1:17" x14ac:dyDescent="0.3">
      <c r="A420" s="1">
        <v>43189</v>
      </c>
      <c r="B420">
        <v>243.8108</v>
      </c>
      <c r="C420">
        <v>5173.1899999999996</v>
      </c>
      <c r="D420">
        <v>13578.56</v>
      </c>
      <c r="E420">
        <v>6005.2550000000001</v>
      </c>
      <c r="F420">
        <v>6675.6109999999999</v>
      </c>
      <c r="G420">
        <v>6593.6790000000001</v>
      </c>
      <c r="H420">
        <v>506.79500000000002</v>
      </c>
      <c r="I420">
        <v>528.84500000000003</v>
      </c>
      <c r="J420">
        <v>1262.6300000000001</v>
      </c>
      <c r="K420">
        <v>138.85</v>
      </c>
      <c r="L420">
        <v>1084.854</v>
      </c>
      <c r="M420">
        <v>1.7</v>
      </c>
      <c r="N420">
        <v>179.23599999999999</v>
      </c>
      <c r="O420">
        <v>2016.48</v>
      </c>
      <c r="P420">
        <v>1.51</v>
      </c>
      <c r="Q420" s="5">
        <f t="shared" si="10"/>
        <v>376.31481777260984</v>
      </c>
    </row>
    <row r="421" spans="1:17" x14ac:dyDescent="0.3">
      <c r="A421" s="1">
        <v>43220</v>
      </c>
      <c r="B421">
        <v>246.13910000000001</v>
      </c>
      <c r="C421">
        <v>5193.04</v>
      </c>
      <c r="D421">
        <v>13557.89</v>
      </c>
      <c r="E421">
        <v>6142.3710000000001</v>
      </c>
      <c r="F421">
        <v>6860.3329999999996</v>
      </c>
      <c r="G421">
        <v>6637.674</v>
      </c>
      <c r="H421">
        <v>510.38900000000001</v>
      </c>
      <c r="I421">
        <v>526.505</v>
      </c>
      <c r="J421">
        <v>1263.8</v>
      </c>
      <c r="K421">
        <v>140.74</v>
      </c>
      <c r="L421">
        <v>1172.67</v>
      </c>
      <c r="M421">
        <v>1.7</v>
      </c>
      <c r="N421">
        <v>183.8683</v>
      </c>
      <c r="O421">
        <v>2001.48</v>
      </c>
      <c r="P421">
        <v>1.69</v>
      </c>
      <c r="Q421" s="5">
        <f t="shared" si="10"/>
        <v>376.84479447430624</v>
      </c>
    </row>
    <row r="422" spans="1:17" x14ac:dyDescent="0.3">
      <c r="A422" s="1">
        <v>43251</v>
      </c>
      <c r="B422">
        <v>246.44640000000001</v>
      </c>
      <c r="C422">
        <v>5318.1</v>
      </c>
      <c r="D422">
        <v>13865.63</v>
      </c>
      <c r="E422">
        <v>6004.3029999999999</v>
      </c>
      <c r="F422">
        <v>6635.0990000000002</v>
      </c>
      <c r="G422">
        <v>6572.29</v>
      </c>
      <c r="H422">
        <v>503.63600000000002</v>
      </c>
      <c r="I422">
        <v>507.84899999999999</v>
      </c>
      <c r="J422">
        <v>1267.1300000000001</v>
      </c>
      <c r="K422">
        <v>141.15</v>
      </c>
      <c r="L422">
        <v>1231.8789999999999</v>
      </c>
      <c r="M422">
        <v>1.7</v>
      </c>
      <c r="N422">
        <v>186.47309999999999</v>
      </c>
      <c r="O422">
        <v>2015.76</v>
      </c>
      <c r="P422">
        <v>1.7</v>
      </c>
      <c r="Q422" s="5">
        <f t="shared" si="10"/>
        <v>377.37865793314484</v>
      </c>
    </row>
    <row r="423" spans="1:17" x14ac:dyDescent="0.3">
      <c r="A423" s="1">
        <v>43280</v>
      </c>
      <c r="B423">
        <v>245.11179999999999</v>
      </c>
      <c r="C423">
        <v>5350.83</v>
      </c>
      <c r="D423">
        <v>13961.34</v>
      </c>
      <c r="E423">
        <v>5930.9470000000001</v>
      </c>
      <c r="F423">
        <v>6590.6319999999996</v>
      </c>
      <c r="G423">
        <v>6406.7449999999999</v>
      </c>
      <c r="H423">
        <v>479.48700000000002</v>
      </c>
      <c r="I423">
        <v>486.74900000000002</v>
      </c>
      <c r="J423">
        <v>1264.78</v>
      </c>
      <c r="K423">
        <v>140.54</v>
      </c>
      <c r="L423">
        <v>1212.8589999999999</v>
      </c>
      <c r="M423">
        <v>1.81</v>
      </c>
      <c r="N423">
        <v>179.9539</v>
      </c>
      <c r="O423">
        <v>2013.28</v>
      </c>
      <c r="P423">
        <v>1.82</v>
      </c>
      <c r="Q423" s="5">
        <f t="shared" si="10"/>
        <v>377.95101556434344</v>
      </c>
    </row>
    <row r="424" spans="1:17" x14ac:dyDescent="0.3">
      <c r="A424" s="1">
        <v>43312</v>
      </c>
      <c r="B424">
        <v>252.5035</v>
      </c>
      <c r="C424">
        <v>5549.96</v>
      </c>
      <c r="D424">
        <v>14309.17</v>
      </c>
      <c r="E424">
        <v>6076.9390000000003</v>
      </c>
      <c r="F424">
        <v>6810.0140000000001</v>
      </c>
      <c r="G424">
        <v>6432.3329999999996</v>
      </c>
      <c r="H424">
        <v>483.51100000000002</v>
      </c>
      <c r="I424">
        <v>497.44200000000001</v>
      </c>
      <c r="J424">
        <v>1262.9000000000001</v>
      </c>
      <c r="K424">
        <v>147.19</v>
      </c>
      <c r="L424">
        <v>1292.68</v>
      </c>
      <c r="M424">
        <v>1.81</v>
      </c>
      <c r="N424">
        <v>176.11320000000001</v>
      </c>
      <c r="O424">
        <v>2013.76</v>
      </c>
      <c r="P424">
        <v>1.91</v>
      </c>
      <c r="Q424" s="5">
        <f t="shared" si="10"/>
        <v>378.55258759744999</v>
      </c>
    </row>
    <row r="425" spans="1:17" x14ac:dyDescent="0.3">
      <c r="A425" s="1">
        <v>43343</v>
      </c>
      <c r="B425">
        <v>254.4873</v>
      </c>
      <c r="C425">
        <v>5730.8</v>
      </c>
      <c r="D425">
        <v>14753.63</v>
      </c>
      <c r="E425">
        <v>5959.5780000000004</v>
      </c>
      <c r="F425">
        <v>6619.8069999999998</v>
      </c>
      <c r="G425">
        <v>6446.567</v>
      </c>
      <c r="H425">
        <v>478.572</v>
      </c>
      <c r="I425">
        <v>483.99099999999999</v>
      </c>
      <c r="J425">
        <v>1268.6099999999999</v>
      </c>
      <c r="K425">
        <v>146.34</v>
      </c>
      <c r="L425">
        <v>1313.1110000000001</v>
      </c>
      <c r="M425">
        <v>1.81</v>
      </c>
      <c r="N425">
        <v>172.99510000000001</v>
      </c>
      <c r="O425">
        <v>2026.72</v>
      </c>
      <c r="P425">
        <v>1.91</v>
      </c>
      <c r="Q425" s="5">
        <f t="shared" si="10"/>
        <v>379.15511713270928</v>
      </c>
    </row>
    <row r="426" spans="1:17" x14ac:dyDescent="0.3">
      <c r="A426" s="1">
        <v>43371</v>
      </c>
      <c r="B426">
        <v>255.5949</v>
      </c>
      <c r="C426">
        <v>5763.42</v>
      </c>
      <c r="D426">
        <v>14659.09</v>
      </c>
      <c r="E426">
        <v>6011.3</v>
      </c>
      <c r="F426">
        <v>6643.3850000000002</v>
      </c>
      <c r="G426">
        <v>6642.4080000000004</v>
      </c>
      <c r="H426">
        <v>471.94799999999998</v>
      </c>
      <c r="I426">
        <v>481.423</v>
      </c>
      <c r="J426">
        <v>1259.8800000000001</v>
      </c>
      <c r="K426">
        <v>147.37</v>
      </c>
      <c r="L426">
        <v>1292.546</v>
      </c>
      <c r="M426">
        <v>1.67</v>
      </c>
      <c r="N426">
        <v>176.3125</v>
      </c>
      <c r="O426">
        <v>2013.67</v>
      </c>
      <c r="P426">
        <v>1.95</v>
      </c>
      <c r="Q426" s="5">
        <f t="shared" si="10"/>
        <v>379.77124419804994</v>
      </c>
    </row>
    <row r="427" spans="1:17" x14ac:dyDescent="0.3">
      <c r="A427" s="1">
        <v>43404</v>
      </c>
      <c r="B427">
        <v>236.4409</v>
      </c>
      <c r="C427">
        <v>5369.49</v>
      </c>
      <c r="D427">
        <v>13441.15</v>
      </c>
      <c r="E427">
        <v>5532.848</v>
      </c>
      <c r="F427">
        <v>6136.384</v>
      </c>
      <c r="G427">
        <v>6080.7759999999998</v>
      </c>
      <c r="H427">
        <v>420.75099999999998</v>
      </c>
      <c r="I427">
        <v>439.49900000000002</v>
      </c>
      <c r="J427">
        <v>1220.75</v>
      </c>
      <c r="K427">
        <v>134.52000000000001</v>
      </c>
      <c r="L427">
        <v>1189.2570000000001</v>
      </c>
      <c r="M427">
        <v>1.67</v>
      </c>
      <c r="N427">
        <v>172.50630000000001</v>
      </c>
      <c r="O427">
        <v>1997.76</v>
      </c>
      <c r="P427">
        <v>2.19</v>
      </c>
      <c r="Q427" s="5">
        <f t="shared" si="10"/>
        <v>380.46432671871139</v>
      </c>
    </row>
    <row r="428" spans="1:17" x14ac:dyDescent="0.3">
      <c r="A428" s="1">
        <v>43434</v>
      </c>
      <c r="B428">
        <v>239.8989</v>
      </c>
      <c r="C428">
        <v>5478.91</v>
      </c>
      <c r="D428">
        <v>13771.51</v>
      </c>
      <c r="E428">
        <v>5525.8760000000002</v>
      </c>
      <c r="F428">
        <v>6079.2169999999996</v>
      </c>
      <c r="G428">
        <v>6104.8190000000004</v>
      </c>
      <c r="H428">
        <v>443.09899999999999</v>
      </c>
      <c r="I428">
        <v>457.61099999999999</v>
      </c>
      <c r="J428">
        <v>1213.22</v>
      </c>
      <c r="K428">
        <v>133.1</v>
      </c>
      <c r="L428">
        <v>1179.3679999999999</v>
      </c>
      <c r="M428">
        <v>1.67</v>
      </c>
      <c r="N428">
        <v>171.53489999999999</v>
      </c>
      <c r="O428">
        <v>2009.68</v>
      </c>
      <c r="P428">
        <v>2.2000000000000002</v>
      </c>
      <c r="Q428" s="5">
        <f t="shared" si="10"/>
        <v>381.16184465102901</v>
      </c>
    </row>
    <row r="429" spans="1:17" x14ac:dyDescent="0.3">
      <c r="A429" s="1">
        <v>43465</v>
      </c>
      <c r="B429">
        <v>223.0018</v>
      </c>
      <c r="C429">
        <v>4984.22</v>
      </c>
      <c r="D429">
        <v>12405.65</v>
      </c>
      <c r="E429">
        <v>5257.6289999999999</v>
      </c>
      <c r="F429">
        <v>5798.4380000000001</v>
      </c>
      <c r="G429">
        <v>5696.9849999999997</v>
      </c>
      <c r="H429">
        <v>431.09</v>
      </c>
      <c r="I429">
        <v>445.488</v>
      </c>
      <c r="J429">
        <v>1189.8599999999999</v>
      </c>
      <c r="K429">
        <v>120.16</v>
      </c>
      <c r="L429">
        <v>1068.999</v>
      </c>
      <c r="M429">
        <v>1.37</v>
      </c>
      <c r="N429">
        <v>159.72020000000001</v>
      </c>
      <c r="O429">
        <v>2046.6</v>
      </c>
      <c r="P429">
        <v>2.27</v>
      </c>
      <c r="Q429" s="5">
        <f t="shared" si="10"/>
        <v>381.88287580716053</v>
      </c>
    </row>
    <row r="430" spans="1:17" x14ac:dyDescent="0.3">
      <c r="A430" s="1">
        <v>43496</v>
      </c>
      <c r="B430">
        <v>240.60990000000001</v>
      </c>
      <c r="C430">
        <v>5383.63</v>
      </c>
      <c r="D430">
        <v>13743.88</v>
      </c>
      <c r="E430">
        <v>5603.1610000000001</v>
      </c>
      <c r="F430">
        <v>6180.4430000000002</v>
      </c>
      <c r="G430">
        <v>6044.4889999999996</v>
      </c>
      <c r="H430">
        <v>462.60500000000002</v>
      </c>
      <c r="I430">
        <v>484.49400000000003</v>
      </c>
      <c r="J430">
        <v>1215.1500000000001</v>
      </c>
      <c r="K430">
        <v>133.9</v>
      </c>
      <c r="L430">
        <v>1204.077</v>
      </c>
      <c r="M430">
        <v>1.37</v>
      </c>
      <c r="N430">
        <v>168.41929999999999</v>
      </c>
      <c r="O430">
        <v>2068.34</v>
      </c>
      <c r="P430">
        <v>2.4</v>
      </c>
      <c r="Q430" s="5">
        <f t="shared" si="10"/>
        <v>382.64664155877483</v>
      </c>
    </row>
    <row r="431" spans="1:17" x14ac:dyDescent="0.3">
      <c r="A431" s="1">
        <v>43524</v>
      </c>
      <c r="B431">
        <v>247.0455</v>
      </c>
      <c r="C431">
        <v>5556.49</v>
      </c>
      <c r="D431">
        <v>14334.23</v>
      </c>
      <c r="E431">
        <v>5745.9930000000004</v>
      </c>
      <c r="F431">
        <v>6388.0259999999998</v>
      </c>
      <c r="G431">
        <v>6042.5119999999997</v>
      </c>
      <c r="H431">
        <v>472.25799999999998</v>
      </c>
      <c r="I431">
        <v>485.58300000000003</v>
      </c>
      <c r="J431">
        <v>1222.8399999999999</v>
      </c>
      <c r="K431">
        <v>138.66999999999999</v>
      </c>
      <c r="L431">
        <v>1207.3720000000001</v>
      </c>
      <c r="M431">
        <v>1.37</v>
      </c>
      <c r="N431">
        <v>170.12440000000001</v>
      </c>
      <c r="O431">
        <v>2067.14</v>
      </c>
      <c r="P431">
        <v>2.4</v>
      </c>
      <c r="Q431" s="5">
        <f t="shared" si="10"/>
        <v>383.41193484189239</v>
      </c>
    </row>
    <row r="432" spans="1:17" x14ac:dyDescent="0.3">
      <c r="A432" s="1">
        <v>43553</v>
      </c>
      <c r="B432">
        <v>250.1524</v>
      </c>
      <c r="C432">
        <v>5664.46</v>
      </c>
      <c r="D432">
        <v>14457.1</v>
      </c>
      <c r="E432">
        <v>5782.2259999999997</v>
      </c>
      <c r="F432">
        <v>6426.9970000000003</v>
      </c>
      <c r="G432">
        <v>6076.6779999999999</v>
      </c>
      <c r="H432">
        <v>480.36099999999999</v>
      </c>
      <c r="I432">
        <v>489.65800000000002</v>
      </c>
      <c r="J432">
        <v>1220.76</v>
      </c>
      <c r="K432">
        <v>138.49</v>
      </c>
      <c r="L432">
        <v>1248.8119999999999</v>
      </c>
      <c r="M432">
        <v>1.8</v>
      </c>
      <c r="N432">
        <v>169.82069999999999</v>
      </c>
      <c r="O432">
        <v>2106.83</v>
      </c>
      <c r="P432">
        <v>2.41</v>
      </c>
      <c r="Q432" s="5">
        <f t="shared" si="10"/>
        <v>384.18195381103322</v>
      </c>
    </row>
    <row r="433" spans="1:17" x14ac:dyDescent="0.3">
      <c r="A433" s="1">
        <v>43585</v>
      </c>
      <c r="B433">
        <v>258.59890000000001</v>
      </c>
      <c r="C433">
        <v>5893.81</v>
      </c>
      <c r="D433">
        <v>15007.21</v>
      </c>
      <c r="E433">
        <v>5944.7950000000001</v>
      </c>
      <c r="F433">
        <v>6656.7910000000002</v>
      </c>
      <c r="G433">
        <v>6160.9549999999999</v>
      </c>
      <c r="H433">
        <v>489.50400000000002</v>
      </c>
      <c r="I433">
        <v>499.96699999999998</v>
      </c>
      <c r="J433">
        <v>1228.8399999999999</v>
      </c>
      <c r="K433">
        <v>146.85</v>
      </c>
      <c r="L433">
        <v>1232.1849999999999</v>
      </c>
      <c r="M433">
        <v>1.8</v>
      </c>
      <c r="N433">
        <v>169.10480000000001</v>
      </c>
      <c r="O433">
        <v>2107.37</v>
      </c>
      <c r="P433">
        <v>2.42</v>
      </c>
      <c r="Q433" s="5">
        <f t="shared" si="10"/>
        <v>384.95672075121877</v>
      </c>
    </row>
    <row r="434" spans="1:17" x14ac:dyDescent="0.3">
      <c r="A434" s="1">
        <v>43616</v>
      </c>
      <c r="B434">
        <v>243.25909999999999</v>
      </c>
      <c r="C434">
        <v>5519.27</v>
      </c>
      <c r="D434">
        <v>14086.29</v>
      </c>
      <c r="E434">
        <v>5659.2910000000002</v>
      </c>
      <c r="F434">
        <v>6292.0780000000004</v>
      </c>
      <c r="G434">
        <v>5916.9769999999999</v>
      </c>
      <c r="H434">
        <v>447.74700000000001</v>
      </c>
      <c r="I434">
        <v>463.68799999999999</v>
      </c>
      <c r="J434">
        <v>1220.43</v>
      </c>
      <c r="K434">
        <v>140.5</v>
      </c>
      <c r="L434">
        <v>1218.1210000000001</v>
      </c>
      <c r="M434">
        <v>1.8</v>
      </c>
      <c r="N434">
        <v>163.4152</v>
      </c>
      <c r="O434">
        <v>2144.7800000000002</v>
      </c>
      <c r="P434">
        <v>2.39</v>
      </c>
      <c r="Q434" s="5">
        <f t="shared" si="10"/>
        <v>385.72342622004828</v>
      </c>
    </row>
    <row r="435" spans="1:17" x14ac:dyDescent="0.3">
      <c r="A435" s="1">
        <v>43644</v>
      </c>
      <c r="B435">
        <v>259.18759999999997</v>
      </c>
      <c r="C435">
        <v>5908.25</v>
      </c>
      <c r="D435">
        <v>15053.85</v>
      </c>
      <c r="E435">
        <v>5995.0309999999999</v>
      </c>
      <c r="F435">
        <v>6714.7420000000002</v>
      </c>
      <c r="G435">
        <v>6138.4179999999997</v>
      </c>
      <c r="H435">
        <v>477.20699999999999</v>
      </c>
      <c r="I435">
        <v>492.62799999999999</v>
      </c>
      <c r="J435">
        <v>1240.0999999999999</v>
      </c>
      <c r="K435">
        <v>150.16</v>
      </c>
      <c r="L435">
        <v>1250.3150000000001</v>
      </c>
      <c r="M435">
        <v>1.51</v>
      </c>
      <c r="N435">
        <v>167.80369999999999</v>
      </c>
      <c r="O435">
        <v>2171.71</v>
      </c>
      <c r="P435">
        <v>2.38</v>
      </c>
      <c r="Q435" s="5">
        <f t="shared" si="10"/>
        <v>386.48844434871802</v>
      </c>
    </row>
    <row r="436" spans="1:17" x14ac:dyDescent="0.3">
      <c r="A436" s="1">
        <v>43677</v>
      </c>
      <c r="B436">
        <v>259.94709999999998</v>
      </c>
      <c r="C436">
        <v>5993.17</v>
      </c>
      <c r="D436">
        <v>15268.8</v>
      </c>
      <c r="E436">
        <v>5918.9129999999996</v>
      </c>
      <c r="F436">
        <v>6584.665</v>
      </c>
      <c r="G436">
        <v>6146.9690000000001</v>
      </c>
      <c r="H436">
        <v>468.78</v>
      </c>
      <c r="I436">
        <v>486.60399999999998</v>
      </c>
      <c r="J436">
        <v>1249.6500000000001</v>
      </c>
      <c r="K436">
        <v>151.69</v>
      </c>
      <c r="L436">
        <v>1247.8879999999999</v>
      </c>
      <c r="M436">
        <v>1.51</v>
      </c>
      <c r="N436">
        <v>166.67509999999999</v>
      </c>
      <c r="O436">
        <v>2176.4899999999998</v>
      </c>
      <c r="P436">
        <v>2.4</v>
      </c>
      <c r="Q436" s="5">
        <f t="shared" si="10"/>
        <v>387.26142123741545</v>
      </c>
    </row>
    <row r="437" spans="1:17" x14ac:dyDescent="0.3">
      <c r="A437" s="1">
        <v>43707</v>
      </c>
      <c r="B437">
        <v>253.78049999999999</v>
      </c>
      <c r="C437">
        <v>5898.23</v>
      </c>
      <c r="D437">
        <v>14833.9</v>
      </c>
      <c r="E437">
        <v>5765.5780000000004</v>
      </c>
      <c r="F437">
        <v>6419.0469999999996</v>
      </c>
      <c r="G437">
        <v>6084.6819999999998</v>
      </c>
      <c r="H437">
        <v>448.25200000000001</v>
      </c>
      <c r="I437">
        <v>462.87900000000002</v>
      </c>
      <c r="J437">
        <v>1254.44</v>
      </c>
      <c r="K437">
        <v>151.18</v>
      </c>
      <c r="L437">
        <v>1179.133</v>
      </c>
      <c r="M437">
        <v>1.51</v>
      </c>
      <c r="N437">
        <v>162.809</v>
      </c>
      <c r="O437">
        <v>2232.89</v>
      </c>
      <c r="P437">
        <v>2.13</v>
      </c>
      <c r="Q437" s="5">
        <f t="shared" si="10"/>
        <v>387.94881026011188</v>
      </c>
    </row>
    <row r="438" spans="1:17" x14ac:dyDescent="0.3">
      <c r="A438" s="1">
        <v>43738</v>
      </c>
      <c r="B438">
        <v>259.12049999999999</v>
      </c>
      <c r="C438">
        <v>6008.59</v>
      </c>
      <c r="D438">
        <v>15126.03</v>
      </c>
      <c r="E438">
        <v>5930.7969999999996</v>
      </c>
      <c r="F438">
        <v>6593.7430000000004</v>
      </c>
      <c r="G438">
        <v>6330.6229999999996</v>
      </c>
      <c r="H438">
        <v>455.72199999999998</v>
      </c>
      <c r="I438">
        <v>471.71499999999997</v>
      </c>
      <c r="J438">
        <v>1260.05</v>
      </c>
      <c r="K438">
        <v>154.84</v>
      </c>
      <c r="L438">
        <v>1187.4939999999999</v>
      </c>
      <c r="M438">
        <v>1.41</v>
      </c>
      <c r="N438">
        <v>164.72139999999999</v>
      </c>
      <c r="O438">
        <v>2221</v>
      </c>
      <c r="P438">
        <v>2.04</v>
      </c>
      <c r="Q438" s="5">
        <f t="shared" si="10"/>
        <v>388.60832323755409</v>
      </c>
    </row>
    <row r="439" spans="1:17" x14ac:dyDescent="0.3">
      <c r="A439" s="1">
        <v>43769</v>
      </c>
      <c r="B439">
        <v>266.21230000000003</v>
      </c>
      <c r="C439">
        <v>6138.73</v>
      </c>
      <c r="D439">
        <v>15285.09</v>
      </c>
      <c r="E439">
        <v>6143.8850000000002</v>
      </c>
      <c r="F439">
        <v>6805.3940000000002</v>
      </c>
      <c r="G439">
        <v>6637.826</v>
      </c>
      <c r="H439">
        <v>476.45699999999999</v>
      </c>
      <c r="I439">
        <v>491.60599999999999</v>
      </c>
      <c r="J439">
        <v>1263.9000000000001</v>
      </c>
      <c r="K439">
        <v>157.94999999999999</v>
      </c>
      <c r="L439">
        <v>1113.6610000000001</v>
      </c>
      <c r="M439">
        <v>1.41</v>
      </c>
      <c r="N439">
        <v>168.05199999999999</v>
      </c>
      <c r="O439">
        <v>2227.69</v>
      </c>
      <c r="P439">
        <v>1.83</v>
      </c>
      <c r="Q439" s="5">
        <f t="shared" si="10"/>
        <v>389.20095093049133</v>
      </c>
    </row>
    <row r="440" spans="1:17" x14ac:dyDescent="0.3">
      <c r="A440" s="1">
        <v>43798</v>
      </c>
      <c r="B440">
        <v>272.71089999999998</v>
      </c>
      <c r="C440">
        <v>6361.56</v>
      </c>
      <c r="D440">
        <v>15831.36</v>
      </c>
      <c r="E440">
        <v>6213.1459999999997</v>
      </c>
      <c r="F440">
        <v>6907.0739999999996</v>
      </c>
      <c r="G440">
        <v>6675.0990000000002</v>
      </c>
      <c r="H440">
        <v>477.63</v>
      </c>
      <c r="I440">
        <v>490.92899999999997</v>
      </c>
      <c r="J440">
        <v>1276.9000000000001</v>
      </c>
      <c r="K440">
        <v>163.37</v>
      </c>
      <c r="L440">
        <v>1049.585</v>
      </c>
      <c r="M440">
        <v>1.41</v>
      </c>
      <c r="N440">
        <v>163.749</v>
      </c>
      <c r="O440">
        <v>2226.5500000000002</v>
      </c>
      <c r="P440">
        <v>1.55</v>
      </c>
      <c r="Q440" s="5">
        <f t="shared" si="10"/>
        <v>389.70366882544323</v>
      </c>
    </row>
    <row r="441" spans="1:17" x14ac:dyDescent="0.3">
      <c r="A441" s="1">
        <v>43830</v>
      </c>
      <c r="B441">
        <v>282.31450000000001</v>
      </c>
      <c r="C441">
        <v>6553.57</v>
      </c>
      <c r="D441">
        <v>16194.58</v>
      </c>
      <c r="E441">
        <v>6415.0709999999999</v>
      </c>
      <c r="F441">
        <v>7176.8789999999999</v>
      </c>
      <c r="G441">
        <v>6814.2860000000001</v>
      </c>
      <c r="H441">
        <v>509.416</v>
      </c>
      <c r="I441">
        <v>527.55499999999995</v>
      </c>
      <c r="J441">
        <v>1292.43</v>
      </c>
      <c r="K441">
        <v>167.47</v>
      </c>
      <c r="L441">
        <v>1139.076</v>
      </c>
      <c r="M441">
        <v>1.55</v>
      </c>
      <c r="N441">
        <v>172.0042</v>
      </c>
      <c r="O441">
        <v>2225</v>
      </c>
      <c r="P441">
        <v>1.55</v>
      </c>
      <c r="Q441" s="5">
        <f t="shared" si="10"/>
        <v>390.20703606434279</v>
      </c>
    </row>
    <row r="442" spans="1:17" x14ac:dyDescent="0.3">
      <c r="A442" s="1">
        <v>43861</v>
      </c>
      <c r="B442">
        <v>279.19600000000003</v>
      </c>
      <c r="C442">
        <v>6551</v>
      </c>
      <c r="D442">
        <v>16064.76</v>
      </c>
      <c r="E442">
        <v>6281.0749999999998</v>
      </c>
      <c r="F442">
        <v>6996.4160000000002</v>
      </c>
      <c r="G442">
        <v>6721.5839999999998</v>
      </c>
      <c r="H442">
        <v>486.755</v>
      </c>
      <c r="I442">
        <v>502.96300000000002</v>
      </c>
      <c r="J442">
        <v>1297.73</v>
      </c>
      <c r="K442">
        <v>171.57</v>
      </c>
      <c r="L442">
        <v>1075.1949999999999</v>
      </c>
      <c r="M442">
        <v>1.55</v>
      </c>
      <c r="N442">
        <v>159.3501</v>
      </c>
      <c r="O442">
        <v>2267.8200000000002</v>
      </c>
      <c r="P442">
        <v>1.55</v>
      </c>
      <c r="Q442" s="5">
        <f t="shared" si="10"/>
        <v>390.7110534859259</v>
      </c>
    </row>
    <row r="443" spans="1:17" x14ac:dyDescent="0.3">
      <c r="A443" s="1">
        <v>43889</v>
      </c>
      <c r="B443">
        <v>256.6454</v>
      </c>
      <c r="C443">
        <v>6011.73</v>
      </c>
      <c r="D443">
        <v>14669.36</v>
      </c>
      <c r="E443">
        <v>5713.28</v>
      </c>
      <c r="F443">
        <v>6347.39</v>
      </c>
      <c r="G443">
        <v>6106.9030000000002</v>
      </c>
      <c r="H443">
        <v>472.77699999999999</v>
      </c>
      <c r="I443">
        <v>476.44</v>
      </c>
      <c r="J443">
        <v>1279.08</v>
      </c>
      <c r="K443">
        <v>153.61000000000001</v>
      </c>
      <c r="L443">
        <v>924.13499999999999</v>
      </c>
      <c r="M443">
        <v>1.55</v>
      </c>
      <c r="N443">
        <v>151.3185</v>
      </c>
      <c r="O443">
        <v>2308.64</v>
      </c>
      <c r="P443">
        <v>1.58</v>
      </c>
      <c r="Q443" s="5">
        <f t="shared" si="10"/>
        <v>391.22548970634904</v>
      </c>
    </row>
    <row r="444" spans="1:17" x14ac:dyDescent="0.3">
      <c r="A444" s="1">
        <v>43921</v>
      </c>
      <c r="B444">
        <v>221.9974</v>
      </c>
      <c r="C444">
        <v>5269.2</v>
      </c>
      <c r="D444">
        <v>11810.5</v>
      </c>
      <c r="E444">
        <v>4950.7380000000003</v>
      </c>
      <c r="F444">
        <v>5430.6769999999997</v>
      </c>
      <c r="G444">
        <v>5670.3969999999999</v>
      </c>
      <c r="H444">
        <v>415.78399999999999</v>
      </c>
      <c r="I444">
        <v>403.05799999999999</v>
      </c>
      <c r="J444">
        <v>1203.8499999999999</v>
      </c>
      <c r="K444">
        <v>108.75</v>
      </c>
      <c r="L444">
        <v>487.661</v>
      </c>
      <c r="M444">
        <v>0.71</v>
      </c>
      <c r="N444">
        <v>131.9359</v>
      </c>
      <c r="O444">
        <v>2295.0500000000002</v>
      </c>
      <c r="P444">
        <v>0.65</v>
      </c>
      <c r="Q444" s="5">
        <f t="shared" si="10"/>
        <v>391.4374035132733</v>
      </c>
    </row>
    <row r="445" spans="1:17" x14ac:dyDescent="0.3">
      <c r="A445" s="1">
        <v>43951</v>
      </c>
      <c r="B445">
        <v>245.77889999999999</v>
      </c>
      <c r="C445">
        <v>5944.68</v>
      </c>
      <c r="D445">
        <v>13506.7</v>
      </c>
      <c r="E445">
        <v>5270.5690000000004</v>
      </c>
      <c r="F445">
        <v>5752.7749999999996</v>
      </c>
      <c r="G445">
        <v>5976.0119999999997</v>
      </c>
      <c r="H445">
        <v>453.04500000000002</v>
      </c>
      <c r="I445">
        <v>439.96699999999998</v>
      </c>
      <c r="J445">
        <v>1238.51</v>
      </c>
      <c r="K445">
        <v>124.15</v>
      </c>
      <c r="L445">
        <v>729.63099999999997</v>
      </c>
      <c r="M445">
        <v>0.71</v>
      </c>
      <c r="N445">
        <v>129.90620000000001</v>
      </c>
      <c r="O445">
        <v>2335.85</v>
      </c>
      <c r="P445">
        <v>0.05</v>
      </c>
      <c r="Q445" s="5">
        <f t="shared" si="10"/>
        <v>391.45371340508638</v>
      </c>
    </row>
    <row r="446" spans="1:17" x14ac:dyDescent="0.3">
      <c r="A446" s="1">
        <v>43980</v>
      </c>
      <c r="B446">
        <v>256.46809999999999</v>
      </c>
      <c r="C446">
        <v>6227.81</v>
      </c>
      <c r="D446">
        <v>14456.22</v>
      </c>
      <c r="E446">
        <v>5500.0749999999998</v>
      </c>
      <c r="F446">
        <v>6014.7579999999998</v>
      </c>
      <c r="G446">
        <v>6329.8850000000002</v>
      </c>
      <c r="H446">
        <v>447.78500000000003</v>
      </c>
      <c r="I446">
        <v>443.34699999999998</v>
      </c>
      <c r="J446">
        <v>1256.3800000000001</v>
      </c>
      <c r="K446">
        <v>133.52000000000001</v>
      </c>
      <c r="L446">
        <v>794.93600000000004</v>
      </c>
      <c r="M446">
        <v>0.71</v>
      </c>
      <c r="N446">
        <v>135.54470000000001</v>
      </c>
      <c r="O446">
        <v>2346.7199999999998</v>
      </c>
      <c r="P446">
        <v>0.05</v>
      </c>
      <c r="Q446" s="5">
        <f t="shared" si="10"/>
        <v>391.47002397647827</v>
      </c>
    </row>
    <row r="447" spans="1:17" x14ac:dyDescent="0.3">
      <c r="A447" s="1">
        <v>44012</v>
      </c>
      <c r="B447">
        <v>264.66289999999998</v>
      </c>
      <c r="C447">
        <v>6351.67</v>
      </c>
      <c r="D447">
        <v>14716.66</v>
      </c>
      <c r="E447">
        <v>5687.35</v>
      </c>
      <c r="F447">
        <v>6259.3459999999995</v>
      </c>
      <c r="G447">
        <v>6328.9939999999997</v>
      </c>
      <c r="H447">
        <v>485.26600000000002</v>
      </c>
      <c r="I447">
        <v>475.93700000000001</v>
      </c>
      <c r="J447">
        <v>1278.4000000000001</v>
      </c>
      <c r="K447">
        <v>136.47999999999999</v>
      </c>
      <c r="L447">
        <v>732.35500000000002</v>
      </c>
      <c r="M447">
        <v>-0.99</v>
      </c>
      <c r="N447">
        <v>138.63820000000001</v>
      </c>
      <c r="O447">
        <v>2361.5100000000002</v>
      </c>
      <c r="P447">
        <v>0.08</v>
      </c>
      <c r="Q447" s="5">
        <f t="shared" si="10"/>
        <v>391.4961219780767</v>
      </c>
    </row>
    <row r="448" spans="1:17" x14ac:dyDescent="0.3">
      <c r="A448" s="1">
        <v>44043</v>
      </c>
      <c r="B448">
        <v>278.6601</v>
      </c>
      <c r="C448">
        <v>6709.81</v>
      </c>
      <c r="D448">
        <v>15580.83</v>
      </c>
      <c r="E448">
        <v>5819.9160000000002</v>
      </c>
      <c r="F448">
        <v>6499.8729999999996</v>
      </c>
      <c r="G448">
        <v>6228.5349999999999</v>
      </c>
      <c r="H448">
        <v>526.49599999999998</v>
      </c>
      <c r="I448">
        <v>518.46699999999998</v>
      </c>
      <c r="J448">
        <v>1295.72</v>
      </c>
      <c r="K448">
        <v>139.87</v>
      </c>
      <c r="L448">
        <v>706.33299999999997</v>
      </c>
      <c r="M448">
        <v>-0.99</v>
      </c>
      <c r="N448">
        <v>146.55099999999999</v>
      </c>
      <c r="O448">
        <v>2396.7800000000002</v>
      </c>
      <c r="P448">
        <v>0.09</v>
      </c>
      <c r="Q448" s="5">
        <f t="shared" si="10"/>
        <v>391.52548418722506</v>
      </c>
    </row>
    <row r="449" spans="1:17" x14ac:dyDescent="0.3">
      <c r="A449" s="1">
        <v>44074</v>
      </c>
      <c r="B449">
        <v>295.71559999999999</v>
      </c>
      <c r="C449">
        <v>7192.11</v>
      </c>
      <c r="D449">
        <v>16128.64</v>
      </c>
      <c r="E449">
        <v>6119.1229999999996</v>
      </c>
      <c r="F449">
        <v>6767.3019999999997</v>
      </c>
      <c r="G449">
        <v>6702.65</v>
      </c>
      <c r="H449">
        <v>545.18100000000004</v>
      </c>
      <c r="I449">
        <v>529.928</v>
      </c>
      <c r="J449">
        <v>1315.64</v>
      </c>
      <c r="K449">
        <v>145.29</v>
      </c>
      <c r="L449">
        <v>710.01300000000003</v>
      </c>
      <c r="M449">
        <v>-0.99</v>
      </c>
      <c r="N449">
        <v>156.46250000000001</v>
      </c>
      <c r="O449">
        <v>2377.4299999999998</v>
      </c>
      <c r="P449">
        <v>0.1</v>
      </c>
      <c r="Q449" s="5">
        <f t="shared" si="10"/>
        <v>391.55811131090735</v>
      </c>
    </row>
    <row r="450" spans="1:17" x14ac:dyDescent="0.3">
      <c r="A450" s="1">
        <v>44104</v>
      </c>
      <c r="B450">
        <v>286.1807</v>
      </c>
      <c r="C450">
        <v>6918.83</v>
      </c>
      <c r="D450">
        <v>15814.63</v>
      </c>
      <c r="E450">
        <v>5960.1279999999997</v>
      </c>
      <c r="F450">
        <v>6541.81</v>
      </c>
      <c r="G450">
        <v>6768.2479999999996</v>
      </c>
      <c r="H450">
        <v>536.99</v>
      </c>
      <c r="I450">
        <v>521.428</v>
      </c>
      <c r="J450">
        <v>1313.39</v>
      </c>
      <c r="K450">
        <v>138.85</v>
      </c>
      <c r="L450">
        <v>613.29300000000001</v>
      </c>
      <c r="M450">
        <v>0.74</v>
      </c>
      <c r="N450">
        <v>151.21889999999999</v>
      </c>
      <c r="O450">
        <v>2376.13</v>
      </c>
      <c r="P450">
        <v>0.09</v>
      </c>
      <c r="Q450" s="5">
        <f t="shared" si="10"/>
        <v>391.58747816925569</v>
      </c>
    </row>
    <row r="451" spans="1:17" x14ac:dyDescent="0.3">
      <c r="A451" s="1">
        <v>44134</v>
      </c>
      <c r="B451">
        <v>279.22410000000002</v>
      </c>
      <c r="C451">
        <v>6734.84</v>
      </c>
      <c r="D451">
        <v>15915.45</v>
      </c>
      <c r="E451">
        <v>5722.1469999999999</v>
      </c>
      <c r="F451">
        <v>6172.875</v>
      </c>
      <c r="G451">
        <v>6660.0510000000004</v>
      </c>
      <c r="H451">
        <v>551.99199999999996</v>
      </c>
      <c r="I451">
        <v>532.17100000000005</v>
      </c>
      <c r="J451">
        <v>1310.57</v>
      </c>
      <c r="K451">
        <v>133.29</v>
      </c>
      <c r="L451">
        <v>640.14599999999996</v>
      </c>
      <c r="M451">
        <v>0.74</v>
      </c>
      <c r="N451">
        <v>153.34899999999999</v>
      </c>
      <c r="O451">
        <v>2365.52</v>
      </c>
      <c r="P451">
        <v>0.09</v>
      </c>
      <c r="Q451" s="5">
        <f t="shared" si="10"/>
        <v>391.61684723011842</v>
      </c>
    </row>
    <row r="452" spans="1:17" x14ac:dyDescent="0.3">
      <c r="A452" s="1">
        <v>44165</v>
      </c>
      <c r="B452">
        <v>313.64210000000003</v>
      </c>
      <c r="C452">
        <v>7472.06</v>
      </c>
      <c r="D452">
        <v>18115.29</v>
      </c>
      <c r="E452">
        <v>6609.1559999999999</v>
      </c>
      <c r="F452">
        <v>7223.0860000000002</v>
      </c>
      <c r="G452">
        <v>7492.1139999999996</v>
      </c>
      <c r="H452">
        <v>596.35</v>
      </c>
      <c r="I452">
        <v>581.39</v>
      </c>
      <c r="J452">
        <v>1347.47</v>
      </c>
      <c r="K452">
        <v>159.37</v>
      </c>
      <c r="L452">
        <v>792.39800000000002</v>
      </c>
      <c r="M452">
        <v>0.74</v>
      </c>
      <c r="N452">
        <v>158.7354</v>
      </c>
      <c r="O452">
        <v>2388.73</v>
      </c>
      <c r="P452">
        <v>0.09</v>
      </c>
      <c r="Q452" s="5">
        <f t="shared" si="10"/>
        <v>391.64621849366068</v>
      </c>
    </row>
    <row r="453" spans="1:17" x14ac:dyDescent="0.3">
      <c r="A453" s="1">
        <v>44196</v>
      </c>
      <c r="B453">
        <v>328.20429999999999</v>
      </c>
      <c r="C453">
        <v>7759.35</v>
      </c>
      <c r="D453">
        <v>18963.990000000002</v>
      </c>
      <c r="E453">
        <v>6916.4549999999999</v>
      </c>
      <c r="F453">
        <v>7563.098</v>
      </c>
      <c r="G453">
        <v>7801.2830000000004</v>
      </c>
      <c r="H453">
        <v>636.87400000000002</v>
      </c>
      <c r="I453">
        <v>624.13</v>
      </c>
      <c r="J453">
        <v>1380.48</v>
      </c>
      <c r="K453">
        <v>168.51</v>
      </c>
      <c r="L453">
        <v>812.29700000000003</v>
      </c>
      <c r="M453">
        <v>1.1499999999999999</v>
      </c>
      <c r="N453">
        <v>166.631</v>
      </c>
      <c r="O453">
        <v>2392.02</v>
      </c>
      <c r="P453">
        <v>0.09</v>
      </c>
      <c r="Q453" s="5">
        <f t="shared" si="10"/>
        <v>391.67559196004771</v>
      </c>
    </row>
    <row r="454" spans="1:17" x14ac:dyDescent="0.3">
      <c r="A454" s="1">
        <v>44225</v>
      </c>
      <c r="B454">
        <v>326.71159999999998</v>
      </c>
      <c r="C454">
        <v>7681.01</v>
      </c>
      <c r="D454">
        <v>18913.84</v>
      </c>
      <c r="E454">
        <v>6842.768</v>
      </c>
      <c r="F454">
        <v>7453.57</v>
      </c>
      <c r="G454">
        <v>7723.1989999999996</v>
      </c>
      <c r="H454">
        <v>662.86</v>
      </c>
      <c r="I454">
        <v>643.26499999999999</v>
      </c>
      <c r="J454">
        <v>1378.2</v>
      </c>
      <c r="K454">
        <v>166.78</v>
      </c>
      <c r="L454">
        <v>859.76400000000001</v>
      </c>
      <c r="M454">
        <v>1.1499999999999999</v>
      </c>
      <c r="N454">
        <v>171.00620000000001</v>
      </c>
      <c r="O454">
        <v>2374.87</v>
      </c>
      <c r="P454">
        <v>0.09</v>
      </c>
      <c r="Q454" s="5">
        <f t="shared" si="10"/>
        <v>391.70496762944475</v>
      </c>
    </row>
    <row r="455" spans="1:17" x14ac:dyDescent="0.3">
      <c r="A455" s="1">
        <v>44253</v>
      </c>
      <c r="B455">
        <v>334.27940000000001</v>
      </c>
      <c r="C455">
        <v>7892.81</v>
      </c>
      <c r="D455">
        <v>19967.18</v>
      </c>
      <c r="E455">
        <v>6996.2470000000003</v>
      </c>
      <c r="F455">
        <v>7635.7929999999997</v>
      </c>
      <c r="G455">
        <v>7840.1549999999997</v>
      </c>
      <c r="H455">
        <v>671.11800000000005</v>
      </c>
      <c r="I455">
        <v>648.18499999999995</v>
      </c>
      <c r="J455">
        <v>1399.11</v>
      </c>
      <c r="K455">
        <v>177.8</v>
      </c>
      <c r="L455">
        <v>926.58199999999999</v>
      </c>
      <c r="M455">
        <v>1.1499999999999999</v>
      </c>
      <c r="N455">
        <v>182.0712</v>
      </c>
      <c r="O455">
        <v>2340.58</v>
      </c>
      <c r="P455">
        <v>0.08</v>
      </c>
      <c r="Q455" s="5">
        <f t="shared" si="10"/>
        <v>391.73108129395337</v>
      </c>
    </row>
    <row r="456" spans="1:17" x14ac:dyDescent="0.3">
      <c r="A456" s="1">
        <v>44286</v>
      </c>
      <c r="B456">
        <v>343.20780000000002</v>
      </c>
      <c r="C456">
        <v>8238.48</v>
      </c>
      <c r="D456">
        <v>20507.47</v>
      </c>
      <c r="E456">
        <v>7157.1130000000003</v>
      </c>
      <c r="F456">
        <v>7871.683</v>
      </c>
      <c r="G456">
        <v>7923.4089999999997</v>
      </c>
      <c r="H456">
        <v>654.07899999999995</v>
      </c>
      <c r="I456">
        <v>638.39499999999998</v>
      </c>
      <c r="J456">
        <v>1398.3</v>
      </c>
      <c r="K456">
        <v>185.33</v>
      </c>
      <c r="L456">
        <v>990.60500000000002</v>
      </c>
      <c r="M456">
        <v>1.72</v>
      </c>
      <c r="N456">
        <v>178.16220000000001</v>
      </c>
      <c r="O456">
        <v>2311.35</v>
      </c>
      <c r="P456">
        <v>7.0000000000000007E-2</v>
      </c>
      <c r="Q456" s="5">
        <f t="shared" si="10"/>
        <v>391.75393227369551</v>
      </c>
    </row>
    <row r="457" spans="1:17" x14ac:dyDescent="0.3">
      <c r="A457" s="1">
        <v>44316</v>
      </c>
      <c r="B457">
        <v>358.21370000000002</v>
      </c>
      <c r="C457">
        <v>8678.16</v>
      </c>
      <c r="D457">
        <v>21552.639999999999</v>
      </c>
      <c r="E457">
        <v>7372.4669999999996</v>
      </c>
      <c r="F457">
        <v>8229.3970000000008</v>
      </c>
      <c r="G457">
        <v>7802.7659999999996</v>
      </c>
      <c r="H457">
        <v>670.29700000000003</v>
      </c>
      <c r="I457">
        <v>654.29</v>
      </c>
      <c r="J457">
        <v>1421.11</v>
      </c>
      <c r="K457">
        <v>203.04</v>
      </c>
      <c r="L457">
        <v>1061.415</v>
      </c>
      <c r="M457">
        <v>1.72</v>
      </c>
      <c r="N457">
        <v>192.93299999999999</v>
      </c>
      <c r="O457">
        <v>2329.61</v>
      </c>
      <c r="P457">
        <v>7.0000000000000007E-2</v>
      </c>
      <c r="Q457" s="5">
        <f t="shared" si="10"/>
        <v>391.77678458641145</v>
      </c>
    </row>
    <row r="458" spans="1:17" x14ac:dyDescent="0.3">
      <c r="A458" s="1">
        <v>44347</v>
      </c>
      <c r="B458">
        <v>363.78829999999999</v>
      </c>
      <c r="C458">
        <v>8738.77</v>
      </c>
      <c r="D458">
        <v>21725.599999999999</v>
      </c>
      <c r="E458">
        <v>7612.89</v>
      </c>
      <c r="F458">
        <v>8572.4150000000009</v>
      </c>
      <c r="G458">
        <v>7924.1710000000003</v>
      </c>
      <c r="H458">
        <v>678.47199999999998</v>
      </c>
      <c r="I458">
        <v>669.46299999999997</v>
      </c>
      <c r="J458">
        <v>1426.53</v>
      </c>
      <c r="K458">
        <v>208.36</v>
      </c>
      <c r="L458">
        <v>1141.7950000000001</v>
      </c>
      <c r="M458">
        <v>1.72</v>
      </c>
      <c r="N458">
        <v>198.197</v>
      </c>
      <c r="O458">
        <v>2337.2199999999998</v>
      </c>
      <c r="P458">
        <v>0.06</v>
      </c>
      <c r="Q458" s="5">
        <f t="shared" ref="Q458:Q466" si="11">Q457*(1+P458/1200)</f>
        <v>391.79637342564081</v>
      </c>
    </row>
    <row r="459" spans="1:17" x14ac:dyDescent="0.3">
      <c r="A459" s="1">
        <v>44377</v>
      </c>
      <c r="B459">
        <v>368.58210000000003</v>
      </c>
      <c r="C459">
        <v>8942.7800000000007</v>
      </c>
      <c r="D459">
        <v>22045.37</v>
      </c>
      <c r="E459">
        <v>7527.2160000000003</v>
      </c>
      <c r="F459">
        <v>8455.7939999999999</v>
      </c>
      <c r="G459">
        <v>7901.1670000000004</v>
      </c>
      <c r="H459">
        <v>677.649</v>
      </c>
      <c r="I459">
        <v>670.61699999999996</v>
      </c>
      <c r="J459">
        <v>1431.95</v>
      </c>
      <c r="K459">
        <v>207.64</v>
      </c>
      <c r="L459">
        <v>1200.8879999999999</v>
      </c>
      <c r="M459">
        <v>3.59</v>
      </c>
      <c r="N459">
        <v>201.86619999999999</v>
      </c>
      <c r="O459">
        <v>2353.64</v>
      </c>
      <c r="P459">
        <v>0.08</v>
      </c>
      <c r="Q459" s="5">
        <f t="shared" si="11"/>
        <v>391.8224931838692</v>
      </c>
    </row>
    <row r="460" spans="1:17" x14ac:dyDescent="0.3">
      <c r="A460" s="1">
        <v>44407</v>
      </c>
      <c r="B460">
        <v>371.12189999999998</v>
      </c>
      <c r="C460">
        <v>9155.2099999999991</v>
      </c>
      <c r="D460">
        <v>22214.97</v>
      </c>
      <c r="E460">
        <v>7583.8919999999998</v>
      </c>
      <c r="F460">
        <v>8612.1119999999992</v>
      </c>
      <c r="G460">
        <v>7801.1260000000002</v>
      </c>
      <c r="H460">
        <v>626.846</v>
      </c>
      <c r="I460">
        <v>625.48500000000001</v>
      </c>
      <c r="J460">
        <v>1425.63</v>
      </c>
      <c r="K460">
        <v>219.77</v>
      </c>
      <c r="L460">
        <v>1125.1220000000001</v>
      </c>
      <c r="M460">
        <v>3.59</v>
      </c>
      <c r="N460">
        <v>205.57759999999999</v>
      </c>
      <c r="O460">
        <v>2379.96</v>
      </c>
      <c r="P460">
        <v>0.1</v>
      </c>
      <c r="Q460" s="5">
        <f t="shared" si="11"/>
        <v>391.85514505830122</v>
      </c>
    </row>
    <row r="461" spans="1:17" x14ac:dyDescent="0.3">
      <c r="A461" s="1">
        <v>44439</v>
      </c>
      <c r="B461">
        <v>380.41090000000003</v>
      </c>
      <c r="C461">
        <v>9433.58</v>
      </c>
      <c r="D461">
        <v>22779.74</v>
      </c>
      <c r="E461">
        <v>7717.6670000000004</v>
      </c>
      <c r="F461">
        <v>8742.2620000000006</v>
      </c>
      <c r="G461">
        <v>8040.616</v>
      </c>
      <c r="H461">
        <v>641.17899999999997</v>
      </c>
      <c r="I461">
        <v>641.85799999999995</v>
      </c>
      <c r="J461">
        <v>1435.33</v>
      </c>
      <c r="K461">
        <v>223.57</v>
      </c>
      <c r="L461">
        <v>1099.0809999999999</v>
      </c>
      <c r="M461">
        <v>3.59</v>
      </c>
      <c r="N461">
        <v>204.96960000000001</v>
      </c>
      <c r="O461">
        <v>2375.4299999999998</v>
      </c>
      <c r="P461">
        <v>0.09</v>
      </c>
      <c r="Q461" s="5">
        <f t="shared" si="11"/>
        <v>391.88453419418062</v>
      </c>
    </row>
    <row r="462" spans="1:17" x14ac:dyDescent="0.3">
      <c r="A462" s="1">
        <v>44469</v>
      </c>
      <c r="B462">
        <v>364.69619999999998</v>
      </c>
      <c r="C462">
        <v>8994.83</v>
      </c>
      <c r="D462">
        <v>21841.24</v>
      </c>
      <c r="E462">
        <v>7493.6930000000002</v>
      </c>
      <c r="F462">
        <v>8324.5450000000001</v>
      </c>
      <c r="G462">
        <v>8261.7990000000009</v>
      </c>
      <c r="H462">
        <v>614.404</v>
      </c>
      <c r="I462">
        <v>616.35</v>
      </c>
      <c r="J462">
        <v>1429.88</v>
      </c>
      <c r="K462">
        <v>214.84</v>
      </c>
      <c r="L462">
        <v>1132.3130000000001</v>
      </c>
      <c r="M462">
        <v>5.23</v>
      </c>
      <c r="N462">
        <v>215.16730000000001</v>
      </c>
      <c r="O462">
        <v>2354.86</v>
      </c>
      <c r="P462">
        <v>0.08</v>
      </c>
      <c r="Q462" s="5">
        <f t="shared" si="11"/>
        <v>391.91065982979359</v>
      </c>
    </row>
    <row r="463" spans="1:17" x14ac:dyDescent="0.3">
      <c r="A463" s="1">
        <v>44498</v>
      </c>
      <c r="B463">
        <v>383.3116</v>
      </c>
      <c r="C463">
        <v>9625.02</v>
      </c>
      <c r="D463">
        <v>23140.34</v>
      </c>
      <c r="E463">
        <v>7678.0029999999997</v>
      </c>
      <c r="F463">
        <v>8699.518</v>
      </c>
      <c r="G463">
        <v>7983.8879999999999</v>
      </c>
      <c r="H463">
        <v>622.745</v>
      </c>
      <c r="I463">
        <v>622.42899999999997</v>
      </c>
      <c r="J463">
        <v>1442.79</v>
      </c>
      <c r="K463">
        <v>236.13</v>
      </c>
      <c r="L463">
        <v>1188.7329999999999</v>
      </c>
      <c r="M463">
        <v>5.23</v>
      </c>
      <c r="N463">
        <v>220.72739999999999</v>
      </c>
      <c r="O463">
        <v>2354.21</v>
      </c>
      <c r="P463">
        <v>0.08</v>
      </c>
      <c r="Q463" s="5">
        <f t="shared" si="11"/>
        <v>391.93678720711557</v>
      </c>
    </row>
    <row r="464" spans="1:17" x14ac:dyDescent="0.3">
      <c r="A464" s="1">
        <v>44530</v>
      </c>
      <c r="B464">
        <v>374.08139999999997</v>
      </c>
      <c r="C464">
        <v>9558.33</v>
      </c>
      <c r="D464">
        <v>22334.6</v>
      </c>
      <c r="E464">
        <v>7320.64</v>
      </c>
      <c r="F464">
        <v>8250.8320000000003</v>
      </c>
      <c r="G464">
        <v>7787.0720000000001</v>
      </c>
      <c r="H464">
        <v>598.65200000000004</v>
      </c>
      <c r="I464">
        <v>597.06399999999996</v>
      </c>
      <c r="J464">
        <v>1424.12</v>
      </c>
      <c r="K464">
        <v>226.67</v>
      </c>
      <c r="L464">
        <v>1099.4590000000001</v>
      </c>
      <c r="M464">
        <v>5.23</v>
      </c>
      <c r="N464">
        <v>204.59100000000001</v>
      </c>
      <c r="O464">
        <v>2361.1799999999998</v>
      </c>
      <c r="P464">
        <v>0.08</v>
      </c>
      <c r="Q464" s="5">
        <f t="shared" si="11"/>
        <v>391.9629163262627</v>
      </c>
    </row>
    <row r="465" spans="1:17" x14ac:dyDescent="0.3">
      <c r="A465" s="1">
        <v>44561</v>
      </c>
      <c r="B465">
        <v>389.04469999999998</v>
      </c>
      <c r="C465">
        <v>9986.7000000000007</v>
      </c>
      <c r="D465">
        <v>23246.83</v>
      </c>
      <c r="E465">
        <v>7695.4849999999997</v>
      </c>
      <c r="F465">
        <v>8795.7279999999992</v>
      </c>
      <c r="G465">
        <v>7934.5680000000002</v>
      </c>
      <c r="H465">
        <v>606.83199999999999</v>
      </c>
      <c r="I465">
        <v>608.26599999999996</v>
      </c>
      <c r="J465">
        <v>1430.87</v>
      </c>
      <c r="K465">
        <v>232.17</v>
      </c>
      <c r="L465">
        <v>1138.576</v>
      </c>
      <c r="M465">
        <v>6.15</v>
      </c>
      <c r="N465">
        <v>211.80330000000001</v>
      </c>
      <c r="O465">
        <v>2355.14</v>
      </c>
      <c r="P465">
        <v>0.08</v>
      </c>
      <c r="Q465" s="5">
        <f t="shared" si="11"/>
        <v>391.9890471873511</v>
      </c>
    </row>
    <row r="466" spans="1:17" x14ac:dyDescent="0.3">
      <c r="A466" s="1">
        <v>44592</v>
      </c>
      <c r="B466">
        <v>369.93779999999998</v>
      </c>
      <c r="C466">
        <v>9469.92</v>
      </c>
      <c r="D466">
        <v>21534.21</v>
      </c>
      <c r="E466">
        <v>7323.6080000000002</v>
      </c>
      <c r="F466">
        <v>8393.2549999999992</v>
      </c>
      <c r="G466">
        <v>7532.0349999999999</v>
      </c>
      <c r="H466">
        <v>588</v>
      </c>
      <c r="I466">
        <v>596.75199999999995</v>
      </c>
      <c r="J466">
        <v>1409.87</v>
      </c>
      <c r="K466">
        <v>218.26</v>
      </c>
      <c r="L466">
        <v>1264.596</v>
      </c>
      <c r="M466">
        <v>6.15</v>
      </c>
      <c r="N466">
        <v>230.39699999999999</v>
      </c>
      <c r="O466">
        <v>2304.4</v>
      </c>
      <c r="P466">
        <v>0.08</v>
      </c>
      <c r="Q466" s="5">
        <f t="shared" si="11"/>
        <v>392.01517979049692</v>
      </c>
    </row>
    <row r="467" spans="1:17" x14ac:dyDescent="0.3">
      <c r="A467" s="1">
        <f>A466+28</f>
        <v>44620</v>
      </c>
    </row>
    <row r="468" spans="1:17" x14ac:dyDescent="0.3">
      <c r="A468" s="1">
        <f>A467+31</f>
        <v>44651</v>
      </c>
    </row>
    <row r="469" spans="1:17" x14ac:dyDescent="0.3">
      <c r="A469" s="1">
        <f>A468+30</f>
        <v>44681</v>
      </c>
    </row>
    <row r="470" spans="1:17" x14ac:dyDescent="0.3">
      <c r="A470" s="1">
        <f t="shared" ref="A470:A501" si="12">A469+31</f>
        <v>44712</v>
      </c>
    </row>
    <row r="471" spans="1:17" x14ac:dyDescent="0.3">
      <c r="A471" s="1">
        <f>A470+30</f>
        <v>44742</v>
      </c>
    </row>
    <row r="472" spans="1:17" x14ac:dyDescent="0.3">
      <c r="A472" s="1">
        <f t="shared" si="12"/>
        <v>44773</v>
      </c>
    </row>
    <row r="473" spans="1:17" x14ac:dyDescent="0.3">
      <c r="A473" s="1">
        <f t="shared" si="12"/>
        <v>44804</v>
      </c>
    </row>
    <row r="474" spans="1:17" x14ac:dyDescent="0.3">
      <c r="A474" s="1">
        <f>A473+30</f>
        <v>44834</v>
      </c>
    </row>
    <row r="475" spans="1:17" x14ac:dyDescent="0.3">
      <c r="A475" s="1">
        <f t="shared" si="12"/>
        <v>44865</v>
      </c>
    </row>
    <row r="476" spans="1:17" x14ac:dyDescent="0.3">
      <c r="A476" s="1">
        <f>A475+30</f>
        <v>44895</v>
      </c>
    </row>
    <row r="477" spans="1:17" x14ac:dyDescent="0.3">
      <c r="A477" s="1">
        <f t="shared" si="12"/>
        <v>44926</v>
      </c>
    </row>
    <row r="478" spans="1:17" x14ac:dyDescent="0.3">
      <c r="A478" s="1">
        <f t="shared" si="12"/>
        <v>44957</v>
      </c>
    </row>
    <row r="479" spans="1:17" x14ac:dyDescent="0.3">
      <c r="A479" s="1">
        <f>A478+28</f>
        <v>44985</v>
      </c>
    </row>
    <row r="480" spans="1:17" x14ac:dyDescent="0.3">
      <c r="A480" s="1">
        <f t="shared" si="12"/>
        <v>45016</v>
      </c>
    </row>
    <row r="481" spans="1:1" x14ac:dyDescent="0.3">
      <c r="A481" s="1">
        <f>A480+30</f>
        <v>45046</v>
      </c>
    </row>
    <row r="482" spans="1:1" x14ac:dyDescent="0.3">
      <c r="A482" s="1">
        <f t="shared" si="12"/>
        <v>45077</v>
      </c>
    </row>
    <row r="483" spans="1:1" x14ac:dyDescent="0.3">
      <c r="A483" s="1">
        <f>A482+30</f>
        <v>45107</v>
      </c>
    </row>
    <row r="484" spans="1:1" x14ac:dyDescent="0.3">
      <c r="A484" s="1">
        <f t="shared" si="12"/>
        <v>45138</v>
      </c>
    </row>
    <row r="485" spans="1:1" x14ac:dyDescent="0.3">
      <c r="A485" s="1">
        <f t="shared" si="12"/>
        <v>45169</v>
      </c>
    </row>
    <row r="486" spans="1:1" x14ac:dyDescent="0.3">
      <c r="A486" s="1">
        <f>A485+30</f>
        <v>45199</v>
      </c>
    </row>
    <row r="487" spans="1:1" x14ac:dyDescent="0.3">
      <c r="A487" s="1">
        <f t="shared" si="12"/>
        <v>45230</v>
      </c>
    </row>
    <row r="488" spans="1:1" x14ac:dyDescent="0.3">
      <c r="A488" s="1">
        <f>A487+30</f>
        <v>45260</v>
      </c>
    </row>
    <row r="489" spans="1:1" x14ac:dyDescent="0.3">
      <c r="A489" s="1">
        <f t="shared" si="12"/>
        <v>45291</v>
      </c>
    </row>
    <row r="490" spans="1:1" x14ac:dyDescent="0.3">
      <c r="A490" s="1">
        <f t="shared" si="12"/>
        <v>45322</v>
      </c>
    </row>
    <row r="491" spans="1:1" x14ac:dyDescent="0.3">
      <c r="A491" s="1">
        <f>A490+29</f>
        <v>45351</v>
      </c>
    </row>
    <row r="492" spans="1:1" x14ac:dyDescent="0.3">
      <c r="A492" s="1">
        <f t="shared" si="12"/>
        <v>45382</v>
      </c>
    </row>
    <row r="493" spans="1:1" x14ac:dyDescent="0.3">
      <c r="A493" s="1">
        <f>A492+30</f>
        <v>45412</v>
      </c>
    </row>
    <row r="494" spans="1:1" x14ac:dyDescent="0.3">
      <c r="A494" s="1">
        <f t="shared" si="12"/>
        <v>45443</v>
      </c>
    </row>
    <row r="495" spans="1:1" x14ac:dyDescent="0.3">
      <c r="A495" s="1">
        <f>A494+30</f>
        <v>45473</v>
      </c>
    </row>
    <row r="496" spans="1:1" x14ac:dyDescent="0.3">
      <c r="A496" s="1">
        <f t="shared" si="12"/>
        <v>45504</v>
      </c>
    </row>
    <row r="497" spans="1:1" x14ac:dyDescent="0.3">
      <c r="A497" s="1">
        <f t="shared" si="12"/>
        <v>45535</v>
      </c>
    </row>
    <row r="498" spans="1:1" x14ac:dyDescent="0.3">
      <c r="A498" s="1">
        <f>A497+30</f>
        <v>45565</v>
      </c>
    </row>
    <row r="499" spans="1:1" x14ac:dyDescent="0.3">
      <c r="A499" s="1">
        <f t="shared" si="12"/>
        <v>45596</v>
      </c>
    </row>
    <row r="500" spans="1:1" x14ac:dyDescent="0.3">
      <c r="A500" s="1">
        <f>A499+30</f>
        <v>45626</v>
      </c>
    </row>
    <row r="501" spans="1:1" x14ac:dyDescent="0.3">
      <c r="A501" s="1">
        <f t="shared" si="12"/>
        <v>45657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30D4-BD0F-46AF-AB49-DD5E362A4D27}">
  <dimension ref="A1:AH1252"/>
  <sheetViews>
    <sheetView workbookViewId="0">
      <selection activeCell="AH8" sqref="AH8"/>
    </sheetView>
  </sheetViews>
  <sheetFormatPr defaultColWidth="8.77734375" defaultRowHeight="14.4" x14ac:dyDescent="0.3"/>
  <cols>
    <col min="1" max="1" width="28.6640625" customWidth="1"/>
    <col min="2" max="2" width="10.6640625" customWidth="1"/>
    <col min="3" max="10" width="18.6640625" style="12" customWidth="1"/>
    <col min="11" max="11" width="3.6640625" style="15" customWidth="1"/>
    <col min="12" max="12" width="10.6640625" customWidth="1"/>
    <col min="13" max="20" width="18.6640625" customWidth="1"/>
    <col min="21" max="21" width="3.6640625" style="19" customWidth="1"/>
    <col min="22" max="22" width="18.77734375" customWidth="1"/>
    <col min="23" max="23" width="20" bestFit="1" customWidth="1"/>
  </cols>
  <sheetData>
    <row r="1" spans="1:34" x14ac:dyDescent="0.3">
      <c r="A1" t="s">
        <v>50</v>
      </c>
      <c r="L1" t="s">
        <v>76</v>
      </c>
      <c r="M1" s="3">
        <f>STDEV(M6:M258)*SQRT(12)</f>
        <v>0.15675819322127907</v>
      </c>
      <c r="N1" s="3">
        <f t="shared" ref="N1:T1" si="0">STDEV(N6:N258)*SQRT(12)</f>
        <v>0.14965790356736086</v>
      </c>
      <c r="O1" s="3">
        <f t="shared" si="0"/>
        <v>0.17138325975555549</v>
      </c>
      <c r="P1" s="3">
        <f t="shared" si="0"/>
        <v>0.1666469953318335</v>
      </c>
      <c r="Q1" s="3">
        <f t="shared" si="0"/>
        <v>0.18406185442354586</v>
      </c>
      <c r="R1" s="3">
        <f t="shared" si="0"/>
        <v>0.15444724250045289</v>
      </c>
      <c r="S1" s="3">
        <f t="shared" si="0"/>
        <v>0.20281887342775684</v>
      </c>
      <c r="T1" s="3">
        <f t="shared" si="0"/>
        <v>0.21181202787242157</v>
      </c>
      <c r="U1" s="18"/>
      <c r="V1" t="s">
        <v>74</v>
      </c>
      <c r="W1" s="3">
        <f>M1</f>
        <v>0.15675819322127907</v>
      </c>
      <c r="X1" s="3">
        <f t="shared" ref="X1:AD1" si="1">N1</f>
        <v>0.14965790356736086</v>
      </c>
      <c r="Y1" s="3">
        <f t="shared" si="1"/>
        <v>0.17138325975555549</v>
      </c>
      <c r="Z1" s="3">
        <f t="shared" si="1"/>
        <v>0.1666469953318335</v>
      </c>
      <c r="AA1" s="3">
        <f t="shared" si="1"/>
        <v>0.18406185442354586</v>
      </c>
      <c r="AB1" s="3">
        <f t="shared" si="1"/>
        <v>0.15444724250045289</v>
      </c>
      <c r="AC1" s="3">
        <f t="shared" si="1"/>
        <v>0.20281887342775684</v>
      </c>
      <c r="AD1" s="3">
        <f t="shared" si="1"/>
        <v>0.21181202787242157</v>
      </c>
      <c r="AE1" s="3"/>
      <c r="AF1">
        <v>15.68</v>
      </c>
      <c r="AG1">
        <f>1/AF1</f>
        <v>6.3775510204081634E-2</v>
      </c>
      <c r="AH1">
        <f>3.5*AG1</f>
        <v>0.22321428571428573</v>
      </c>
    </row>
    <row r="2" spans="1:34" x14ac:dyDescent="0.3">
      <c r="M2" s="3"/>
      <c r="N2" s="3"/>
      <c r="O2" s="3"/>
      <c r="P2" s="3"/>
      <c r="Q2" s="3"/>
      <c r="R2" s="3"/>
      <c r="S2" s="3"/>
      <c r="T2" s="3"/>
      <c r="U2" s="18"/>
      <c r="V2" t="s">
        <v>77</v>
      </c>
      <c r="W2" s="27">
        <f t="shared" ref="W2:AD2" si="2">STDEV(W6:W258)</f>
        <v>9.999999999999995E-3</v>
      </c>
      <c r="X2" s="27">
        <f t="shared" si="2"/>
        <v>9.9999999999999933E-3</v>
      </c>
      <c r="Y2" s="27">
        <f t="shared" si="2"/>
        <v>9.9999999999999915E-3</v>
      </c>
      <c r="Z2" s="27">
        <f t="shared" si="2"/>
        <v>0.01</v>
      </c>
      <c r="AA2" s="27">
        <f t="shared" si="2"/>
        <v>1.0000000000000004E-2</v>
      </c>
      <c r="AB2" s="27">
        <f t="shared" si="2"/>
        <v>9.9999999999999985E-3</v>
      </c>
      <c r="AC2" s="27">
        <f t="shared" si="2"/>
        <v>0.01</v>
      </c>
      <c r="AD2" s="27">
        <f t="shared" si="2"/>
        <v>9.9999999999999967E-3</v>
      </c>
      <c r="AE2" s="27"/>
      <c r="AF2">
        <v>14.97</v>
      </c>
      <c r="AG2">
        <f t="shared" ref="AG2:AG8" si="3">1/AF2</f>
        <v>6.6800267201068797E-2</v>
      </c>
      <c r="AH2">
        <f t="shared" ref="AH2:AH8" si="4">3.5*AG2</f>
        <v>0.23380093520374079</v>
      </c>
    </row>
    <row r="3" spans="1:34" x14ac:dyDescent="0.3">
      <c r="C3" s="12" t="s">
        <v>61</v>
      </c>
      <c r="M3" t="s">
        <v>62</v>
      </c>
      <c r="V3" t="s">
        <v>75</v>
      </c>
      <c r="AF3">
        <v>17.14</v>
      </c>
      <c r="AG3">
        <f t="shared" si="3"/>
        <v>5.8343057176196034E-2</v>
      </c>
      <c r="AH3">
        <f t="shared" si="4"/>
        <v>0.20420070011668612</v>
      </c>
    </row>
    <row r="4" spans="1:34" s="2" customFormat="1" ht="28.8" x14ac:dyDescent="0.3">
      <c r="A4" s="2" t="s">
        <v>51</v>
      </c>
      <c r="B4" s="2" t="s">
        <v>52</v>
      </c>
      <c r="C4" s="16" t="s">
        <v>53</v>
      </c>
      <c r="D4" s="16" t="s">
        <v>54</v>
      </c>
      <c r="E4" s="16" t="s">
        <v>55</v>
      </c>
      <c r="F4" s="16" t="s">
        <v>56</v>
      </c>
      <c r="G4" s="16" t="s">
        <v>57</v>
      </c>
      <c r="H4" s="16" t="s">
        <v>58</v>
      </c>
      <c r="I4" s="16" t="s">
        <v>59</v>
      </c>
      <c r="J4" s="16" t="s">
        <v>60</v>
      </c>
      <c r="K4" s="17"/>
      <c r="L4" s="16" t="s">
        <v>51</v>
      </c>
      <c r="M4" s="16" t="str">
        <f>C4</f>
        <v>Global_Equity</v>
      </c>
      <c r="N4" s="16" t="str">
        <f t="shared" ref="N4:T4" si="5">D4</f>
        <v>S&amp;P500</v>
      </c>
      <c r="O4" s="16" t="str">
        <f t="shared" si="5"/>
        <v>US_Midcap</v>
      </c>
      <c r="P4" s="16" t="str">
        <f t="shared" si="5"/>
        <v>EAFE</v>
      </c>
      <c r="Q4" s="16" t="str">
        <f t="shared" si="5"/>
        <v>Europe</v>
      </c>
      <c r="R4" s="16" t="str">
        <f t="shared" si="5"/>
        <v>Japan</v>
      </c>
      <c r="S4" s="16" t="str">
        <f t="shared" si="5"/>
        <v>Asia_Ex-Japan</v>
      </c>
      <c r="T4" s="16" t="str">
        <f t="shared" si="5"/>
        <v>Emerging_Markets</v>
      </c>
      <c r="U4" s="17"/>
      <c r="V4" s="16" t="str">
        <f>L4</f>
        <v>Date</v>
      </c>
      <c r="W4" s="16" t="str">
        <f t="shared" ref="W4:AD4" si="6">M4</f>
        <v>Global_Equity</v>
      </c>
      <c r="X4" s="16" t="str">
        <f t="shared" si="6"/>
        <v>S&amp;P500</v>
      </c>
      <c r="Y4" s="16" t="str">
        <f t="shared" si="6"/>
        <v>US_Midcap</v>
      </c>
      <c r="Z4" s="16" t="str">
        <f t="shared" si="6"/>
        <v>EAFE</v>
      </c>
      <c r="AA4" s="16" t="str">
        <f t="shared" si="6"/>
        <v>Europe</v>
      </c>
      <c r="AB4" s="16" t="str">
        <f t="shared" si="6"/>
        <v>Japan</v>
      </c>
      <c r="AC4" s="16" t="str">
        <f t="shared" si="6"/>
        <v>Asia_Ex-Japan</v>
      </c>
      <c r="AD4" s="16" t="str">
        <f t="shared" si="6"/>
        <v>Emerging_Markets</v>
      </c>
      <c r="AF4" s="2">
        <v>16.66</v>
      </c>
      <c r="AG4">
        <f t="shared" si="3"/>
        <v>6.0024009603841535E-2</v>
      </c>
      <c r="AH4"/>
    </row>
    <row r="5" spans="1:34" x14ac:dyDescent="0.3">
      <c r="A5" s="10">
        <v>36891</v>
      </c>
      <c r="B5" s="11">
        <f t="shared" ref="B5:B45" si="7">A5</f>
        <v>36891</v>
      </c>
      <c r="C5" s="12">
        <f>100*(VLOOKUP($A5,'Raw-Data'!$A$189:$L524,2,TRUE)/VLOOKUP($A$5,'Raw-Data'!$A$189:$L524,2,TRUE))</f>
        <v>100</v>
      </c>
      <c r="D5" s="12">
        <f>100*(VLOOKUP($A5,'Raw-Data'!$A$189:$L524,3,TRUE)/VLOOKUP($A$5,'Raw-Data'!$A$189:$L524,3,TRUE))</f>
        <v>100</v>
      </c>
      <c r="E5" s="12">
        <f>100*(VLOOKUP($A5,'Raw-Data'!$A$189:$L524,4,TRUE)/VLOOKUP($A$5,'Raw-Data'!$A$189:$L524,4,TRUE))</f>
        <v>100</v>
      </c>
      <c r="F5" s="12">
        <f>100*(VLOOKUP($A5,'Raw-Data'!$A$189:$L524,5,TRUE)/VLOOKUP($A$5,'Raw-Data'!$A$189:$L524,5,TRUE))</f>
        <v>100</v>
      </c>
      <c r="G5" s="12">
        <f>100*(VLOOKUP($A5,'Raw-Data'!$A$189:$L524,6,TRUE)/VLOOKUP($A$5,'Raw-Data'!$A$189:$L524,6,TRUE))</f>
        <v>100</v>
      </c>
      <c r="H5" s="12">
        <f>100*(VLOOKUP($A5,'Raw-Data'!$A$189:$L524,7,TRUE)/VLOOKUP($A$5,'Raw-Data'!$A$189:$L524,7,TRUE))</f>
        <v>100</v>
      </c>
      <c r="I5" s="12">
        <f>100*(VLOOKUP($A5,'Raw-Data'!$A$189:$L524,8,TRUE)/VLOOKUP($A$5,'Raw-Data'!$A$189:$L524,8,TRUE))</f>
        <v>100</v>
      </c>
      <c r="J5" s="12">
        <f>100*(VLOOKUP($A5,'Raw-Data'!$A$189:$L524,9,TRUE)/VLOOKUP($A$5,'Raw-Data'!$A$189:$L524,9,TRUE))</f>
        <v>100</v>
      </c>
      <c r="AF5">
        <v>18.41</v>
      </c>
      <c r="AG5">
        <f t="shared" si="3"/>
        <v>5.4318305268875614E-2</v>
      </c>
    </row>
    <row r="6" spans="1:34" x14ac:dyDescent="0.3">
      <c r="A6" s="10">
        <v>36922</v>
      </c>
      <c r="B6" s="11">
        <f t="shared" si="7"/>
        <v>36922</v>
      </c>
      <c r="C6" s="12">
        <f>100*(VLOOKUP($A6,'Raw-Data'!$A$189:$L525,2,TRUE)/VLOOKUP($A$5,'Raw-Data'!$A$189:$L525,2,TRUE))</f>
        <v>102.51440000000001</v>
      </c>
      <c r="D6" s="12">
        <f>100*(VLOOKUP($A6,'Raw-Data'!$A$189:$L525,3,TRUE)/VLOOKUP($A$5,'Raw-Data'!$A$189:$L525,3,TRUE))</f>
        <v>103.54746186124733</v>
      </c>
      <c r="E6" s="12">
        <f>100*(VLOOKUP($A6,'Raw-Data'!$A$189:$L525,4,TRUE)/VLOOKUP($A$5,'Raw-Data'!$A$189:$L525,4,TRUE))</f>
        <v>101.61067206332535</v>
      </c>
      <c r="F6" s="12">
        <f>100*(VLOOKUP($A6,'Raw-Data'!$A$189:$L525,5,TRUE)/VLOOKUP($A$5,'Raw-Data'!$A$189:$L525,5,TRUE))</f>
        <v>99.948424704252801</v>
      </c>
      <c r="G6" s="12">
        <f>100*(VLOOKUP($A6,'Raw-Data'!$A$189:$L525,6,TRUE)/VLOOKUP($A$5,'Raw-Data'!$A$189:$L525,6,TRUE))</f>
        <v>100.04579396511456</v>
      </c>
      <c r="H6" s="12">
        <f>100*(VLOOKUP($A6,'Raw-Data'!$A$189:$L525,7,TRUE)/VLOOKUP($A$5,'Raw-Data'!$A$189:$L525,7,TRUE))</f>
        <v>98.810519933262682</v>
      </c>
      <c r="I6" s="12">
        <f>100*(VLOOKUP($A6,'Raw-Data'!$A$189:$L525,8,TRUE)/VLOOKUP($A$5,'Raw-Data'!$A$189:$L525,8,TRUE))</f>
        <v>112.872</v>
      </c>
      <c r="J6" s="12">
        <f>100*(VLOOKUP($A6,'Raw-Data'!$A$189:$L525,9,TRUE)/VLOOKUP($A$5,'Raw-Data'!$A$189:$L525,9,TRUE))</f>
        <v>113.75800000000001</v>
      </c>
      <c r="L6" s="13">
        <f>A6</f>
        <v>36922</v>
      </c>
      <c r="M6" s="3">
        <f>(C6/C5)-1</f>
        <v>2.5144000000000055E-2</v>
      </c>
      <c r="N6" s="3">
        <f t="shared" ref="N6:T6" si="8">(D6/D5)-1</f>
        <v>3.5474618612473252E-2</v>
      </c>
      <c r="O6" s="3">
        <f t="shared" si="8"/>
        <v>1.6106720633253468E-2</v>
      </c>
      <c r="P6" s="3">
        <f t="shared" si="8"/>
        <v>-5.1575295747197103E-4</v>
      </c>
      <c r="Q6" s="3">
        <f t="shared" si="8"/>
        <v>4.5793965114548918E-4</v>
      </c>
      <c r="R6" s="3">
        <f t="shared" si="8"/>
        <v>-1.189480066737314E-2</v>
      </c>
      <c r="S6" s="3">
        <f t="shared" si="8"/>
        <v>0.12871999999999995</v>
      </c>
      <c r="T6" s="3">
        <f t="shared" si="8"/>
        <v>0.13758000000000004</v>
      </c>
      <c r="U6" s="18"/>
      <c r="V6" s="13">
        <f>L6</f>
        <v>36922</v>
      </c>
      <c r="W6" s="3">
        <f>M6/(W$1/SQRT(12))/100</f>
        <v>5.5564158543261613E-3</v>
      </c>
      <c r="X6" s="3">
        <f t="shared" ref="X6:AD6" si="9">N6/(X$1/SQRT(12))/100</f>
        <v>8.2112391462541654E-3</v>
      </c>
      <c r="Y6" s="3">
        <f t="shared" si="9"/>
        <v>3.2555873333140577E-3</v>
      </c>
      <c r="Z6" s="3">
        <f t="shared" si="9"/>
        <v>-1.0720989294965356E-4</v>
      </c>
      <c r="AA6" s="3">
        <f t="shared" si="9"/>
        <v>8.6185673296453397E-5</v>
      </c>
      <c r="AB6" s="3">
        <f t="shared" si="9"/>
        <v>-2.6678882404435355E-3</v>
      </c>
      <c r="AC6" s="3">
        <f t="shared" si="9"/>
        <v>2.1985092036287183E-2</v>
      </c>
      <c r="AD6" s="3">
        <f t="shared" si="9"/>
        <v>2.2500662733738252E-2</v>
      </c>
      <c r="AF6">
        <v>15.44</v>
      </c>
      <c r="AG6">
        <f t="shared" si="3"/>
        <v>6.476683937823835E-2</v>
      </c>
    </row>
    <row r="7" spans="1:34" x14ac:dyDescent="0.3">
      <c r="A7" s="10">
        <v>36950</v>
      </c>
      <c r="B7" s="11">
        <f t="shared" si="7"/>
        <v>36950</v>
      </c>
      <c r="C7" s="12">
        <f>100*(VLOOKUP($A7,'Raw-Data'!$A$189:$L526,2,TRUE)/VLOOKUP($A$5,'Raw-Data'!$A$189:$L526,2,TRUE))</f>
        <v>93.868899999999996</v>
      </c>
      <c r="D7" s="12">
        <f>100*(VLOOKUP($A7,'Raw-Data'!$A$189:$L526,3,TRUE)/VLOOKUP($A$5,'Raw-Data'!$A$189:$L526,3,TRUE))</f>
        <v>94.106249693855887</v>
      </c>
      <c r="E7" s="12">
        <f>100*(VLOOKUP($A7,'Raw-Data'!$A$189:$L526,4,TRUE)/VLOOKUP($A$5,'Raw-Data'!$A$189:$L526,4,TRUE))</f>
        <v>95.425755382782782</v>
      </c>
      <c r="F7" s="12">
        <f>100*(VLOOKUP($A7,'Raw-Data'!$A$189:$L526,5,TRUE)/VLOOKUP($A$5,'Raw-Data'!$A$189:$L526,5,TRUE))</f>
        <v>92.455535050975499</v>
      </c>
      <c r="G7" s="12">
        <f>100*(VLOOKUP($A7,'Raw-Data'!$A$189:$L526,6,TRUE)/VLOOKUP($A$5,'Raw-Data'!$A$189:$L526,6,TRUE))</f>
        <v>91.262903276166384</v>
      </c>
      <c r="H7" s="12">
        <f>100*(VLOOKUP($A7,'Raw-Data'!$A$189:$L526,7,TRUE)/VLOOKUP($A$5,'Raw-Data'!$A$189:$L526,7,TRUE))</f>
        <v>94.366172451196803</v>
      </c>
      <c r="I7" s="12">
        <f>100*(VLOOKUP($A7,'Raw-Data'!$A$189:$L526,8,TRUE)/VLOOKUP($A$5,'Raw-Data'!$A$189:$L526,8,TRUE))</f>
        <v>107.52599999999998</v>
      </c>
      <c r="J7" s="12">
        <f>100*(VLOOKUP($A7,'Raw-Data'!$A$189:$L526,9,TRUE)/VLOOKUP($A$5,'Raw-Data'!$A$189:$L526,9,TRUE))</f>
        <v>104.84199999999998</v>
      </c>
      <c r="L7" s="13">
        <f t="shared" ref="L7:L70" si="10">A7</f>
        <v>36950</v>
      </c>
      <c r="M7" s="3">
        <f t="shared" ref="M7:M70" si="11">(C7/C6)-1</f>
        <v>-8.4334493495548113E-2</v>
      </c>
      <c r="N7" s="3">
        <f t="shared" ref="N7:N70" si="12">(D7/D6)-1</f>
        <v>-9.1177630022864165E-2</v>
      </c>
      <c r="O7" s="3">
        <f t="shared" ref="O7:O70" si="13">(E7/E6)-1</f>
        <v>-6.0868770523317073E-2</v>
      </c>
      <c r="P7" s="3">
        <f t="shared" ref="P7:P70" si="14">(F7/F6)-1</f>
        <v>-7.4967561274214667E-2</v>
      </c>
      <c r="Q7" s="3">
        <f t="shared" ref="Q7:Q70" si="15">(G7/G6)-1</f>
        <v>-8.7788704960557573E-2</v>
      </c>
      <c r="R7" s="3">
        <f t="shared" ref="R7:R70" si="16">(H7/H6)-1</f>
        <v>-4.4978484933260399E-2</v>
      </c>
      <c r="S7" s="3">
        <f t="shared" ref="S7:S70" si="17">(I7/I6)-1</f>
        <v>-4.7363385073357578E-2</v>
      </c>
      <c r="T7" s="3">
        <f t="shared" ref="T7:T70" si="18">(J7/J6)-1</f>
        <v>-7.8376905360502347E-2</v>
      </c>
      <c r="U7" s="18"/>
      <c r="V7" s="13">
        <f t="shared" ref="V7:V8" si="19">L7</f>
        <v>36950</v>
      </c>
      <c r="W7" s="3">
        <f t="shared" ref="W7:W8" si="20">M7/(W$1/SQRT(12))/100</f>
        <v>-1.8636554117293549E-2</v>
      </c>
      <c r="X7" s="3">
        <f t="shared" ref="X7:X70" si="21">N7/(X$1/SQRT(12))/100</f>
        <v>-2.110470398808395E-2</v>
      </c>
      <c r="Y7" s="3">
        <f t="shared" ref="Y7:Y70" si="22">O7/(Y$1/SQRT(12))/100</f>
        <v>-1.2303162314803445E-2</v>
      </c>
      <c r="Z7" s="3">
        <f t="shared" ref="Z7:Z70" si="23">P7/(Z$1/SQRT(12))/100</f>
        <v>-1.5583554301464067E-2</v>
      </c>
      <c r="AA7" s="3">
        <f t="shared" ref="AA7:AA70" si="24">Q7/(AA$1/SQRT(12))/100</f>
        <v>-1.6522108592089496E-2</v>
      </c>
      <c r="AB7" s="3">
        <f t="shared" ref="AB7:AB70" si="25">R7/(AB$1/SQRT(12))/100</f>
        <v>-1.0088237237599086E-2</v>
      </c>
      <c r="AC7" s="3">
        <f t="shared" ref="AC7:AC70" si="26">S7/(AC$1/SQRT(12))/100</f>
        <v>-8.0895616841817706E-3</v>
      </c>
      <c r="AD7" s="3">
        <f t="shared" ref="AD7:AD70" si="27">T7/(AD$1/SQRT(12))/100</f>
        <v>-1.2818231673432072E-2</v>
      </c>
      <c r="AF7">
        <v>20.28</v>
      </c>
      <c r="AG7">
        <f t="shared" si="3"/>
        <v>4.9309664694280074E-2</v>
      </c>
      <c r="AH7">
        <f t="shared" si="4"/>
        <v>0.17258382642998027</v>
      </c>
    </row>
    <row r="8" spans="1:34" x14ac:dyDescent="0.3">
      <c r="A8" s="10">
        <v>36981</v>
      </c>
      <c r="B8" s="11">
        <f t="shared" si="7"/>
        <v>36981</v>
      </c>
      <c r="C8" s="12">
        <f>100*(VLOOKUP($A8,'Raw-Data'!$A$189:$L527,2,TRUE)/VLOOKUP($A$5,'Raw-Data'!$A$189:$L527,2,TRUE))</f>
        <v>87.516199999999998</v>
      </c>
      <c r="D8" s="12">
        <f>100*(VLOOKUP($A8,'Raw-Data'!$A$189:$L527,3,TRUE)/VLOOKUP($A$5,'Raw-Data'!$A$189:$L527,3,TRUE))</f>
        <v>88.144467363677435</v>
      </c>
      <c r="E8" s="12">
        <f>100*(VLOOKUP($A8,'Raw-Data'!$A$189:$L527,4,TRUE)/VLOOKUP($A$5,'Raw-Data'!$A$189:$L527,4,TRUE))</f>
        <v>89.505334750810135</v>
      </c>
      <c r="F8" s="12">
        <f>100*(VLOOKUP($A8,'Raw-Data'!$A$189:$L527,5,TRUE)/VLOOKUP($A$5,'Raw-Data'!$A$189:$L527,5,TRUE))</f>
        <v>86.292374388524124</v>
      </c>
      <c r="G8" s="12">
        <f>100*(VLOOKUP($A8,'Raw-Data'!$A$189:$L527,6,TRUE)/VLOOKUP($A$5,'Raw-Data'!$A$189:$L527,6,TRUE))</f>
        <v>84.455703828142831</v>
      </c>
      <c r="H8" s="12">
        <f>100*(VLOOKUP($A8,'Raw-Data'!$A$189:$L527,7,TRUE)/VLOOKUP($A$5,'Raw-Data'!$A$189:$L527,7,TRUE))</f>
        <v>91.564849517788062</v>
      </c>
      <c r="I8" s="12">
        <f>100*(VLOOKUP($A8,'Raw-Data'!$A$189:$L527,8,TRUE)/VLOOKUP($A$5,'Raw-Data'!$A$189:$L527,8,TRUE))</f>
        <v>95.302000000000007</v>
      </c>
      <c r="J8" s="12">
        <f>100*(VLOOKUP($A8,'Raw-Data'!$A$189:$L527,9,TRUE)/VLOOKUP($A$5,'Raw-Data'!$A$189:$L527,9,TRUE))</f>
        <v>94.497</v>
      </c>
      <c r="L8" s="13">
        <f t="shared" si="10"/>
        <v>36981</v>
      </c>
      <c r="M8" s="3">
        <f t="shared" si="11"/>
        <v>-6.7676301735718591E-2</v>
      </c>
      <c r="N8" s="3">
        <f t="shared" si="12"/>
        <v>-6.3351608948110982E-2</v>
      </c>
      <c r="O8" s="3">
        <f t="shared" si="13"/>
        <v>-6.2042166794739728E-2</v>
      </c>
      <c r="P8" s="3">
        <f t="shared" si="14"/>
        <v>-6.6660807912185094E-2</v>
      </c>
      <c r="Q8" s="3">
        <f t="shared" si="15"/>
        <v>-7.4588898705365558E-2</v>
      </c>
      <c r="R8" s="3">
        <f t="shared" si="16"/>
        <v>-2.9685668716271096E-2</v>
      </c>
      <c r="S8" s="3">
        <f t="shared" si="17"/>
        <v>-0.11368413220988394</v>
      </c>
      <c r="T8" s="3">
        <f t="shared" si="18"/>
        <v>-9.8672287823582061E-2</v>
      </c>
      <c r="U8" s="18"/>
      <c r="V8" s="13">
        <f t="shared" si="19"/>
        <v>36981</v>
      </c>
      <c r="W8" s="3">
        <f t="shared" si="20"/>
        <v>-1.4955364139616093E-2</v>
      </c>
      <c r="X8" s="3">
        <f t="shared" si="21"/>
        <v>-1.4663870443698258E-2</v>
      </c>
      <c r="Y8" s="3">
        <f t="shared" si="22"/>
        <v>-1.2540336232771246E-2</v>
      </c>
      <c r="Z8" s="3">
        <f t="shared" si="23"/>
        <v>-1.3856824234674747E-2</v>
      </c>
      <c r="AA8" s="3">
        <f t="shared" si="24"/>
        <v>-1.4037863808653982E-2</v>
      </c>
      <c r="AB8" s="3">
        <f t="shared" si="25"/>
        <v>-6.6582071186008698E-3</v>
      </c>
      <c r="AC8" s="3">
        <f t="shared" si="26"/>
        <v>-1.9416998987723276E-2</v>
      </c>
      <c r="AD8" s="3">
        <f t="shared" si="27"/>
        <v>-1.6137460891734023E-2</v>
      </c>
      <c r="AF8">
        <v>21.18</v>
      </c>
      <c r="AG8">
        <f t="shared" si="3"/>
        <v>4.7214353163361665E-2</v>
      </c>
      <c r="AH8">
        <f t="shared" si="4"/>
        <v>0.16525023607176584</v>
      </c>
    </row>
    <row r="9" spans="1:34" x14ac:dyDescent="0.3">
      <c r="A9" s="10">
        <v>37011</v>
      </c>
      <c r="B9" s="11">
        <f t="shared" si="7"/>
        <v>37011</v>
      </c>
      <c r="C9" s="12">
        <f>100*(VLOOKUP($A9,'Raw-Data'!$A$189:$L528,2,TRUE)/VLOOKUP($A$5,'Raw-Data'!$A$189:$L528,2,TRUE))</f>
        <v>93.852500000000006</v>
      </c>
      <c r="D9" s="12">
        <f>100*(VLOOKUP($A9,'Raw-Data'!$A$189:$L528,3,TRUE)/VLOOKUP($A$5,'Raw-Data'!$A$189:$L528,3,TRUE))</f>
        <v>94.993931543456142</v>
      </c>
      <c r="E9" s="12">
        <f>100*(VLOOKUP($A9,'Raw-Data'!$A$189:$L528,4,TRUE)/VLOOKUP($A$5,'Raw-Data'!$A$189:$L528,4,TRUE))</f>
        <v>97.160029715778819</v>
      </c>
      <c r="F9" s="12">
        <f>100*(VLOOKUP($A9,'Raw-Data'!$A$189:$L528,5,TRUE)/VLOOKUP($A$5,'Raw-Data'!$A$189:$L528,5,TRUE))</f>
        <v>92.288987645641797</v>
      </c>
      <c r="G9" s="12">
        <f>100*(VLOOKUP($A9,'Raw-Data'!$A$189:$L528,6,TRUE)/VLOOKUP($A$5,'Raw-Data'!$A$189:$L528,6,TRUE))</f>
        <v>90.457407020802577</v>
      </c>
      <c r="H9" s="12">
        <f>100*(VLOOKUP($A9,'Raw-Data'!$A$189:$L528,7,TRUE)/VLOOKUP($A$5,'Raw-Data'!$A$189:$L528,7,TRUE))</f>
        <v>97.785674890524888</v>
      </c>
      <c r="I9" s="12">
        <f>100*(VLOOKUP($A9,'Raw-Data'!$A$189:$L528,8,TRUE)/VLOOKUP($A$5,'Raw-Data'!$A$189:$L528,8,TRUE))</f>
        <v>95.441000000000003</v>
      </c>
      <c r="J9" s="12">
        <f>100*(VLOOKUP($A9,'Raw-Data'!$A$189:$L528,9,TRUE)/VLOOKUP($A$5,'Raw-Data'!$A$189:$L528,9,TRUE))</f>
        <v>99.155000000000001</v>
      </c>
      <c r="L9" s="13">
        <f t="shared" si="10"/>
        <v>37011</v>
      </c>
      <c r="M9" s="3">
        <f t="shared" si="11"/>
        <v>7.2401452531074328E-2</v>
      </c>
      <c r="N9" s="3">
        <f t="shared" si="12"/>
        <v>7.7707250206848766E-2</v>
      </c>
      <c r="O9" s="3">
        <f t="shared" si="13"/>
        <v>8.5522220393677628E-2</v>
      </c>
      <c r="P9" s="3">
        <f t="shared" si="14"/>
        <v>6.9491809671598848E-2</v>
      </c>
      <c r="Q9" s="3">
        <f t="shared" si="15"/>
        <v>7.106332575088703E-2</v>
      </c>
      <c r="R9" s="3">
        <f t="shared" si="16"/>
        <v>6.7939011591214626E-2</v>
      </c>
      <c r="S9" s="3">
        <f t="shared" si="17"/>
        <v>1.4585213321860468E-3</v>
      </c>
      <c r="T9" s="3">
        <f t="shared" si="18"/>
        <v>4.9292570134501723E-2</v>
      </c>
      <c r="U9" s="18"/>
      <c r="V9" s="13">
        <f t="shared" ref="V9:V72" si="28">L9</f>
        <v>37011</v>
      </c>
      <c r="W9" s="3">
        <f t="shared" ref="W9:W72" si="29">M9/(W$1/SQRT(12))/100</f>
        <v>1.5999545765188652E-2</v>
      </c>
      <c r="X9" s="3">
        <f t="shared" si="21"/>
        <v>1.7986742065266081E-2</v>
      </c>
      <c r="Y9" s="3">
        <f t="shared" si="22"/>
        <v>1.7286266010954569E-2</v>
      </c>
      <c r="Z9" s="3">
        <f t="shared" si="23"/>
        <v>1.4445306358082687E-2</v>
      </c>
      <c r="AA9" s="3">
        <f t="shared" si="24"/>
        <v>1.337433996205664E-2</v>
      </c>
      <c r="AB9" s="3">
        <f t="shared" si="25"/>
        <v>1.5238060322332986E-2</v>
      </c>
      <c r="AC9" s="3">
        <f t="shared" si="26"/>
        <v>2.491122259555504E-4</v>
      </c>
      <c r="AD9" s="3">
        <f t="shared" si="27"/>
        <v>8.0616041276025709E-3</v>
      </c>
    </row>
    <row r="10" spans="1:34" x14ac:dyDescent="0.3">
      <c r="A10" s="10">
        <v>37042</v>
      </c>
      <c r="B10" s="11">
        <f t="shared" si="7"/>
        <v>37042</v>
      </c>
      <c r="C10" s="12">
        <f>100*(VLOOKUP($A10,'Raw-Data'!$A$189:$L529,2,TRUE)/VLOOKUP($A$5,'Raw-Data'!$A$189:$L529,2,TRUE))</f>
        <v>92.750399999999999</v>
      </c>
      <c r="D10" s="12">
        <f>100*(VLOOKUP($A10,'Raw-Data'!$A$189:$L529,3,TRUE)/VLOOKUP($A$5,'Raw-Data'!$A$189:$L529,3,TRUE))</f>
        <v>95.630711288417686</v>
      </c>
      <c r="E10" s="12">
        <f>100*(VLOOKUP($A10,'Raw-Data'!$A$189:$L529,4,TRUE)/VLOOKUP($A$5,'Raw-Data'!$A$189:$L529,4,TRUE))</f>
        <v>98.969874348366275</v>
      </c>
      <c r="F10" s="12">
        <f>100*(VLOOKUP($A10,'Raw-Data'!$A$189:$L529,5,TRUE)/VLOOKUP($A$5,'Raw-Data'!$A$189:$L529,5,TRUE))</f>
        <v>89.031758386303508</v>
      </c>
      <c r="G10" s="12">
        <f>100*(VLOOKUP($A10,'Raw-Data'!$A$189:$L529,6,TRUE)/VLOOKUP($A$5,'Raw-Data'!$A$189:$L529,6,TRUE))</f>
        <v>86.047442058083647</v>
      </c>
      <c r="H10" s="12">
        <f>100*(VLOOKUP($A10,'Raw-Data'!$A$189:$L529,7,TRUE)/VLOOKUP($A$5,'Raw-Data'!$A$189:$L529,7,TRUE))</f>
        <v>97.551226953956743</v>
      </c>
      <c r="I10" s="12">
        <f>100*(VLOOKUP($A10,'Raw-Data'!$A$189:$L529,8,TRUE)/VLOOKUP($A$5,'Raw-Data'!$A$189:$L529,8,TRUE))</f>
        <v>95.283000000000001</v>
      </c>
      <c r="J10" s="12">
        <f>100*(VLOOKUP($A10,'Raw-Data'!$A$189:$L529,9,TRUE)/VLOOKUP($A$5,'Raw-Data'!$A$189:$L529,9,TRUE))</f>
        <v>100.30299999999998</v>
      </c>
      <c r="L10" s="13">
        <f t="shared" si="10"/>
        <v>37042</v>
      </c>
      <c r="M10" s="3">
        <f t="shared" si="11"/>
        <v>-1.1742894435417317E-2</v>
      </c>
      <c r="N10" s="3">
        <f t="shared" si="12"/>
        <v>6.7033728851431107E-3</v>
      </c>
      <c r="O10" s="3">
        <f t="shared" si="13"/>
        <v>1.8627460673712903E-2</v>
      </c>
      <c r="P10" s="3">
        <f t="shared" si="14"/>
        <v>-3.5293802028091736E-2</v>
      </c>
      <c r="Q10" s="3">
        <f t="shared" si="15"/>
        <v>-4.8751839213175385E-2</v>
      </c>
      <c r="R10" s="3">
        <f t="shared" si="16"/>
        <v>-2.3975693457207736E-3</v>
      </c>
      <c r="S10" s="3">
        <f t="shared" si="17"/>
        <v>-1.6554730147421148E-3</v>
      </c>
      <c r="T10" s="3">
        <f t="shared" si="18"/>
        <v>1.1577832686198164E-2</v>
      </c>
      <c r="U10" s="18"/>
      <c r="V10" s="13">
        <f t="shared" si="28"/>
        <v>37042</v>
      </c>
      <c r="W10" s="3">
        <f t="shared" si="29"/>
        <v>-2.5949890557043862E-3</v>
      </c>
      <c r="X10" s="3">
        <f t="shared" si="21"/>
        <v>1.5516163386481664E-3</v>
      </c>
      <c r="Y10" s="3">
        <f t="shared" si="22"/>
        <v>3.7650944845931591E-3</v>
      </c>
      <c r="Z10" s="3">
        <f t="shared" si="23"/>
        <v>-7.3365449143810609E-3</v>
      </c>
      <c r="AA10" s="3">
        <f t="shared" si="24"/>
        <v>-9.1752484776494274E-3</v>
      </c>
      <c r="AB10" s="3">
        <f t="shared" si="25"/>
        <v>-5.3775151362069453E-4</v>
      </c>
      <c r="AC10" s="3">
        <f t="shared" si="26"/>
        <v>-2.8275113884940352E-4</v>
      </c>
      <c r="AD10" s="3">
        <f t="shared" si="27"/>
        <v>1.8935085656330542E-3</v>
      </c>
      <c r="AF10" s="27">
        <f>AG1+AG2+AG3+AG7+AG8</f>
        <v>0.2854428524389882</v>
      </c>
    </row>
    <row r="11" spans="1:34" x14ac:dyDescent="0.3">
      <c r="A11" s="10">
        <v>37072</v>
      </c>
      <c r="B11" s="11">
        <f t="shared" si="7"/>
        <v>37072</v>
      </c>
      <c r="C11" s="12">
        <f>100*(VLOOKUP($A11,'Raw-Data'!$A$189:$L530,2,TRUE)/VLOOKUP($A$5,'Raw-Data'!$A$189:$L530,2,TRUE))</f>
        <v>89.882099999999994</v>
      </c>
      <c r="D11" s="12">
        <f>100*(VLOOKUP($A11,'Raw-Data'!$A$189:$L530,3,TRUE)/VLOOKUP($A$5,'Raw-Data'!$A$189:$L530,3,TRUE))</f>
        <v>93.302927554058243</v>
      </c>
      <c r="E11" s="12">
        <f>100*(VLOOKUP($A11,'Raw-Data'!$A$189:$L530,4,TRUE)/VLOOKUP($A$5,'Raw-Data'!$A$189:$L530,4,TRUE))</f>
        <v>98.03901476822972</v>
      </c>
      <c r="F11" s="12">
        <f>100*(VLOOKUP($A11,'Raw-Data'!$A$189:$L530,5,TRUE)/VLOOKUP($A$5,'Raw-Data'!$A$189:$L530,5,TRUE))</f>
        <v>85.390765685655026</v>
      </c>
      <c r="G11" s="12">
        <f>100*(VLOOKUP($A11,'Raw-Data'!$A$189:$L530,6,TRUE)/VLOOKUP($A$5,'Raw-Data'!$A$189:$L530,6,TRUE))</f>
        <v>82.794601209866755</v>
      </c>
      <c r="H11" s="12">
        <f>100*(VLOOKUP($A11,'Raw-Data'!$A$189:$L530,7,TRUE)/VLOOKUP($A$5,'Raw-Data'!$A$189:$L530,7,TRUE))</f>
        <v>91.740924919990519</v>
      </c>
      <c r="I11" s="12">
        <f>100*(VLOOKUP($A11,'Raw-Data'!$A$189:$L530,8,TRUE)/VLOOKUP($A$5,'Raw-Data'!$A$189:$L530,8,TRUE))</f>
        <v>92.966999999999999</v>
      </c>
      <c r="J11" s="12">
        <f>100*(VLOOKUP($A11,'Raw-Data'!$A$189:$L530,9,TRUE)/VLOOKUP($A$5,'Raw-Data'!$A$189:$L530,9,TRUE))</f>
        <v>98.209000000000003</v>
      </c>
      <c r="L11" s="13">
        <f t="shared" si="10"/>
        <v>37072</v>
      </c>
      <c r="M11" s="3">
        <f t="shared" si="11"/>
        <v>-3.0924934016457128E-2</v>
      </c>
      <c r="N11" s="3">
        <f t="shared" si="12"/>
        <v>-2.4341382626957175E-2</v>
      </c>
      <c r="O11" s="3">
        <f t="shared" si="13"/>
        <v>-9.4054841057997773E-3</v>
      </c>
      <c r="P11" s="3">
        <f t="shared" si="14"/>
        <v>-4.0895437388200673E-2</v>
      </c>
      <c r="Q11" s="3">
        <f t="shared" si="15"/>
        <v>-3.780287676676275E-2</v>
      </c>
      <c r="R11" s="3">
        <f t="shared" si="16"/>
        <v>-5.9561547459660691E-2</v>
      </c>
      <c r="S11" s="3">
        <f t="shared" si="17"/>
        <v>-2.4306539466641519E-2</v>
      </c>
      <c r="T11" s="3">
        <f t="shared" si="18"/>
        <v>-2.0876743467293957E-2</v>
      </c>
      <c r="U11" s="18"/>
      <c r="V11" s="13">
        <f t="shared" si="28"/>
        <v>37072</v>
      </c>
      <c r="W11" s="3">
        <f t="shared" si="29"/>
        <v>-6.8339084339417919E-3</v>
      </c>
      <c r="X11" s="3">
        <f t="shared" si="21"/>
        <v>-5.6342512398468566E-3</v>
      </c>
      <c r="Y11" s="3">
        <f t="shared" si="22"/>
        <v>-1.9010930664129428E-3</v>
      </c>
      <c r="Z11" s="3">
        <f t="shared" si="23"/>
        <v>-8.5009603939237271E-3</v>
      </c>
      <c r="AA11" s="3">
        <f t="shared" si="24"/>
        <v>-7.1146195323697845E-3</v>
      </c>
      <c r="AB11" s="3">
        <f t="shared" si="25"/>
        <v>-1.3359076498533769E-2</v>
      </c>
      <c r="AC11" s="3">
        <f t="shared" si="26"/>
        <v>-4.1515033192803053E-3</v>
      </c>
      <c r="AD11" s="3">
        <f t="shared" si="27"/>
        <v>-3.4143085022267372E-3</v>
      </c>
      <c r="AF11" s="27">
        <f>1/AF10</f>
        <v>3.5033282194857001</v>
      </c>
    </row>
    <row r="12" spans="1:34" x14ac:dyDescent="0.3">
      <c r="A12" s="10">
        <v>37103</v>
      </c>
      <c r="B12" s="11">
        <f t="shared" si="7"/>
        <v>37103</v>
      </c>
      <c r="C12" s="12">
        <f>100*(VLOOKUP($A12,'Raw-Data'!$A$189:$L531,2,TRUE)/VLOOKUP($A$5,'Raw-Data'!$A$189:$L531,2,TRUE))</f>
        <v>88.446600000000004</v>
      </c>
      <c r="D12" s="12">
        <f>100*(VLOOKUP($A12,'Raw-Data'!$A$189:$L531,3,TRUE)/VLOOKUP($A$5,'Raw-Data'!$A$189:$L531,3,TRUE))</f>
        <v>92.38476735769062</v>
      </c>
      <c r="E12" s="12">
        <f>100*(VLOOKUP($A12,'Raw-Data'!$A$189:$L531,4,TRUE)/VLOOKUP($A$5,'Raw-Data'!$A$189:$L531,4,TRUE))</f>
        <v>95.232666863064054</v>
      </c>
      <c r="F12" s="12">
        <f>100*(VLOOKUP($A12,'Raw-Data'!$A$189:$L531,5,TRUE)/VLOOKUP($A$5,'Raw-Data'!$A$189:$L531,5,TRUE))</f>
        <v>83.837090414039082</v>
      </c>
      <c r="G12" s="12">
        <f>100*(VLOOKUP($A12,'Raw-Data'!$A$189:$L531,6,TRUE)/VLOOKUP($A$5,'Raw-Data'!$A$189:$L531,6,TRUE))</f>
        <v>83.000490387246757</v>
      </c>
      <c r="H12" s="12">
        <f>100*(VLOOKUP($A12,'Raw-Data'!$A$189:$L531,7,TRUE)/VLOOKUP($A$5,'Raw-Data'!$A$189:$L531,7,TRUE))</f>
        <v>84.905431971387344</v>
      </c>
      <c r="I12" s="12">
        <f>100*(VLOOKUP($A12,'Raw-Data'!$A$189:$L531,8,TRUE)/VLOOKUP($A$5,'Raw-Data'!$A$189:$L531,8,TRUE))</f>
        <v>89.409000000000006</v>
      </c>
      <c r="J12" s="12">
        <f>100*(VLOOKUP($A12,'Raw-Data'!$A$189:$L531,9,TRUE)/VLOOKUP($A$5,'Raw-Data'!$A$189:$L531,9,TRUE))</f>
        <v>91.959000000000003</v>
      </c>
      <c r="L12" s="13">
        <f t="shared" si="10"/>
        <v>37103</v>
      </c>
      <c r="M12" s="3">
        <f t="shared" si="11"/>
        <v>-1.5970921907698998E-2</v>
      </c>
      <c r="N12" s="3">
        <f t="shared" si="12"/>
        <v>-9.8406365206028523E-3</v>
      </c>
      <c r="O12" s="3">
        <f t="shared" si="13"/>
        <v>-2.8624807295341004E-2</v>
      </c>
      <c r="P12" s="3">
        <f t="shared" si="14"/>
        <v>-1.8194886287065448E-2</v>
      </c>
      <c r="Q12" s="3">
        <f t="shared" si="15"/>
        <v>2.486746410651941E-3</v>
      </c>
      <c r="R12" s="3">
        <f t="shared" si="16"/>
        <v>-7.4508655265516199E-2</v>
      </c>
      <c r="S12" s="3">
        <f t="shared" si="17"/>
        <v>-3.8271644777178926E-2</v>
      </c>
      <c r="T12" s="3">
        <f t="shared" si="18"/>
        <v>-6.3639788614078152E-2</v>
      </c>
      <c r="U12" s="18"/>
      <c r="V12" s="13">
        <f t="shared" si="28"/>
        <v>37103</v>
      </c>
      <c r="W12" s="3">
        <f t="shared" si="29"/>
        <v>-3.5293144963467844E-3</v>
      </c>
      <c r="X12" s="3">
        <f t="shared" si="21"/>
        <v>-2.2777924888985569E-3</v>
      </c>
      <c r="Y12" s="3">
        <f t="shared" si="22"/>
        <v>-5.7858183655876841E-3</v>
      </c>
      <c r="Z12" s="3">
        <f t="shared" si="23"/>
        <v>-3.7821825019266455E-3</v>
      </c>
      <c r="AA12" s="3">
        <f t="shared" si="24"/>
        <v>4.6801344496697763E-4</v>
      </c>
      <c r="AB12" s="3">
        <f t="shared" si="25"/>
        <v>-1.6711567579217865E-2</v>
      </c>
      <c r="AC12" s="3">
        <f t="shared" si="26"/>
        <v>-6.5367124984957179E-3</v>
      </c>
      <c r="AD12" s="3">
        <f t="shared" si="27"/>
        <v>-1.0408034743798282E-2</v>
      </c>
      <c r="AF12" s="27"/>
    </row>
    <row r="13" spans="1:34" x14ac:dyDescent="0.3">
      <c r="A13" s="10">
        <v>37134</v>
      </c>
      <c r="B13" s="11">
        <f t="shared" si="7"/>
        <v>37134</v>
      </c>
      <c r="C13" s="12">
        <f>100*(VLOOKUP($A13,'Raw-Data'!$A$189:$L532,2,TRUE)/VLOOKUP($A$5,'Raw-Data'!$A$189:$L532,2,TRUE))</f>
        <v>84.352400000000003</v>
      </c>
      <c r="D13" s="12">
        <f>100*(VLOOKUP($A13,'Raw-Data'!$A$189:$L532,3,TRUE)/VLOOKUP($A$5,'Raw-Data'!$A$189:$L532,3,TRUE))</f>
        <v>86.600956802386037</v>
      </c>
      <c r="E13" s="12">
        <f>100*(VLOOKUP($A13,'Raw-Data'!$A$189:$L532,4,TRUE)/VLOOKUP($A$5,'Raw-Data'!$A$189:$L532,4,TRUE))</f>
        <v>91.571029677353238</v>
      </c>
      <c r="F13" s="12">
        <f>100*(VLOOKUP($A13,'Raw-Data'!$A$189:$L532,5,TRUE)/VLOOKUP($A$5,'Raw-Data'!$A$189:$L532,5,TRUE))</f>
        <v>81.71252997225605</v>
      </c>
      <c r="G13" s="12">
        <f>100*(VLOOKUP($A13,'Raw-Data'!$A$189:$L532,6,TRUE)/VLOOKUP($A$5,'Raw-Data'!$A$189:$L532,6,TRUE))</f>
        <v>80.839511131055829</v>
      </c>
      <c r="H13" s="12">
        <f>100*(VLOOKUP($A13,'Raw-Data'!$A$189:$L532,7,TRUE)/VLOOKUP($A$5,'Raw-Data'!$A$189:$L532,7,TRUE))</f>
        <v>82.78137942759264</v>
      </c>
      <c r="I13" s="12">
        <f>100*(VLOOKUP($A13,'Raw-Data'!$A$189:$L532,8,TRUE)/VLOOKUP($A$5,'Raw-Data'!$A$189:$L532,8,TRUE))</f>
        <v>87.998000000000005</v>
      </c>
      <c r="J13" s="12">
        <f>100*(VLOOKUP($A13,'Raw-Data'!$A$189:$L532,9,TRUE)/VLOOKUP($A$5,'Raw-Data'!$A$189:$L532,9,TRUE))</f>
        <v>91.037000000000006</v>
      </c>
      <c r="L13" s="13">
        <f t="shared" si="10"/>
        <v>37134</v>
      </c>
      <c r="M13" s="3">
        <f t="shared" si="11"/>
        <v>-4.629007785488648E-2</v>
      </c>
      <c r="N13" s="3">
        <f t="shared" si="12"/>
        <v>-6.2605673215705759E-2</v>
      </c>
      <c r="O13" s="3">
        <f t="shared" si="13"/>
        <v>-3.8449381985447451E-2</v>
      </c>
      <c r="P13" s="3">
        <f t="shared" si="14"/>
        <v>-2.534153357768798E-2</v>
      </c>
      <c r="Q13" s="3">
        <f t="shared" si="15"/>
        <v>-2.6035740826453768E-2</v>
      </c>
      <c r="R13" s="3">
        <f t="shared" si="16"/>
        <v>-2.5016686146894562E-2</v>
      </c>
      <c r="S13" s="3">
        <f t="shared" si="17"/>
        <v>-1.5781409030410809E-2</v>
      </c>
      <c r="T13" s="3">
        <f t="shared" si="18"/>
        <v>-1.0026207331528147E-2</v>
      </c>
      <c r="U13" s="18"/>
      <c r="V13" s="13">
        <f t="shared" si="28"/>
        <v>37134</v>
      </c>
      <c r="W13" s="3">
        <f t="shared" si="29"/>
        <v>-1.0229355810168751E-2</v>
      </c>
      <c r="X13" s="3">
        <f t="shared" si="21"/>
        <v>-1.4491210188955956E-2</v>
      </c>
      <c r="Y13" s="3">
        <f t="shared" si="22"/>
        <v>-7.7716205437339666E-3</v>
      </c>
      <c r="Z13" s="3">
        <f t="shared" si="23"/>
        <v>-5.267760587086172E-3</v>
      </c>
      <c r="AA13" s="3">
        <f t="shared" si="24"/>
        <v>-4.9000077789441735E-3</v>
      </c>
      <c r="AB13" s="3">
        <f t="shared" si="25"/>
        <v>-5.6109996840246357E-3</v>
      </c>
      <c r="AC13" s="3">
        <f t="shared" si="26"/>
        <v>-2.6954298476994675E-3</v>
      </c>
      <c r="AD13" s="3">
        <f t="shared" si="27"/>
        <v>-1.6397463996601872E-3</v>
      </c>
    </row>
    <row r="14" spans="1:34" x14ac:dyDescent="0.3">
      <c r="A14" s="10">
        <v>37164</v>
      </c>
      <c r="B14" s="11">
        <f t="shared" si="7"/>
        <v>37164</v>
      </c>
      <c r="C14" s="12">
        <f>100*(VLOOKUP($A14,'Raw-Data'!$A$189:$L533,2,TRUE)/VLOOKUP($A$5,'Raw-Data'!$A$189:$L533,2,TRUE))</f>
        <v>76.625299999999996</v>
      </c>
      <c r="D14" s="12">
        <f>100*(VLOOKUP($A14,'Raw-Data'!$A$189:$L533,3,TRUE)/VLOOKUP($A$5,'Raw-Data'!$A$189:$L533,3,TRUE))</f>
        <v>79.607808987846767</v>
      </c>
      <c r="E14" s="12">
        <f>100*(VLOOKUP($A14,'Raw-Data'!$A$189:$L533,4,TRUE)/VLOOKUP($A$5,'Raw-Data'!$A$189:$L533,4,TRUE))</f>
        <v>80.528479756125677</v>
      </c>
      <c r="F14" s="12">
        <f>100*(VLOOKUP($A14,'Raw-Data'!$A$189:$L533,5,TRUE)/VLOOKUP($A$5,'Raw-Data'!$A$189:$L533,5,TRUE))</f>
        <v>73.436142181826796</v>
      </c>
      <c r="G14" s="12">
        <f>100*(VLOOKUP($A14,'Raw-Data'!$A$189:$L533,6,TRUE)/VLOOKUP($A$5,'Raw-Data'!$A$189:$L533,6,TRUE))</f>
        <v>72.772151147022498</v>
      </c>
      <c r="H14" s="12">
        <f>100*(VLOOKUP($A14,'Raw-Data'!$A$189:$L533,7,TRUE)/VLOOKUP($A$5,'Raw-Data'!$A$189:$L533,7,TRUE))</f>
        <v>75.047284679444587</v>
      </c>
      <c r="I14" s="12">
        <f>100*(VLOOKUP($A14,'Raw-Data'!$A$189:$L533,8,TRUE)/VLOOKUP($A$5,'Raw-Data'!$A$189:$L533,8,TRUE))</f>
        <v>74.162999999999997</v>
      </c>
      <c r="J14" s="12">
        <f>100*(VLOOKUP($A14,'Raw-Data'!$A$189:$L533,9,TRUE)/VLOOKUP($A$5,'Raw-Data'!$A$189:$L533,9,TRUE))</f>
        <v>76.933999999999997</v>
      </c>
      <c r="L14" s="13">
        <f t="shared" si="10"/>
        <v>37164</v>
      </c>
      <c r="M14" s="3">
        <f t="shared" si="11"/>
        <v>-9.1604981008246433E-2</v>
      </c>
      <c r="N14" s="3">
        <f t="shared" si="12"/>
        <v>-8.0751392048668436E-2</v>
      </c>
      <c r="O14" s="3">
        <f t="shared" si="13"/>
        <v>-0.12058999402033077</v>
      </c>
      <c r="P14" s="3">
        <f t="shared" si="14"/>
        <v>-0.1012866422473927</v>
      </c>
      <c r="Q14" s="3">
        <f t="shared" si="15"/>
        <v>-9.9794764604088759E-2</v>
      </c>
      <c r="R14" s="3">
        <f t="shared" si="16"/>
        <v>-9.342795205427723E-2</v>
      </c>
      <c r="S14" s="3">
        <f t="shared" si="17"/>
        <v>-0.15721948226096061</v>
      </c>
      <c r="T14" s="3">
        <f t="shared" si="18"/>
        <v>-0.15491503454639333</v>
      </c>
      <c r="U14" s="18"/>
      <c r="V14" s="13">
        <f t="shared" si="28"/>
        <v>37164</v>
      </c>
      <c r="W14" s="3">
        <f t="shared" si="29"/>
        <v>-2.0243213840656468E-2</v>
      </c>
      <c r="X14" s="3">
        <f t="shared" si="21"/>
        <v>-1.8691363499857373E-2</v>
      </c>
      <c r="Y14" s="3">
        <f t="shared" si="22"/>
        <v>-2.4374375516669374E-2</v>
      </c>
      <c r="Z14" s="3">
        <f t="shared" si="23"/>
        <v>-2.1054518282937747E-2</v>
      </c>
      <c r="AA14" s="3">
        <f t="shared" si="24"/>
        <v>-1.8781686533040427E-2</v>
      </c>
      <c r="AB14" s="3">
        <f t="shared" si="25"/>
        <v>-2.095498206187044E-2</v>
      </c>
      <c r="AC14" s="3">
        <f t="shared" si="26"/>
        <v>-2.6852740734964579E-2</v>
      </c>
      <c r="AD14" s="3">
        <f t="shared" si="27"/>
        <v>-2.5335738804432364E-2</v>
      </c>
    </row>
    <row r="15" spans="1:34" x14ac:dyDescent="0.3">
      <c r="A15" s="10">
        <v>37195</v>
      </c>
      <c r="B15" s="11">
        <f t="shared" si="7"/>
        <v>37195</v>
      </c>
      <c r="C15" s="12">
        <f>100*(VLOOKUP($A15,'Raw-Data'!$A$189:$L534,2,TRUE)/VLOOKUP($A$5,'Raw-Data'!$A$189:$L534,2,TRUE))</f>
        <v>78.241900000000001</v>
      </c>
      <c r="D15" s="12">
        <f>100*(VLOOKUP($A15,'Raw-Data'!$A$189:$L534,3,TRUE)/VLOOKUP($A$5,'Raw-Data'!$A$189:$L534,3,TRUE))</f>
        <v>81.125739508101262</v>
      </c>
      <c r="E15" s="12">
        <f>100*(VLOOKUP($A15,'Raw-Data'!$A$189:$L534,4,TRUE)/VLOOKUP($A$5,'Raw-Data'!$A$189:$L534,4,TRUE))</f>
        <v>83.717162143122465</v>
      </c>
      <c r="F15" s="12">
        <f>100*(VLOOKUP($A15,'Raw-Data'!$A$189:$L534,5,TRUE)/VLOOKUP($A$5,'Raw-Data'!$A$189:$L534,5,TRUE))</f>
        <v>75.316984069196693</v>
      </c>
      <c r="G15" s="12">
        <f>100*(VLOOKUP($A15,'Raw-Data'!$A$189:$L534,6,TRUE)/VLOOKUP($A$5,'Raw-Data'!$A$189:$L534,6,TRUE))</f>
        <v>75.085725935363172</v>
      </c>
      <c r="H15" s="12">
        <f>100*(VLOOKUP($A15,'Raw-Data'!$A$189:$L534,7,TRUE)/VLOOKUP($A$5,'Raw-Data'!$A$189:$L534,7,TRUE))</f>
        <v>74.892733151582078</v>
      </c>
      <c r="I15" s="12">
        <f>100*(VLOOKUP($A15,'Raw-Data'!$A$189:$L534,8,TRUE)/VLOOKUP($A$5,'Raw-Data'!$A$189:$L534,8,TRUE))</f>
        <v>78.161000000000001</v>
      </c>
      <c r="J15" s="12">
        <f>100*(VLOOKUP($A15,'Raw-Data'!$A$189:$L534,9,TRUE)/VLOOKUP($A$5,'Raw-Data'!$A$189:$L534,9,TRUE))</f>
        <v>81.704999999999998</v>
      </c>
      <c r="L15" s="13">
        <f t="shared" si="10"/>
        <v>37195</v>
      </c>
      <c r="M15" s="3">
        <f t="shared" si="11"/>
        <v>2.1097470417734243E-2</v>
      </c>
      <c r="N15" s="3">
        <f t="shared" si="12"/>
        <v>1.90676083107153E-2</v>
      </c>
      <c r="O15" s="3">
        <f t="shared" si="13"/>
        <v>3.9596952490019266E-2</v>
      </c>
      <c r="P15" s="3">
        <f t="shared" si="14"/>
        <v>2.5611937548584152E-2</v>
      </c>
      <c r="Q15" s="3">
        <f t="shared" si="15"/>
        <v>3.1792035165574939E-2</v>
      </c>
      <c r="R15" s="3">
        <f t="shared" si="16"/>
        <v>-2.0593886710579268E-3</v>
      </c>
      <c r="S15" s="3">
        <f t="shared" si="17"/>
        <v>5.390828310613105E-2</v>
      </c>
      <c r="T15" s="3">
        <f t="shared" si="18"/>
        <v>6.2014193984454291E-2</v>
      </c>
      <c r="U15" s="18"/>
      <c r="V15" s="13">
        <f t="shared" si="28"/>
        <v>37195</v>
      </c>
      <c r="W15" s="3">
        <f t="shared" si="29"/>
        <v>4.6621985012438548E-3</v>
      </c>
      <c r="X15" s="3">
        <f t="shared" si="21"/>
        <v>4.4135412277930882E-3</v>
      </c>
      <c r="Y15" s="3">
        <f t="shared" si="22"/>
        <v>8.0035744022404313E-3</v>
      </c>
      <c r="Z15" s="3">
        <f t="shared" si="23"/>
        <v>5.3239696312670096E-3</v>
      </c>
      <c r="AA15" s="3">
        <f t="shared" si="24"/>
        <v>5.983360360597133E-3</v>
      </c>
      <c r="AB15" s="3">
        <f t="shared" si="25"/>
        <v>-4.6190087347057935E-4</v>
      </c>
      <c r="AC15" s="3">
        <f t="shared" si="26"/>
        <v>9.2074158297585241E-3</v>
      </c>
      <c r="AD15" s="3">
        <f t="shared" si="27"/>
        <v>1.014217519660434E-2</v>
      </c>
    </row>
    <row r="16" spans="1:34" x14ac:dyDescent="0.3">
      <c r="A16" s="10">
        <v>37225</v>
      </c>
      <c r="B16" s="11">
        <f t="shared" si="7"/>
        <v>37225</v>
      </c>
      <c r="C16" s="12">
        <f>100*(VLOOKUP($A16,'Raw-Data'!$A$189:$L535,2,TRUE)/VLOOKUP($A$5,'Raw-Data'!$A$189:$L535,2,TRUE))</f>
        <v>83.030900000000003</v>
      </c>
      <c r="D16" s="12">
        <f>100*(VLOOKUP($A16,'Raw-Data'!$A$189:$L535,3,TRUE)/VLOOKUP($A$5,'Raw-Data'!$A$189:$L535,3,TRUE))</f>
        <v>87.348764810571637</v>
      </c>
      <c r="E16" s="12">
        <f>100*(VLOOKUP($A16,'Raw-Data'!$A$189:$L535,4,TRUE)/VLOOKUP($A$5,'Raw-Data'!$A$189:$L535,4,TRUE))</f>
        <v>90.732391479768935</v>
      </c>
      <c r="F16" s="12">
        <f>100*(VLOOKUP($A16,'Raw-Data'!$A$189:$L535,5,TRUE)/VLOOKUP($A$5,'Raw-Data'!$A$189:$L535,5,TRUE))</f>
        <v>78.093366977583045</v>
      </c>
      <c r="G16" s="12">
        <f>100*(VLOOKUP($A16,'Raw-Data'!$A$189:$L535,6,TRUE)/VLOOKUP($A$5,'Raw-Data'!$A$189:$L535,6,TRUE))</f>
        <v>78.099709624630293</v>
      </c>
      <c r="H16" s="12">
        <f>100*(VLOOKUP($A16,'Raw-Data'!$A$189:$L535,7,TRUE)/VLOOKUP($A$5,'Raw-Data'!$A$189:$L535,7,TRUE))</f>
        <v>75.705345875889989</v>
      </c>
      <c r="I16" s="12">
        <f>100*(VLOOKUP($A16,'Raw-Data'!$A$189:$L535,8,TRUE)/VLOOKUP($A$5,'Raw-Data'!$A$189:$L535,8,TRUE))</f>
        <v>88.61</v>
      </c>
      <c r="J16" s="12">
        <f>100*(VLOOKUP($A16,'Raw-Data'!$A$189:$L535,9,TRUE)/VLOOKUP($A$5,'Raw-Data'!$A$189:$L535,9,TRUE))</f>
        <v>90.228999999999999</v>
      </c>
      <c r="L16" s="13">
        <f t="shared" si="10"/>
        <v>37225</v>
      </c>
      <c r="M16" s="3">
        <f t="shared" si="11"/>
        <v>6.1207613823283991E-2</v>
      </c>
      <c r="N16" s="3">
        <f t="shared" si="12"/>
        <v>7.6708395389714079E-2</v>
      </c>
      <c r="O16" s="3">
        <f t="shared" si="13"/>
        <v>8.379678858025863E-2</v>
      </c>
      <c r="P16" s="3">
        <f t="shared" si="14"/>
        <v>3.6862640514595979E-2</v>
      </c>
      <c r="Q16" s="3">
        <f t="shared" si="15"/>
        <v>4.0140568020367473E-2</v>
      </c>
      <c r="R16" s="3">
        <f t="shared" si="16"/>
        <v>1.0850354768909165E-2</v>
      </c>
      <c r="S16" s="3">
        <f t="shared" si="17"/>
        <v>0.1336855976765905</v>
      </c>
      <c r="T16" s="3">
        <f t="shared" si="18"/>
        <v>0.10432654060339019</v>
      </c>
      <c r="U16" s="18"/>
      <c r="V16" s="13">
        <f t="shared" si="28"/>
        <v>37225</v>
      </c>
      <c r="W16" s="3">
        <f t="shared" si="29"/>
        <v>1.3525889112836762E-2</v>
      </c>
      <c r="X16" s="3">
        <f t="shared" si="21"/>
        <v>1.7755539134926553E-2</v>
      </c>
      <c r="Y16" s="3">
        <f t="shared" si="22"/>
        <v>1.693751134610574E-2</v>
      </c>
      <c r="Z16" s="3">
        <f t="shared" si="23"/>
        <v>7.6626603612373343E-3</v>
      </c>
      <c r="AA16" s="3">
        <f t="shared" si="24"/>
        <v>7.5545803310190897E-3</v>
      </c>
      <c r="AB16" s="3">
        <f t="shared" si="25"/>
        <v>2.4336291714425178E-3</v>
      </c>
      <c r="AC16" s="3">
        <f t="shared" si="26"/>
        <v>2.2833205165055187E-2</v>
      </c>
      <c r="AD16" s="3">
        <f t="shared" si="27"/>
        <v>1.7062191483460762E-2</v>
      </c>
    </row>
    <row r="17" spans="1:30" x14ac:dyDescent="0.3">
      <c r="A17" s="10">
        <v>37256</v>
      </c>
      <c r="B17" s="11">
        <f t="shared" si="7"/>
        <v>37256</v>
      </c>
      <c r="C17" s="12">
        <f>100*(VLOOKUP($A17,'Raw-Data'!$A$189:$L536,2,TRUE)/VLOOKUP($A$5,'Raw-Data'!$A$189:$L536,2,TRUE))</f>
        <v>83.790999999999997</v>
      </c>
      <c r="D17" s="12">
        <f>100*(VLOOKUP($A17,'Raw-Data'!$A$189:$L536,3,TRUE)/VLOOKUP($A$5,'Raw-Data'!$A$189:$L536,3,TRUE))</f>
        <v>88.11398901691004</v>
      </c>
      <c r="E17" s="12">
        <f>100*(VLOOKUP($A17,'Raw-Data'!$A$189:$L536,4,TRUE)/VLOOKUP($A$5,'Raw-Data'!$A$189:$L536,4,TRUE))</f>
        <v>94.376096729983473</v>
      </c>
      <c r="F17" s="12">
        <f>100*(VLOOKUP($A17,'Raw-Data'!$A$189:$L536,5,TRUE)/VLOOKUP($A$5,'Raw-Data'!$A$189:$L536,5,TRUE))</f>
        <v>78.557335408898993</v>
      </c>
      <c r="G17" s="12">
        <f>100*(VLOOKUP($A17,'Raw-Data'!$A$189:$L536,6,TRUE)/VLOOKUP($A$5,'Raw-Data'!$A$189:$L536,6,TRUE))</f>
        <v>80.100287559163291</v>
      </c>
      <c r="H17" s="12">
        <f>100*(VLOOKUP($A17,'Raw-Data'!$A$189:$L536,7,TRUE)/VLOOKUP($A$5,'Raw-Data'!$A$189:$L536,7,TRUE))</f>
        <v>70.596072970456959</v>
      </c>
      <c r="I17" s="12">
        <f>100*(VLOOKUP($A17,'Raw-Data'!$A$189:$L536,8,TRUE)/VLOOKUP($A$5,'Raw-Data'!$A$189:$L536,8,TRUE))</f>
        <v>95.974999999999994</v>
      </c>
      <c r="J17" s="12">
        <f>100*(VLOOKUP($A17,'Raw-Data'!$A$189:$L536,9,TRUE)/VLOOKUP($A$5,'Raw-Data'!$A$189:$L536,9,TRUE))</f>
        <v>97.385000000000005</v>
      </c>
      <c r="L17" s="13">
        <f t="shared" si="10"/>
        <v>37256</v>
      </c>
      <c r="M17" s="3">
        <f t="shared" si="11"/>
        <v>9.1544232327964714E-3</v>
      </c>
      <c r="N17" s="3">
        <f t="shared" si="12"/>
        <v>8.7605612740822014E-3</v>
      </c>
      <c r="O17" s="3">
        <f t="shared" si="13"/>
        <v>4.0158814187400749E-2</v>
      </c>
      <c r="P17" s="3">
        <f t="shared" si="14"/>
        <v>5.9412015293069942E-3</v>
      </c>
      <c r="Q17" s="3">
        <f t="shared" si="15"/>
        <v>2.5615689791272711E-2</v>
      </c>
      <c r="R17" s="3">
        <f t="shared" si="16"/>
        <v>-6.7488931545324204E-2</v>
      </c>
      <c r="S17" s="3">
        <f t="shared" si="17"/>
        <v>8.3117029680622956E-2</v>
      </c>
      <c r="T17" s="3">
        <f t="shared" si="18"/>
        <v>7.9309312970331058E-2</v>
      </c>
      <c r="U17" s="18"/>
      <c r="V17" s="13">
        <f t="shared" si="28"/>
        <v>37256</v>
      </c>
      <c r="W17" s="3">
        <f t="shared" si="29"/>
        <v>2.0229789368406757E-3</v>
      </c>
      <c r="X17" s="3">
        <f t="shared" si="21"/>
        <v>2.0277896279231288E-3</v>
      </c>
      <c r="Y17" s="3">
        <f t="shared" si="22"/>
        <v>8.1171412707992004E-3</v>
      </c>
      <c r="Z17" s="3">
        <f t="shared" si="23"/>
        <v>1.2350013135580258E-3</v>
      </c>
      <c r="AA17" s="3">
        <f t="shared" si="24"/>
        <v>4.8209528615650058E-3</v>
      </c>
      <c r="AB17" s="3">
        <f t="shared" si="25"/>
        <v>-1.5137111740236695E-2</v>
      </c>
      <c r="AC17" s="3">
        <f t="shared" si="26"/>
        <v>1.4196205308509246E-2</v>
      </c>
      <c r="AD17" s="3">
        <f t="shared" si="27"/>
        <v>1.2970723235862125E-2</v>
      </c>
    </row>
    <row r="18" spans="1:30" x14ac:dyDescent="0.3">
      <c r="A18" s="10">
        <v>37287</v>
      </c>
      <c r="B18" s="11">
        <f t="shared" si="7"/>
        <v>37287</v>
      </c>
      <c r="C18" s="12">
        <f>100*(VLOOKUP($A18,'Raw-Data'!$A$189:$L537,2,TRUE)/VLOOKUP($A$5,'Raw-Data'!$A$189:$L537,2,TRUE))</f>
        <v>81.477699999999999</v>
      </c>
      <c r="D18" s="12">
        <f>100*(VLOOKUP($A18,'Raw-Data'!$A$189:$L537,3,TRUE)/VLOOKUP($A$5,'Raw-Data'!$A$189:$L537,3,TRUE))</f>
        <v>86.827911634564629</v>
      </c>
      <c r="E18" s="12">
        <f>100*(VLOOKUP($A18,'Raw-Data'!$A$189:$L537,4,TRUE)/VLOOKUP($A$5,'Raw-Data'!$A$189:$L537,4,TRUE))</f>
        <v>93.812841827520387</v>
      </c>
      <c r="F18" s="12">
        <f>100*(VLOOKUP($A18,'Raw-Data'!$A$189:$L537,5,TRUE)/VLOOKUP($A$5,'Raw-Data'!$A$189:$L537,5,TRUE))</f>
        <v>74.383223626855695</v>
      </c>
      <c r="G18" s="12">
        <f>100*(VLOOKUP($A18,'Raw-Data'!$A$189:$L537,6,TRUE)/VLOOKUP($A$5,'Raw-Data'!$A$189:$L537,6,TRUE))</f>
        <v>75.914823224886931</v>
      </c>
      <c r="H18" s="12">
        <f>100*(VLOOKUP($A18,'Raw-Data'!$A$189:$L537,7,TRUE)/VLOOKUP($A$5,'Raw-Data'!$A$189:$L537,7,TRUE))</f>
        <v>65.069731765699984</v>
      </c>
      <c r="I18" s="12">
        <f>100*(VLOOKUP($A18,'Raw-Data'!$A$189:$L537,8,TRUE)/VLOOKUP($A$5,'Raw-Data'!$A$189:$L537,8,TRUE))</f>
        <v>99.796000000000006</v>
      </c>
      <c r="J18" s="12">
        <f>100*(VLOOKUP($A18,'Raw-Data'!$A$189:$L537,9,TRUE)/VLOOKUP($A$5,'Raw-Data'!$A$189:$L537,9,TRUE))</f>
        <v>100.67099999999999</v>
      </c>
      <c r="L18" s="13">
        <f t="shared" si="10"/>
        <v>37287</v>
      </c>
      <c r="M18" s="3">
        <f t="shared" si="11"/>
        <v>-2.7607976990368877E-2</v>
      </c>
      <c r="N18" s="3">
        <f t="shared" si="12"/>
        <v>-1.4595609581341318E-2</v>
      </c>
      <c r="O18" s="3">
        <f t="shared" si="13"/>
        <v>-5.9681945108897017E-3</v>
      </c>
      <c r="P18" s="3">
        <f t="shared" si="14"/>
        <v>-5.313458966392659E-2</v>
      </c>
      <c r="Q18" s="3">
        <f t="shared" si="15"/>
        <v>-5.2252800355865325E-2</v>
      </c>
      <c r="R18" s="3">
        <f t="shared" si="16"/>
        <v>-7.8281141885464867E-2</v>
      </c>
      <c r="S18" s="3">
        <f t="shared" si="17"/>
        <v>3.9812451159156215E-2</v>
      </c>
      <c r="T18" s="3">
        <f t="shared" si="18"/>
        <v>3.3742362786876701E-2</v>
      </c>
      <c r="U18" s="18"/>
      <c r="V18" s="13">
        <f t="shared" si="28"/>
        <v>37287</v>
      </c>
      <c r="W18" s="3">
        <f t="shared" si="29"/>
        <v>-6.100914773113154E-3</v>
      </c>
      <c r="X18" s="3">
        <f t="shared" si="21"/>
        <v>-3.3784166101115559E-3</v>
      </c>
      <c r="Y18" s="3">
        <f t="shared" si="22"/>
        <v>-1.2063274017612517E-3</v>
      </c>
      <c r="Z18" s="3">
        <f t="shared" si="23"/>
        <v>-1.1045120706075488E-2</v>
      </c>
      <c r="AA18" s="3">
        <f t="shared" si="24"/>
        <v>-9.8341403043621829E-3</v>
      </c>
      <c r="AB18" s="3">
        <f t="shared" si="25"/>
        <v>-1.7557699681136837E-2</v>
      </c>
      <c r="AC18" s="3">
        <f t="shared" si="26"/>
        <v>6.7998788294300668E-3</v>
      </c>
      <c r="AD18" s="3">
        <f t="shared" si="27"/>
        <v>5.5184294585474102E-3</v>
      </c>
    </row>
    <row r="19" spans="1:30" x14ac:dyDescent="0.3">
      <c r="A19" s="10">
        <v>37315</v>
      </c>
      <c r="B19" s="11">
        <f t="shared" si="7"/>
        <v>37315</v>
      </c>
      <c r="C19" s="12">
        <f>100*(VLOOKUP($A19,'Raw-Data'!$A$189:$L538,2,TRUE)/VLOOKUP($A$5,'Raw-Data'!$A$189:$L538,2,TRUE))</f>
        <v>80.8553</v>
      </c>
      <c r="D19" s="12">
        <f>100*(VLOOKUP($A19,'Raw-Data'!$A$189:$L538,3,TRUE)/VLOOKUP($A$5,'Raw-Data'!$A$189:$L538,3,TRUE))</f>
        <v>85.153779587127261</v>
      </c>
      <c r="E19" s="12">
        <f>100*(VLOOKUP($A19,'Raw-Data'!$A$189:$L538,4,TRUE)/VLOOKUP($A$5,'Raw-Data'!$A$189:$L538,4,TRUE))</f>
        <v>92.817299194343761</v>
      </c>
      <c r="F19" s="12">
        <f>100*(VLOOKUP($A19,'Raw-Data'!$A$189:$L538,5,TRUE)/VLOOKUP($A$5,'Raw-Data'!$A$189:$L538,5,TRUE))</f>
        <v>74.90497452271056</v>
      </c>
      <c r="G19" s="12">
        <f>100*(VLOOKUP($A19,'Raw-Data'!$A$189:$L538,6,TRUE)/VLOOKUP($A$5,'Raw-Data'!$A$189:$L538,6,TRUE))</f>
        <v>75.902027852281407</v>
      </c>
      <c r="H19" s="12">
        <f>100*(VLOOKUP($A19,'Raw-Data'!$A$189:$L538,7,TRUE)/VLOOKUP($A$5,'Raw-Data'!$A$189:$L538,7,TRUE))</f>
        <v>67.770326159861455</v>
      </c>
      <c r="I19" s="12">
        <f>100*(VLOOKUP($A19,'Raw-Data'!$A$189:$L538,8,TRUE)/VLOOKUP($A$5,'Raw-Data'!$A$189:$L538,8,TRUE))</f>
        <v>100.51</v>
      </c>
      <c r="J19" s="12">
        <f>100*(VLOOKUP($A19,'Raw-Data'!$A$189:$L538,9,TRUE)/VLOOKUP($A$5,'Raw-Data'!$A$189:$L538,9,TRUE))</f>
        <v>102.30299999999998</v>
      </c>
      <c r="L19" s="13">
        <f t="shared" si="10"/>
        <v>37315</v>
      </c>
      <c r="M19" s="3">
        <f t="shared" si="11"/>
        <v>-7.6388999689485093E-3</v>
      </c>
      <c r="N19" s="3">
        <f t="shared" si="12"/>
        <v>-1.9281035509449262E-2</v>
      </c>
      <c r="O19" s="3">
        <f t="shared" si="13"/>
        <v>-1.0612008055432165E-2</v>
      </c>
      <c r="P19" s="3">
        <f t="shared" si="14"/>
        <v>7.0143625190570713E-3</v>
      </c>
      <c r="Q19" s="3">
        <f t="shared" si="15"/>
        <v>-1.6854906672991721E-4</v>
      </c>
      <c r="R19" s="3">
        <f t="shared" si="16"/>
        <v>4.1503081707569445E-2</v>
      </c>
      <c r="S19" s="3">
        <f t="shared" si="17"/>
        <v>7.1545953745641988E-3</v>
      </c>
      <c r="T19" s="3">
        <f t="shared" si="18"/>
        <v>1.6211222695711625E-2</v>
      </c>
      <c r="U19" s="18"/>
      <c r="V19" s="13">
        <f t="shared" si="28"/>
        <v>37315</v>
      </c>
      <c r="W19" s="3">
        <f t="shared" si="29"/>
        <v>-1.6880728960021088E-3</v>
      </c>
      <c r="X19" s="3">
        <f t="shared" si="21"/>
        <v>-4.4629427953832602E-3</v>
      </c>
      <c r="Y19" s="3">
        <f t="shared" si="22"/>
        <v>-2.1449629501218417E-3</v>
      </c>
      <c r="Z19" s="3">
        <f t="shared" si="23"/>
        <v>1.4580799661610072E-3</v>
      </c>
      <c r="AA19" s="3">
        <f t="shared" si="24"/>
        <v>-3.1721461033719566E-5</v>
      </c>
      <c r="AB19" s="3">
        <f t="shared" si="25"/>
        <v>9.3087380550652393E-3</v>
      </c>
      <c r="AC19" s="3">
        <f t="shared" si="26"/>
        <v>1.2219891065272574E-3</v>
      </c>
      <c r="AD19" s="3">
        <f t="shared" si="27"/>
        <v>2.6512811046498779E-3</v>
      </c>
    </row>
    <row r="20" spans="1:30" x14ac:dyDescent="0.3">
      <c r="A20" s="10">
        <v>37346</v>
      </c>
      <c r="B20" s="11">
        <f t="shared" si="7"/>
        <v>37346</v>
      </c>
      <c r="C20" s="12">
        <f>100*(VLOOKUP($A20,'Raw-Data'!$A$189:$L539,2,TRUE)/VLOOKUP($A$5,'Raw-Data'!$A$189:$L539,2,TRUE))</f>
        <v>84.4773</v>
      </c>
      <c r="D20" s="12">
        <f>100*(VLOOKUP($A20,'Raw-Data'!$A$189:$L539,3,TRUE)/VLOOKUP($A$5,'Raw-Data'!$A$189:$L539,3,TRUE))</f>
        <v>88.356183022472351</v>
      </c>
      <c r="E20" s="12">
        <f>100*(VLOOKUP($A20,'Raw-Data'!$A$189:$L539,4,TRUE)/VLOOKUP($A$5,'Raw-Data'!$A$189:$L539,4,TRUE))</f>
        <v>98.382923673997411</v>
      </c>
      <c r="F20" s="12">
        <f>100*(VLOOKUP($A20,'Raw-Data'!$A$189:$L539,5,TRUE)/VLOOKUP($A$5,'Raw-Data'!$A$189:$L539,5,TRUE))</f>
        <v>78.956756259127673</v>
      </c>
      <c r="G20" s="12">
        <f>100*(VLOOKUP($A20,'Raw-Data'!$A$189:$L539,6,TRUE)/VLOOKUP($A$5,'Raw-Data'!$A$189:$L539,6,TRUE))</f>
        <v>80.01540342462944</v>
      </c>
      <c r="H20" s="12">
        <f>100*(VLOOKUP($A20,'Raw-Data'!$A$189:$L539,7,TRUE)/VLOOKUP($A$5,'Raw-Data'!$A$189:$L539,7,TRUE))</f>
        <v>71.656862085176527</v>
      </c>
      <c r="I20" s="12">
        <f>100*(VLOOKUP($A20,'Raw-Data'!$A$189:$L539,8,TRUE)/VLOOKUP($A$5,'Raw-Data'!$A$189:$L539,8,TRUE))</f>
        <v>107.223</v>
      </c>
      <c r="J20" s="12">
        <f>100*(VLOOKUP($A20,'Raw-Data'!$A$189:$L539,9,TRUE)/VLOOKUP($A$5,'Raw-Data'!$A$189:$L539,9,TRUE))</f>
        <v>108.425</v>
      </c>
      <c r="L20" s="13">
        <f t="shared" si="10"/>
        <v>37346</v>
      </c>
      <c r="M20" s="3">
        <f t="shared" si="11"/>
        <v>4.4796073974124218E-2</v>
      </c>
      <c r="N20" s="3">
        <f t="shared" si="12"/>
        <v>3.7607296480228092E-2</v>
      </c>
      <c r="O20" s="3">
        <f t="shared" si="13"/>
        <v>5.9963223752074191E-2</v>
      </c>
      <c r="P20" s="3">
        <f t="shared" si="14"/>
        <v>5.4092291763461642E-2</v>
      </c>
      <c r="Q20" s="3">
        <f t="shared" si="15"/>
        <v>5.4193223669246171E-2</v>
      </c>
      <c r="R20" s="3">
        <f t="shared" si="16"/>
        <v>5.7348638342793912E-2</v>
      </c>
      <c r="S20" s="3">
        <f t="shared" si="17"/>
        <v>6.6789374191622564E-2</v>
      </c>
      <c r="T20" s="3">
        <f t="shared" si="18"/>
        <v>5.984184237021406E-2</v>
      </c>
      <c r="U20" s="18"/>
      <c r="V20" s="13">
        <f t="shared" si="28"/>
        <v>37346</v>
      </c>
      <c r="W20" s="3">
        <f t="shared" si="29"/>
        <v>9.8992052036824211E-3</v>
      </c>
      <c r="X20" s="3">
        <f t="shared" si="21"/>
        <v>8.7048858344782078E-3</v>
      </c>
      <c r="Y20" s="3">
        <f t="shared" si="22"/>
        <v>1.2120127750207146E-2</v>
      </c>
      <c r="Z20" s="3">
        <f t="shared" si="23"/>
        <v>1.1244198846261221E-2</v>
      </c>
      <c r="AA20" s="3">
        <f t="shared" si="24"/>
        <v>1.0199334035294931E-2</v>
      </c>
      <c r="AB20" s="3">
        <f t="shared" si="25"/>
        <v>1.2862742480406591E-2</v>
      </c>
      <c r="AC20" s="3">
        <f t="shared" si="26"/>
        <v>1.1407477770733738E-2</v>
      </c>
      <c r="AD20" s="3">
        <f t="shared" si="27"/>
        <v>9.7868957154943585E-3</v>
      </c>
    </row>
    <row r="21" spans="1:30" x14ac:dyDescent="0.3">
      <c r="A21" s="10">
        <v>37376</v>
      </c>
      <c r="B21" s="11">
        <f t="shared" si="7"/>
        <v>37376</v>
      </c>
      <c r="C21" s="12">
        <f>100*(VLOOKUP($A21,'Raw-Data'!$A$189:$L540,2,TRUE)/VLOOKUP($A$5,'Raw-Data'!$A$189:$L540,2,TRUE))</f>
        <v>81.7697</v>
      </c>
      <c r="D21" s="12">
        <f>100*(VLOOKUP($A21,'Raw-Data'!$A$189:$L540,3,TRUE)/VLOOKUP($A$5,'Raw-Data'!$A$189:$L540,3,TRUE))</f>
        <v>82.999069321911207</v>
      </c>
      <c r="E21" s="12">
        <f>100*(VLOOKUP($A21,'Raw-Data'!$A$189:$L540,4,TRUE)/VLOOKUP($A$5,'Raw-Data'!$A$189:$L540,4,TRUE))</f>
        <v>96.475734248715952</v>
      </c>
      <c r="F21" s="12">
        <f>100*(VLOOKUP($A21,'Raw-Data'!$A$189:$L540,5,TRUE)/VLOOKUP($A$5,'Raw-Data'!$A$189:$L540,5,TRUE))</f>
        <v>79.480006639578306</v>
      </c>
      <c r="G21" s="12">
        <f>100*(VLOOKUP($A21,'Raw-Data'!$A$189:$L540,6,TRUE)/VLOOKUP($A$5,'Raw-Data'!$A$189:$L540,6,TRUE))</f>
        <v>79.404653964759461</v>
      </c>
      <c r="H21" s="12">
        <f>100*(VLOOKUP($A21,'Raw-Data'!$A$189:$L540,7,TRUE)/VLOOKUP($A$5,'Raw-Data'!$A$189:$L540,7,TRUE))</f>
        <v>75.828369849867656</v>
      </c>
      <c r="I21" s="12">
        <f>100*(VLOOKUP($A21,'Raw-Data'!$A$189:$L540,8,TRUE)/VLOOKUP($A$5,'Raw-Data'!$A$189:$L540,8,TRUE))</f>
        <v>108.30500000000001</v>
      </c>
      <c r="J21" s="12">
        <f>100*(VLOOKUP($A21,'Raw-Data'!$A$189:$L540,9,TRUE)/VLOOKUP($A$5,'Raw-Data'!$A$189:$L540,9,TRUE))</f>
        <v>109.11999999999999</v>
      </c>
      <c r="L21" s="13">
        <f t="shared" si="10"/>
        <v>37376</v>
      </c>
      <c r="M21" s="3">
        <f t="shared" si="11"/>
        <v>-3.2051213758015451E-2</v>
      </c>
      <c r="N21" s="3">
        <f t="shared" si="12"/>
        <v>-6.0630886456453426E-2</v>
      </c>
      <c r="O21" s="3">
        <f t="shared" si="13"/>
        <v>-1.9385370489711562E-2</v>
      </c>
      <c r="P21" s="3">
        <f t="shared" si="14"/>
        <v>6.6270501125120784E-3</v>
      </c>
      <c r="Q21" s="3">
        <f t="shared" si="15"/>
        <v>-7.6328985886483514E-3</v>
      </c>
      <c r="R21" s="3">
        <f t="shared" si="16"/>
        <v>5.8215049379814809E-2</v>
      </c>
      <c r="S21" s="3">
        <f t="shared" si="17"/>
        <v>1.0091118510021202E-2</v>
      </c>
      <c r="T21" s="3">
        <f t="shared" si="18"/>
        <v>6.4099608023979737E-3</v>
      </c>
      <c r="U21" s="18"/>
      <c r="V21" s="13">
        <f t="shared" si="28"/>
        <v>37376</v>
      </c>
      <c r="W21" s="3">
        <f t="shared" si="29"/>
        <v>-7.0827979746831624E-3</v>
      </c>
      <c r="X21" s="3">
        <f t="shared" si="21"/>
        <v>-1.4034110240392292E-2</v>
      </c>
      <c r="Y21" s="3">
        <f t="shared" si="22"/>
        <v>-3.9182877790534488E-3</v>
      </c>
      <c r="Z21" s="3">
        <f t="shared" si="23"/>
        <v>1.3775690916382605E-3</v>
      </c>
      <c r="AA21" s="3">
        <f t="shared" si="24"/>
        <v>-1.43653536534928E-3</v>
      </c>
      <c r="AB21" s="3">
        <f t="shared" si="25"/>
        <v>1.3057070059463785E-2</v>
      </c>
      <c r="AC21" s="3">
        <f t="shared" si="26"/>
        <v>1.7235407799246227E-3</v>
      </c>
      <c r="AD21" s="3">
        <f t="shared" si="27"/>
        <v>1.0483236382558437E-3</v>
      </c>
    </row>
    <row r="22" spans="1:30" x14ac:dyDescent="0.3">
      <c r="A22" s="10">
        <v>37407</v>
      </c>
      <c r="B22" s="11">
        <f t="shared" si="7"/>
        <v>37407</v>
      </c>
      <c r="C22" s="12">
        <f>100*(VLOOKUP($A22,'Raw-Data'!$A$189:$L541,2,TRUE)/VLOOKUP($A$5,'Raw-Data'!$A$189:$L541,2,TRUE))</f>
        <v>81.833500000000001</v>
      </c>
      <c r="D22" s="12">
        <f>100*(VLOOKUP($A22,'Raw-Data'!$A$189:$L541,3,TRUE)/VLOOKUP($A$5,'Raw-Data'!$A$189:$L541,3,TRUE))</f>
        <v>82.387869617986581</v>
      </c>
      <c r="E22" s="12">
        <f>100*(VLOOKUP($A22,'Raw-Data'!$A$189:$L541,4,TRUE)/VLOOKUP($A$5,'Raw-Data'!$A$189:$L541,4,TRUE))</f>
        <v>95.385408527916184</v>
      </c>
      <c r="F22" s="12">
        <f>100*(VLOOKUP($A22,'Raw-Data'!$A$189:$L541,5,TRUE)/VLOOKUP($A$5,'Raw-Data'!$A$189:$L541,5,TRUE))</f>
        <v>80.487067468437587</v>
      </c>
      <c r="G22" s="12">
        <f>100*(VLOOKUP($A22,'Raw-Data'!$A$189:$L541,6,TRUE)/VLOOKUP($A$5,'Raw-Data'!$A$189:$L541,6,TRUE))</f>
        <v>79.161511274315032</v>
      </c>
      <c r="H22" s="12">
        <f>100*(VLOOKUP($A22,'Raw-Data'!$A$189:$L541,7,TRUE)/VLOOKUP($A$5,'Raw-Data'!$A$189:$L541,7,TRUE))</f>
        <v>80.555214856954038</v>
      </c>
      <c r="I22" s="12">
        <f>100*(VLOOKUP($A22,'Raw-Data'!$A$189:$L541,8,TRUE)/VLOOKUP($A$5,'Raw-Data'!$A$189:$L541,8,TRUE))</f>
        <v>105.84800000000001</v>
      </c>
      <c r="J22" s="12">
        <f>100*(VLOOKUP($A22,'Raw-Data'!$A$189:$L541,9,TRUE)/VLOOKUP($A$5,'Raw-Data'!$A$189:$L541,9,TRUE))</f>
        <v>107.355</v>
      </c>
      <c r="L22" s="13">
        <f t="shared" si="10"/>
        <v>37407</v>
      </c>
      <c r="M22" s="3">
        <f t="shared" si="11"/>
        <v>7.8024011339161703E-4</v>
      </c>
      <c r="N22" s="3">
        <f t="shared" si="12"/>
        <v>-7.3639344262294015E-3</v>
      </c>
      <c r="O22" s="3">
        <f t="shared" si="13"/>
        <v>-1.1301554005164527E-2</v>
      </c>
      <c r="P22" s="3">
        <f t="shared" si="14"/>
        <v>1.2670618328280314E-2</v>
      </c>
      <c r="Q22" s="3">
        <f t="shared" si="15"/>
        <v>-3.0620710286368702E-3</v>
      </c>
      <c r="R22" s="3">
        <f t="shared" si="16"/>
        <v>6.233610212701457E-2</v>
      </c>
      <c r="S22" s="3">
        <f t="shared" si="17"/>
        <v>-2.2685933244079193E-2</v>
      </c>
      <c r="T22" s="3">
        <f t="shared" si="18"/>
        <v>-1.6174853372433851E-2</v>
      </c>
      <c r="U22" s="18"/>
      <c r="V22" s="13">
        <f t="shared" si="28"/>
        <v>37407</v>
      </c>
      <c r="W22" s="3">
        <f t="shared" si="29"/>
        <v>1.7242039994553029E-4</v>
      </c>
      <c r="X22" s="3">
        <f t="shared" si="21"/>
        <v>-1.7045151997727953E-3</v>
      </c>
      <c r="Y22" s="3">
        <f t="shared" si="22"/>
        <v>-2.2843381283969267E-3</v>
      </c>
      <c r="Z22" s="3">
        <f t="shared" si="23"/>
        <v>2.633849432951967E-3</v>
      </c>
      <c r="AA22" s="3">
        <f t="shared" si="24"/>
        <v>-5.7629133582230057E-4</v>
      </c>
      <c r="AB22" s="3">
        <f t="shared" si="25"/>
        <v>1.3981382157661376E-2</v>
      </c>
      <c r="AC22" s="3">
        <f t="shared" si="26"/>
        <v>-3.8747073516170634E-3</v>
      </c>
      <c r="AD22" s="3">
        <f t="shared" si="27"/>
        <v>-2.6453330462334838E-3</v>
      </c>
    </row>
    <row r="23" spans="1:30" x14ac:dyDescent="0.3">
      <c r="A23" s="10">
        <v>37437</v>
      </c>
      <c r="B23" s="11">
        <f t="shared" si="7"/>
        <v>37437</v>
      </c>
      <c r="C23" s="12">
        <f>100*(VLOOKUP($A23,'Raw-Data'!$A$189:$L542,2,TRUE)/VLOOKUP($A$5,'Raw-Data'!$A$189:$L542,2,TRUE))</f>
        <v>76.809100000000001</v>
      </c>
      <c r="D23" s="12">
        <f>100*(VLOOKUP($A23,'Raw-Data'!$A$189:$L542,3,TRUE)/VLOOKUP($A$5,'Raw-Data'!$A$189:$L542,3,TRUE))</f>
        <v>76.519155096687115</v>
      </c>
      <c r="E23" s="12">
        <f>100*(VLOOKUP($A23,'Raw-Data'!$A$189:$L542,4,TRUE)/VLOOKUP($A$5,'Raw-Data'!$A$189:$L542,4,TRUE))</f>
        <v>88.990111818426342</v>
      </c>
      <c r="F23" s="12">
        <f>100*(VLOOKUP($A23,'Raw-Data'!$A$189:$L542,5,TRUE)/VLOOKUP($A$5,'Raw-Data'!$A$189:$L542,5,TRUE))</f>
        <v>77.283226835055302</v>
      </c>
      <c r="G23" s="12">
        <f>100*(VLOOKUP($A23,'Raw-Data'!$A$189:$L542,6,TRUE)/VLOOKUP($A$5,'Raw-Data'!$A$189:$L542,6,TRUE))</f>
        <v>76.413322370535624</v>
      </c>
      <c r="H23" s="12">
        <f>100*(VLOOKUP($A23,'Raw-Data'!$A$189:$L542,7,TRUE)/VLOOKUP($A$5,'Raw-Data'!$A$189:$L542,7,TRUE))</f>
        <v>76.357420827926873</v>
      </c>
      <c r="I23" s="12">
        <f>100*(VLOOKUP($A23,'Raw-Data'!$A$189:$L542,8,TRUE)/VLOOKUP($A$5,'Raw-Data'!$A$189:$L542,8,TRUE))</f>
        <v>100.56</v>
      </c>
      <c r="J23" s="12">
        <f>100*(VLOOKUP($A23,'Raw-Data'!$A$189:$L542,9,TRUE)/VLOOKUP($A$5,'Raw-Data'!$A$189:$L542,9,TRUE))</f>
        <v>99.272000000000006</v>
      </c>
      <c r="L23" s="13">
        <f t="shared" si="10"/>
        <v>37437</v>
      </c>
      <c r="M23" s="3">
        <f t="shared" si="11"/>
        <v>-6.1397838293608342E-2</v>
      </c>
      <c r="N23" s="3">
        <f t="shared" si="12"/>
        <v>-7.123275002146956E-2</v>
      </c>
      <c r="O23" s="3">
        <f t="shared" si="13"/>
        <v>-6.7046907993460469E-2</v>
      </c>
      <c r="P23" s="3">
        <f t="shared" si="14"/>
        <v>-3.9805657407491535E-2</v>
      </c>
      <c r="Q23" s="3">
        <f t="shared" si="15"/>
        <v>-3.4716225846879389E-2</v>
      </c>
      <c r="R23" s="3">
        <f t="shared" si="16"/>
        <v>-5.2110766962528698E-2</v>
      </c>
      <c r="S23" s="3">
        <f t="shared" si="17"/>
        <v>-4.9958430957599664E-2</v>
      </c>
      <c r="T23" s="3">
        <f t="shared" si="18"/>
        <v>-7.529225466908851E-2</v>
      </c>
      <c r="U23" s="18"/>
      <c r="V23" s="13">
        <f t="shared" si="28"/>
        <v>37437</v>
      </c>
      <c r="W23" s="3">
        <f t="shared" si="29"/>
        <v>-1.3567925632992306E-2</v>
      </c>
      <c r="X23" s="3">
        <f t="shared" si="21"/>
        <v>-1.6488102433495026E-2</v>
      </c>
      <c r="Y23" s="3">
        <f t="shared" si="22"/>
        <v>-1.3551924651299561E-2</v>
      </c>
      <c r="Z23" s="3">
        <f t="shared" si="23"/>
        <v>-8.2744271411757733E-3</v>
      </c>
      <c r="AA23" s="3">
        <f t="shared" si="24"/>
        <v>-6.533702184208668E-3</v>
      </c>
      <c r="AB23" s="3">
        <f t="shared" si="25"/>
        <v>-1.1687938811884806E-2</v>
      </c>
      <c r="AC23" s="3">
        <f t="shared" si="26"/>
        <v>-8.532789796390057E-3</v>
      </c>
      <c r="AD23" s="3">
        <f t="shared" si="27"/>
        <v>-1.2313749300566137E-2</v>
      </c>
    </row>
    <row r="24" spans="1:30" x14ac:dyDescent="0.3">
      <c r="A24" s="10">
        <v>37468</v>
      </c>
      <c r="B24" s="11">
        <f t="shared" si="7"/>
        <v>37468</v>
      </c>
      <c r="C24" s="12">
        <f>100*(VLOOKUP($A24,'Raw-Data'!$A$189:$L543,2,TRUE)/VLOOKUP($A$5,'Raw-Data'!$A$189:$L543,2,TRUE))</f>
        <v>70.350800000000007</v>
      </c>
      <c r="D24" s="12">
        <f>100*(VLOOKUP($A24,'Raw-Data'!$A$189:$L543,3,TRUE)/VLOOKUP($A$5,'Raw-Data'!$A$189:$L543,3,TRUE))</f>
        <v>70.554107229354997</v>
      </c>
      <c r="E24" s="12">
        <f>100*(VLOOKUP($A24,'Raw-Data'!$A$189:$L543,4,TRUE)/VLOOKUP($A$5,'Raw-Data'!$A$189:$L543,4,TRUE))</f>
        <v>80.30529120182392</v>
      </c>
      <c r="F24" s="12">
        <f>100*(VLOOKUP($A24,'Raw-Data'!$A$189:$L543,5,TRUE)/VLOOKUP($A$5,'Raw-Data'!$A$189:$L543,5,TRUE))</f>
        <v>69.653814340094272</v>
      </c>
      <c r="G24" s="12">
        <f>100*(VLOOKUP($A24,'Raw-Data'!$A$189:$L543,6,TRUE)/VLOOKUP($A$5,'Raw-Data'!$A$189:$L543,6,TRUE))</f>
        <v>67.910950328853318</v>
      </c>
      <c r="H24" s="12">
        <f>100*(VLOOKUP($A24,'Raw-Data'!$A$189:$L543,7,TRUE)/VLOOKUP($A$5,'Raw-Data'!$A$189:$L543,7,TRUE))</f>
        <v>71.053182593491172</v>
      </c>
      <c r="I24" s="12">
        <f>100*(VLOOKUP($A24,'Raw-Data'!$A$189:$L543,8,TRUE)/VLOOKUP($A$5,'Raw-Data'!$A$189:$L543,8,TRUE))</f>
        <v>96.697999999999993</v>
      </c>
      <c r="J24" s="12">
        <f>100*(VLOOKUP($A24,'Raw-Data'!$A$189:$L543,9,TRUE)/VLOOKUP($A$5,'Raw-Data'!$A$189:$L543,9,TRUE))</f>
        <v>91.683000000000007</v>
      </c>
      <c r="L24" s="13">
        <f t="shared" si="10"/>
        <v>37468</v>
      </c>
      <c r="M24" s="3">
        <f t="shared" si="11"/>
        <v>-8.4082485018051156E-2</v>
      </c>
      <c r="N24" s="3">
        <f t="shared" si="12"/>
        <v>-7.7954962516181392E-2</v>
      </c>
      <c r="O24" s="3">
        <f t="shared" si="13"/>
        <v>-9.7593097020967412E-2</v>
      </c>
      <c r="P24" s="3">
        <f t="shared" si="14"/>
        <v>-9.8720159695769416E-2</v>
      </c>
      <c r="Q24" s="3">
        <f t="shared" si="15"/>
        <v>-0.11126818960250773</v>
      </c>
      <c r="R24" s="3">
        <f t="shared" si="16"/>
        <v>-6.9465916697067587E-2</v>
      </c>
      <c r="S24" s="3">
        <f t="shared" si="17"/>
        <v>-3.8404932378679479E-2</v>
      </c>
      <c r="T24" s="3">
        <f t="shared" si="18"/>
        <v>-7.6446530743814911E-2</v>
      </c>
      <c r="U24" s="18"/>
      <c r="V24" s="13">
        <f t="shared" si="28"/>
        <v>37468</v>
      </c>
      <c r="W24" s="3">
        <f t="shared" si="29"/>
        <v>-1.8580864334451174E-2</v>
      </c>
      <c r="X24" s="3">
        <f t="shared" si="21"/>
        <v>-1.8044079538957366E-2</v>
      </c>
      <c r="Y24" s="3">
        <f t="shared" si="22"/>
        <v>-1.9726104258888676E-2</v>
      </c>
      <c r="Z24" s="3">
        <f t="shared" si="23"/>
        <v>-2.0521021934287842E-2</v>
      </c>
      <c r="AA24" s="3">
        <f t="shared" si="24"/>
        <v>-2.0941020969426537E-2</v>
      </c>
      <c r="AB24" s="3">
        <f t="shared" si="25"/>
        <v>-1.5580530304814662E-2</v>
      </c>
      <c r="AC24" s="3">
        <f t="shared" si="26"/>
        <v>-6.5594777267919081E-3</v>
      </c>
      <c r="AD24" s="3">
        <f t="shared" si="27"/>
        <v>-1.2502526569493612E-2</v>
      </c>
    </row>
    <row r="25" spans="1:30" x14ac:dyDescent="0.3">
      <c r="A25" s="10">
        <v>37499</v>
      </c>
      <c r="B25" s="11">
        <f t="shared" si="7"/>
        <v>37499</v>
      </c>
      <c r="C25" s="12">
        <f>100*(VLOOKUP($A25,'Raw-Data'!$A$189:$L544,2,TRUE)/VLOOKUP($A$5,'Raw-Data'!$A$189:$L544,2,TRUE))</f>
        <v>70.507199999999997</v>
      </c>
      <c r="D25" s="12">
        <f>100*(VLOOKUP($A25,'Raw-Data'!$A$189:$L544,3,TRUE)/VLOOKUP($A$5,'Raw-Data'!$A$189:$L544,3,TRUE))</f>
        <v>71.017813505173152</v>
      </c>
      <c r="E25" s="12">
        <f>100*(VLOOKUP($A25,'Raw-Data'!$A$189:$L544,4,TRUE)/VLOOKUP($A$5,'Raw-Data'!$A$189:$L544,4,TRUE))</f>
        <v>80.744943834616308</v>
      </c>
      <c r="F25" s="12">
        <f>100*(VLOOKUP($A25,'Raw-Data'!$A$189:$L544,5,TRUE)/VLOOKUP($A$5,'Raw-Data'!$A$189:$L544,5,TRUE))</f>
        <v>69.495705894578563</v>
      </c>
      <c r="G25" s="12">
        <f>100*(VLOOKUP($A25,'Raw-Data'!$A$189:$L544,6,TRUE)/VLOOKUP($A$5,'Raw-Data'!$A$189:$L544,6,TRUE))</f>
        <v>67.898522287518745</v>
      </c>
      <c r="H25" s="12">
        <f>100*(VLOOKUP($A25,'Raw-Data'!$A$189:$L544,7,TRUE)/VLOOKUP($A$5,'Raw-Data'!$A$189:$L544,7,TRUE))</f>
        <v>70.298702953772619</v>
      </c>
      <c r="I25" s="12">
        <f>100*(VLOOKUP($A25,'Raw-Data'!$A$189:$L544,8,TRUE)/VLOOKUP($A$5,'Raw-Data'!$A$189:$L544,8,TRUE))</f>
        <v>94.974000000000004</v>
      </c>
      <c r="J25" s="12">
        <f>100*(VLOOKUP($A25,'Raw-Data'!$A$189:$L544,9,TRUE)/VLOOKUP($A$5,'Raw-Data'!$A$189:$L544,9,TRUE))</f>
        <v>93.084000000000003</v>
      </c>
      <c r="L25" s="13">
        <f t="shared" si="10"/>
        <v>37499</v>
      </c>
      <c r="M25" s="3">
        <f t="shared" si="11"/>
        <v>2.2231445839988595E-3</v>
      </c>
      <c r="N25" s="3">
        <f t="shared" si="12"/>
        <v>6.5723498464909103E-3</v>
      </c>
      <c r="O25" s="3">
        <f t="shared" si="13"/>
        <v>5.4747654383999755E-3</v>
      </c>
      <c r="P25" s="3">
        <f t="shared" si="14"/>
        <v>-2.2699179795627744E-3</v>
      </c>
      <c r="Q25" s="3">
        <f t="shared" si="15"/>
        <v>-1.8300496863010718E-4</v>
      </c>
      <c r="R25" s="3">
        <f t="shared" si="16"/>
        <v>-1.0618519989950004E-2</v>
      </c>
      <c r="S25" s="3">
        <f t="shared" si="17"/>
        <v>-1.7828703799458001E-2</v>
      </c>
      <c r="T25" s="3">
        <f t="shared" si="18"/>
        <v>1.5280913582670586E-2</v>
      </c>
      <c r="U25" s="18"/>
      <c r="V25" s="13">
        <f t="shared" si="28"/>
        <v>37499</v>
      </c>
      <c r="W25" s="3">
        <f t="shared" si="29"/>
        <v>4.9127886625002283E-4</v>
      </c>
      <c r="X25" s="3">
        <f t="shared" si="21"/>
        <v>1.5212886974747713E-3</v>
      </c>
      <c r="Y25" s="3">
        <f t="shared" si="22"/>
        <v>1.1065925472949784E-3</v>
      </c>
      <c r="Z25" s="3">
        <f t="shared" si="23"/>
        <v>-4.7184928378553092E-4</v>
      </c>
      <c r="AA25" s="3">
        <f t="shared" si="24"/>
        <v>-3.4442106942539392E-5</v>
      </c>
      <c r="AB25" s="3">
        <f t="shared" si="25"/>
        <v>-2.3816308826265045E-3</v>
      </c>
      <c r="AC25" s="3">
        <f t="shared" si="26"/>
        <v>-3.0451032778028853E-3</v>
      </c>
      <c r="AD25" s="3">
        <f t="shared" si="27"/>
        <v>2.4991327430372917E-3</v>
      </c>
    </row>
    <row r="26" spans="1:30" x14ac:dyDescent="0.3">
      <c r="A26" s="10">
        <v>37529</v>
      </c>
      <c r="B26" s="11">
        <f t="shared" si="7"/>
        <v>37529</v>
      </c>
      <c r="C26" s="12">
        <f>100*(VLOOKUP($A26,'Raw-Data'!$A$189:$L545,2,TRUE)/VLOOKUP($A$5,'Raw-Data'!$A$189:$L545,2,TRUE))</f>
        <v>62.7502</v>
      </c>
      <c r="D26" s="12">
        <f>100*(VLOOKUP($A26,'Raw-Data'!$A$189:$L545,3,TRUE)/VLOOKUP($A$5,'Raw-Data'!$A$189:$L545,3,TRUE))</f>
        <v>63.299172186331553</v>
      </c>
      <c r="E26" s="12">
        <f>100*(VLOOKUP($A26,'Raw-Data'!$A$189:$L545,4,TRUE)/VLOOKUP($A$5,'Raw-Data'!$A$189:$L545,4,TRUE))</f>
        <v>73.295185275319241</v>
      </c>
      <c r="F26" s="12">
        <f>100*(VLOOKUP($A26,'Raw-Data'!$A$189:$L545,5,TRUE)/VLOOKUP($A$5,'Raw-Data'!$A$189:$L545,5,TRUE))</f>
        <v>62.032317728929456</v>
      </c>
      <c r="G26" s="12">
        <f>100*(VLOOKUP($A26,'Raw-Data'!$A$189:$L545,6,TRUE)/VLOOKUP($A$5,'Raw-Data'!$A$189:$L545,6,TRUE))</f>
        <v>58.966464491616577</v>
      </c>
      <c r="H26" s="12">
        <f>100*(VLOOKUP($A26,'Raw-Data'!$A$189:$L545,7,TRUE)/VLOOKUP($A$5,'Raw-Data'!$A$189:$L545,7,TRUE))</f>
        <v>67.156829227346122</v>
      </c>
      <c r="I26" s="12">
        <f>100*(VLOOKUP($A26,'Raw-Data'!$A$189:$L545,8,TRUE)/VLOOKUP($A$5,'Raw-Data'!$A$189:$L545,8,TRUE))</f>
        <v>84.513999999999996</v>
      </c>
      <c r="J26" s="12">
        <f>100*(VLOOKUP($A26,'Raw-Data'!$A$189:$L545,9,TRUE)/VLOOKUP($A$5,'Raw-Data'!$A$189:$L545,9,TRUE))</f>
        <v>83.037999999999997</v>
      </c>
      <c r="L26" s="13">
        <f t="shared" si="10"/>
        <v>37529</v>
      </c>
      <c r="M26" s="3">
        <f t="shared" si="11"/>
        <v>-0.11001713300201965</v>
      </c>
      <c r="N26" s="3">
        <f t="shared" si="12"/>
        <v>-0.10868598930153417</v>
      </c>
      <c r="O26" s="3">
        <f t="shared" si="13"/>
        <v>-9.226284898477155E-2</v>
      </c>
      <c r="P26" s="3">
        <f t="shared" si="14"/>
        <v>-0.1073935154636847</v>
      </c>
      <c r="Q26" s="3">
        <f t="shared" si="15"/>
        <v>-0.13155010587828475</v>
      </c>
      <c r="R26" s="3">
        <f t="shared" si="16"/>
        <v>-4.4693196238521526E-2</v>
      </c>
      <c r="S26" s="3">
        <f t="shared" si="17"/>
        <v>-0.11013540547939449</v>
      </c>
      <c r="T26" s="3">
        <f t="shared" si="18"/>
        <v>-0.1079240256112759</v>
      </c>
      <c r="U26" s="18"/>
      <c r="V26" s="13">
        <f t="shared" si="28"/>
        <v>37529</v>
      </c>
      <c r="W26" s="3">
        <f t="shared" si="29"/>
        <v>-2.4312000559176369E-2</v>
      </c>
      <c r="X26" s="3">
        <f t="shared" si="21"/>
        <v>-2.5157328955421807E-2</v>
      </c>
      <c r="Y26" s="3">
        <f t="shared" si="22"/>
        <v>-1.8648722438890219E-2</v>
      </c>
      <c r="Z26" s="3">
        <f t="shared" si="23"/>
        <v>-2.2323957874685222E-2</v>
      </c>
      <c r="AA26" s="3">
        <f t="shared" si="24"/>
        <v>-2.4758140988620489E-2</v>
      </c>
      <c r="AB26" s="3">
        <f t="shared" si="25"/>
        <v>-1.0024249754739199E-2</v>
      </c>
      <c r="AC26" s="3">
        <f t="shared" si="26"/>
        <v>-1.8810884290850659E-2</v>
      </c>
      <c r="AD26" s="3">
        <f t="shared" si="27"/>
        <v>-1.7650545872558855E-2</v>
      </c>
    </row>
    <row r="27" spans="1:30" x14ac:dyDescent="0.3">
      <c r="A27" s="10">
        <v>37560</v>
      </c>
      <c r="B27" s="11">
        <f t="shared" si="7"/>
        <v>37560</v>
      </c>
      <c r="C27" s="12">
        <f>100*(VLOOKUP($A27,'Raw-Data'!$A$189:$L546,2,TRUE)/VLOOKUP($A$5,'Raw-Data'!$A$189:$L546,2,TRUE))</f>
        <v>67.352999999999994</v>
      </c>
      <c r="D27" s="12">
        <f>100*(VLOOKUP($A27,'Raw-Data'!$A$189:$L546,3,TRUE)/VLOOKUP($A$5,'Raw-Data'!$A$189:$L546,3,TRUE))</f>
        <v>68.870722826648972</v>
      </c>
      <c r="E27" s="12">
        <f>100*(VLOOKUP($A27,'Raw-Data'!$A$189:$L546,4,TRUE)/VLOOKUP($A$5,'Raw-Data'!$A$189:$L546,4,TRUE))</f>
        <v>76.999731020967559</v>
      </c>
      <c r="F27" s="12">
        <f>100*(VLOOKUP($A27,'Raw-Data'!$A$189:$L546,5,TRUE)/VLOOKUP($A$5,'Raw-Data'!$A$189:$L546,5,TRUE))</f>
        <v>65.366264804795009</v>
      </c>
      <c r="G27" s="12">
        <f>100*(VLOOKUP($A27,'Raw-Data'!$A$189:$L546,6,TRUE)/VLOOKUP($A$5,'Raw-Data'!$A$189:$L546,6,TRUE))</f>
        <v>64.665854048266098</v>
      </c>
      <c r="H27" s="12">
        <f>100*(VLOOKUP($A27,'Raw-Data'!$A$189:$L546,7,TRUE)/VLOOKUP($A$5,'Raw-Data'!$A$189:$L546,7,TRUE))</f>
        <v>62.482530143401135</v>
      </c>
      <c r="I27" s="12">
        <f>100*(VLOOKUP($A27,'Raw-Data'!$A$189:$L546,8,TRUE)/VLOOKUP($A$5,'Raw-Data'!$A$189:$L546,8,TRUE))</f>
        <v>88.813000000000002</v>
      </c>
      <c r="J27" s="12">
        <f>100*(VLOOKUP($A27,'Raw-Data'!$A$189:$L546,9,TRUE)/VLOOKUP($A$5,'Raw-Data'!$A$189:$L546,9,TRUE))</f>
        <v>88.433000000000007</v>
      </c>
      <c r="L27" s="13">
        <f t="shared" si="10"/>
        <v>37560</v>
      </c>
      <c r="M27" s="3">
        <f t="shared" si="11"/>
        <v>7.3351160633750911E-2</v>
      </c>
      <c r="N27" s="3">
        <f t="shared" si="12"/>
        <v>8.8019328655936313E-2</v>
      </c>
      <c r="O27" s="3">
        <f t="shared" si="13"/>
        <v>5.0542825312916539E-2</v>
      </c>
      <c r="P27" s="3">
        <f t="shared" si="14"/>
        <v>5.3745324984217469E-2</v>
      </c>
      <c r="Q27" s="3">
        <f t="shared" si="15"/>
        <v>9.6654761410357448E-2</v>
      </c>
      <c r="R27" s="3">
        <f t="shared" si="16"/>
        <v>-6.9602736426418788E-2</v>
      </c>
      <c r="S27" s="3">
        <f t="shared" si="17"/>
        <v>5.0867311924651659E-2</v>
      </c>
      <c r="T27" s="3">
        <f t="shared" si="18"/>
        <v>6.4970254582239484E-2</v>
      </c>
      <c r="U27" s="18"/>
      <c r="V27" s="13">
        <f t="shared" si="28"/>
        <v>37560</v>
      </c>
      <c r="W27" s="3">
        <f t="shared" si="29"/>
        <v>1.6209415839906049E-2</v>
      </c>
      <c r="X27" s="3">
        <f t="shared" si="21"/>
        <v>2.0373658276131815E-2</v>
      </c>
      <c r="Y27" s="3">
        <f t="shared" si="22"/>
        <v>1.0216020108954898E-2</v>
      </c>
      <c r="Z27" s="3">
        <f t="shared" si="23"/>
        <v>1.1172074642762349E-2</v>
      </c>
      <c r="AA27" s="3">
        <f t="shared" si="24"/>
        <v>1.8190728120228147E-2</v>
      </c>
      <c r="AB27" s="3">
        <f t="shared" si="25"/>
        <v>-1.5611217641004999E-2</v>
      </c>
      <c r="AC27" s="3">
        <f t="shared" si="26"/>
        <v>8.6880246605189233E-3</v>
      </c>
      <c r="AD27" s="3">
        <f t="shared" si="27"/>
        <v>1.0625627170228828E-2</v>
      </c>
    </row>
    <row r="28" spans="1:30" x14ac:dyDescent="0.3">
      <c r="A28" s="10">
        <v>37590</v>
      </c>
      <c r="B28" s="11">
        <f t="shared" si="7"/>
        <v>37590</v>
      </c>
      <c r="C28" s="12">
        <f>100*(VLOOKUP($A28,'Raw-Data'!$A$189:$L547,2,TRUE)/VLOOKUP($A$5,'Raw-Data'!$A$189:$L547,2,TRUE))</f>
        <v>71.012900000000002</v>
      </c>
      <c r="D28" s="12">
        <f>100*(VLOOKUP($A28,'Raw-Data'!$A$189:$L547,3,TRUE)/VLOOKUP($A$5,'Raw-Data'!$A$189:$L547,3,TRUE))</f>
        <v>72.924342946711889</v>
      </c>
      <c r="E28" s="12">
        <f>100*(VLOOKUP($A28,'Raw-Data'!$A$189:$L547,4,TRUE)/VLOOKUP($A$5,'Raw-Data'!$A$189:$L547,4,TRUE))</f>
        <v>82.345369077658077</v>
      </c>
      <c r="F28" s="12">
        <f>100*(VLOOKUP($A28,'Raw-Data'!$A$189:$L547,5,TRUE)/VLOOKUP($A$5,'Raw-Data'!$A$189:$L547,5,TRUE))</f>
        <v>68.332942769903738</v>
      </c>
      <c r="G28" s="12">
        <f>100*(VLOOKUP($A28,'Raw-Data'!$A$189:$L547,6,TRUE)/VLOOKUP($A$5,'Raw-Data'!$A$189:$L547,6,TRUE))</f>
        <v>67.841157387368582</v>
      </c>
      <c r="H28" s="12">
        <f>100*(VLOOKUP($A28,'Raw-Data'!$A$189:$L547,7,TRUE)/VLOOKUP($A$5,'Raw-Data'!$A$189:$L547,7,TRUE))</f>
        <v>65.009337211000755</v>
      </c>
      <c r="I28" s="12">
        <f>100*(VLOOKUP($A28,'Raw-Data'!$A$189:$L547,8,TRUE)/VLOOKUP($A$5,'Raw-Data'!$A$189:$L547,8,TRUE))</f>
        <v>93.531000000000006</v>
      </c>
      <c r="J28" s="12">
        <f>100*(VLOOKUP($A28,'Raw-Data'!$A$189:$L547,9,TRUE)/VLOOKUP($A$5,'Raw-Data'!$A$189:$L547,9,TRUE))</f>
        <v>94.519000000000005</v>
      </c>
      <c r="L28" s="13">
        <f t="shared" si="10"/>
        <v>37590</v>
      </c>
      <c r="M28" s="3">
        <f t="shared" si="11"/>
        <v>5.4339079179843708E-2</v>
      </c>
      <c r="N28" s="3">
        <f t="shared" si="12"/>
        <v>5.8858393722192703E-2</v>
      </c>
      <c r="O28" s="3">
        <f t="shared" si="13"/>
        <v>6.9424113380796904E-2</v>
      </c>
      <c r="P28" s="3">
        <f t="shared" si="14"/>
        <v>4.5385459517508053E-2</v>
      </c>
      <c r="Q28" s="3">
        <f t="shared" si="15"/>
        <v>4.9103245999541967E-2</v>
      </c>
      <c r="R28" s="3">
        <f t="shared" si="16"/>
        <v>4.0440216838217857E-2</v>
      </c>
      <c r="S28" s="3">
        <f t="shared" si="17"/>
        <v>5.3122853636291989E-2</v>
      </c>
      <c r="T28" s="3">
        <f t="shared" si="18"/>
        <v>6.8820462949351402E-2</v>
      </c>
      <c r="U28" s="18"/>
      <c r="V28" s="13">
        <f t="shared" si="28"/>
        <v>37590</v>
      </c>
      <c r="W28" s="3">
        <f t="shared" si="29"/>
        <v>1.2008054448948757E-2</v>
      </c>
      <c r="X28" s="3">
        <f t="shared" si="21"/>
        <v>1.3623834885919693E-2</v>
      </c>
      <c r="Y28" s="3">
        <f t="shared" si="22"/>
        <v>1.4032419714442352E-2</v>
      </c>
      <c r="Z28" s="3">
        <f t="shared" si="23"/>
        <v>9.434304129234794E-3</v>
      </c>
      <c r="AA28" s="3">
        <f t="shared" si="24"/>
        <v>9.2413843329050022E-3</v>
      </c>
      <c r="AB28" s="3">
        <f t="shared" si="25"/>
        <v>9.0703477898208956E-3</v>
      </c>
      <c r="AC28" s="3">
        <f t="shared" si="26"/>
        <v>9.0732662090125329E-3</v>
      </c>
      <c r="AD28" s="3">
        <f t="shared" si="27"/>
        <v>1.1255313461281325E-2</v>
      </c>
    </row>
    <row r="29" spans="1:30" x14ac:dyDescent="0.3">
      <c r="A29" s="10">
        <v>37621</v>
      </c>
      <c r="B29" s="11">
        <f t="shared" si="7"/>
        <v>37621</v>
      </c>
      <c r="C29" s="12">
        <f>100*(VLOOKUP($A29,'Raw-Data'!$A$189:$L548,2,TRUE)/VLOOKUP($A$5,'Raw-Data'!$A$189:$L548,2,TRUE))</f>
        <v>67.605199999999996</v>
      </c>
      <c r="D29" s="12">
        <f>100*(VLOOKUP($A29,'Raw-Data'!$A$189:$L548,3,TRUE)/VLOOKUP($A$5,'Raw-Data'!$A$189:$L548,3,TRUE))</f>
        <v>68.640502457316728</v>
      </c>
      <c r="E29" s="12">
        <f>100*(VLOOKUP($A29,'Raw-Data'!$A$189:$L548,4,TRUE)/VLOOKUP($A$5,'Raw-Data'!$A$189:$L548,4,TRUE))</f>
        <v>79.10128981850319</v>
      </c>
      <c r="F29" s="12">
        <f>100*(VLOOKUP($A29,'Raw-Data'!$A$189:$L548,5,TRUE)/VLOOKUP($A$5,'Raw-Data'!$A$189:$L548,5,TRUE))</f>
        <v>66.035279036647395</v>
      </c>
      <c r="G29" s="12">
        <f>100*(VLOOKUP($A29,'Raw-Data'!$A$189:$L548,6,TRUE)/VLOOKUP($A$5,'Raw-Data'!$A$189:$L548,6,TRUE))</f>
        <v>65.381139865666952</v>
      </c>
      <c r="H29" s="12">
        <f>100*(VLOOKUP($A29,'Raw-Data'!$A$189:$L548,7,TRUE)/VLOOKUP($A$5,'Raw-Data'!$A$189:$L548,7,TRUE))</f>
        <v>63.337977772143319</v>
      </c>
      <c r="I29" s="12">
        <f>100*(VLOOKUP($A29,'Raw-Data'!$A$189:$L548,8,TRUE)/VLOOKUP($A$5,'Raw-Data'!$A$189:$L548,8,TRUE))</f>
        <v>87.828000000000003</v>
      </c>
      <c r="J29" s="12">
        <f>100*(VLOOKUP($A29,'Raw-Data'!$A$189:$L548,9,TRUE)/VLOOKUP($A$5,'Raw-Data'!$A$189:$L548,9,TRUE))</f>
        <v>91.375</v>
      </c>
      <c r="L29" s="13">
        <f t="shared" si="10"/>
        <v>37621</v>
      </c>
      <c r="M29" s="3">
        <f t="shared" si="11"/>
        <v>-4.7987055872947049E-2</v>
      </c>
      <c r="N29" s="3">
        <f t="shared" si="12"/>
        <v>-5.8743628208285603E-2</v>
      </c>
      <c r="O29" s="3">
        <f t="shared" si="13"/>
        <v>-3.939601334588072E-2</v>
      </c>
      <c r="P29" s="3">
        <f t="shared" si="14"/>
        <v>-3.3624539499099604E-2</v>
      </c>
      <c r="Q29" s="3">
        <f t="shared" si="15"/>
        <v>-3.6261432092838386E-2</v>
      </c>
      <c r="R29" s="3">
        <f t="shared" si="16"/>
        <v>-2.5709528977856055E-2</v>
      </c>
      <c r="S29" s="3">
        <f t="shared" si="17"/>
        <v>-6.0974436283157463E-2</v>
      </c>
      <c r="T29" s="3">
        <f t="shared" si="18"/>
        <v>-3.3263153440049154E-2</v>
      </c>
      <c r="U29" s="18"/>
      <c r="V29" s="13">
        <f t="shared" si="28"/>
        <v>37621</v>
      </c>
      <c r="W29" s="3">
        <f t="shared" si="29"/>
        <v>-1.060436040625508E-2</v>
      </c>
      <c r="X29" s="3">
        <f t="shared" si="21"/>
        <v>-1.3597270341541403E-2</v>
      </c>
      <c r="Y29" s="3">
        <f t="shared" si="22"/>
        <v>-7.9629593728176313E-3</v>
      </c>
      <c r="Z29" s="3">
        <f t="shared" si="23"/>
        <v>-6.9895542583985589E-3</v>
      </c>
      <c r="AA29" s="3">
        <f t="shared" si="24"/>
        <v>-6.8245148280946877E-3</v>
      </c>
      <c r="AB29" s="3">
        <f t="shared" si="25"/>
        <v>-5.7663976005502913E-3</v>
      </c>
      <c r="AC29" s="3">
        <f t="shared" si="26"/>
        <v>-1.0414299204054895E-2</v>
      </c>
      <c r="AD29" s="3">
        <f t="shared" si="27"/>
        <v>-5.4400566725914456E-3</v>
      </c>
    </row>
    <row r="30" spans="1:30" x14ac:dyDescent="0.3">
      <c r="A30" s="10">
        <v>37652</v>
      </c>
      <c r="B30" s="11">
        <f t="shared" si="7"/>
        <v>37652</v>
      </c>
      <c r="C30" s="12">
        <f>100*(VLOOKUP($A30,'Raw-Data'!$A$189:$L549,2,TRUE)/VLOOKUP($A$5,'Raw-Data'!$A$189:$L549,2,TRUE))</f>
        <v>65.614999999999995</v>
      </c>
      <c r="D30" s="12">
        <f>100*(VLOOKUP($A30,'Raw-Data'!$A$189:$L549,3,TRUE)/VLOOKUP($A$5,'Raw-Data'!$A$189:$L549,3,TRUE))</f>
        <v>66.842279998040681</v>
      </c>
      <c r="E30" s="12">
        <f>100*(VLOOKUP($A30,'Raw-Data'!$A$189:$L549,4,TRUE)/VLOOKUP($A$5,'Raw-Data'!$A$189:$L549,4,TRUE))</f>
        <v>77.501505001729143</v>
      </c>
      <c r="F30" s="12">
        <f>100*(VLOOKUP($A30,'Raw-Data'!$A$189:$L549,5,TRUE)/VLOOKUP($A$5,'Raw-Data'!$A$189:$L549,5,TRUE))</f>
        <v>63.278459171475475</v>
      </c>
      <c r="G30" s="12">
        <f>100*(VLOOKUP($A30,'Raw-Data'!$A$189:$L549,6,TRUE)/VLOOKUP($A$5,'Raw-Data'!$A$189:$L549,6,TRUE))</f>
        <v>62.288088120323025</v>
      </c>
      <c r="H30" s="12">
        <f>100*(VLOOKUP($A30,'Raw-Data'!$A$189:$L549,7,TRUE)/VLOOKUP($A$5,'Raw-Data'!$A$189:$L549,7,TRUE))</f>
        <v>60.77065048128074</v>
      </c>
      <c r="I30" s="12">
        <f>100*(VLOOKUP($A30,'Raw-Data'!$A$189:$L549,8,TRUE)/VLOOKUP($A$5,'Raw-Data'!$A$189:$L549,8,TRUE))</f>
        <v>88.546999999999997</v>
      </c>
      <c r="J30" s="12">
        <f>100*(VLOOKUP($A30,'Raw-Data'!$A$189:$L549,9,TRUE)/VLOOKUP($A$5,'Raw-Data'!$A$189:$L549,9,TRUE))</f>
        <v>90.971999999999994</v>
      </c>
      <c r="L30" s="13">
        <f t="shared" si="10"/>
        <v>37652</v>
      </c>
      <c r="M30" s="3">
        <f t="shared" si="11"/>
        <v>-2.9438563897451697E-2</v>
      </c>
      <c r="N30" s="3">
        <f t="shared" si="12"/>
        <v>-2.619768787960508E-2</v>
      </c>
      <c r="O30" s="3">
        <f t="shared" si="13"/>
        <v>-2.0224509871390572E-2</v>
      </c>
      <c r="P30" s="3">
        <f t="shared" si="14"/>
        <v>-4.1747682532574437E-2</v>
      </c>
      <c r="Q30" s="3">
        <f t="shared" si="15"/>
        <v>-4.7308011938900996E-2</v>
      </c>
      <c r="R30" s="3">
        <f t="shared" si="16"/>
        <v>-4.0533774224659869E-2</v>
      </c>
      <c r="S30" s="3">
        <f t="shared" si="17"/>
        <v>8.1864553445369914E-3</v>
      </c>
      <c r="T30" s="3">
        <f t="shared" si="18"/>
        <v>-4.4103967168263036E-3</v>
      </c>
      <c r="U30" s="18"/>
      <c r="V30" s="13">
        <f t="shared" si="28"/>
        <v>37652</v>
      </c>
      <c r="W30" s="3">
        <f t="shared" si="29"/>
        <v>-6.5054447648899942E-3</v>
      </c>
      <c r="X30" s="3">
        <f t="shared" si="21"/>
        <v>-6.063926510621446E-3</v>
      </c>
      <c r="Y30" s="3">
        <f t="shared" si="22"/>
        <v>-4.0878996823131971E-3</v>
      </c>
      <c r="Z30" s="3">
        <f t="shared" si="23"/>
        <v>-8.6781171302477041E-3</v>
      </c>
      <c r="AA30" s="3">
        <f t="shared" si="24"/>
        <v>-8.9035156730192661E-3</v>
      </c>
      <c r="AB30" s="3">
        <f t="shared" si="25"/>
        <v>-9.091331802758576E-3</v>
      </c>
      <c r="AC30" s="3">
        <f t="shared" si="26"/>
        <v>1.3982285130562536E-3</v>
      </c>
      <c r="AD30" s="3">
        <f t="shared" si="27"/>
        <v>-7.2130287140060407E-4</v>
      </c>
    </row>
    <row r="31" spans="1:30" x14ac:dyDescent="0.3">
      <c r="A31" s="10">
        <v>37680</v>
      </c>
      <c r="B31" s="11">
        <f t="shared" si="7"/>
        <v>37680</v>
      </c>
      <c r="C31" s="12">
        <f>100*(VLOOKUP($A31,'Raw-Data'!$A$189:$L550,2,TRUE)/VLOOKUP($A$5,'Raw-Data'!$A$189:$L550,2,TRUE))</f>
        <v>64.438299999999998</v>
      </c>
      <c r="D31" s="12">
        <f>100*(VLOOKUP($A31,'Raw-Data'!$A$189:$L550,3,TRUE)/VLOOKUP($A$5,'Raw-Data'!$A$189:$L550,3,TRUE))</f>
        <v>65.839215835678175</v>
      </c>
      <c r="E31" s="12">
        <f>100*(VLOOKUP($A31,'Raw-Data'!$A$189:$L550,4,TRUE)/VLOOKUP($A$5,'Raw-Data'!$A$189:$L550,4,TRUE))</f>
        <v>76.474901694567905</v>
      </c>
      <c r="F31" s="12">
        <f>100*(VLOOKUP($A31,'Raw-Data'!$A$189:$L550,5,TRUE)/VLOOKUP($A$5,'Raw-Data'!$A$189:$L550,5,TRUE))</f>
        <v>61.826225776349432</v>
      </c>
      <c r="G31" s="12">
        <f>100*(VLOOKUP($A31,'Raw-Data'!$A$189:$L550,6,TRUE)/VLOOKUP($A$5,'Raw-Data'!$A$189:$L550,6,TRUE))</f>
        <v>60.255307477701457</v>
      </c>
      <c r="H31" s="12">
        <f>100*(VLOOKUP($A31,'Raw-Data'!$A$189:$L550,7,TRUE)/VLOOKUP($A$5,'Raw-Data'!$A$189:$L550,7,TRUE))</f>
        <v>61.126020554900904</v>
      </c>
      <c r="I31" s="12">
        <f>100*(VLOOKUP($A31,'Raw-Data'!$A$189:$L550,8,TRUE)/VLOOKUP($A$5,'Raw-Data'!$A$189:$L550,8,TRUE))</f>
        <v>84.852999999999994</v>
      </c>
      <c r="J31" s="12">
        <f>100*(VLOOKUP($A31,'Raw-Data'!$A$189:$L550,9,TRUE)/VLOOKUP($A$5,'Raw-Data'!$A$189:$L550,9,TRUE))</f>
        <v>88.415999999999997</v>
      </c>
      <c r="L31" s="13">
        <f t="shared" si="10"/>
        <v>37680</v>
      </c>
      <c r="M31" s="3">
        <f t="shared" si="11"/>
        <v>-1.7933399375142822E-2</v>
      </c>
      <c r="N31" s="3">
        <f t="shared" si="12"/>
        <v>-1.500643249140976E-2</v>
      </c>
      <c r="O31" s="3">
        <f t="shared" si="13"/>
        <v>-1.3246237052278342E-2</v>
      </c>
      <c r="P31" s="3">
        <f t="shared" si="14"/>
        <v>-2.2949885539891191E-2</v>
      </c>
      <c r="Q31" s="3">
        <f t="shared" si="15"/>
        <v>-3.2635142672782114E-2</v>
      </c>
      <c r="R31" s="3">
        <f t="shared" si="16"/>
        <v>5.8477253543571805E-3</v>
      </c>
      <c r="S31" s="3">
        <f t="shared" si="17"/>
        <v>-4.1717957694783592E-2</v>
      </c>
      <c r="T31" s="3">
        <f t="shared" si="18"/>
        <v>-2.809655718242976E-2</v>
      </c>
      <c r="U31" s="18"/>
      <c r="V31" s="13">
        <f t="shared" si="28"/>
        <v>37680</v>
      </c>
      <c r="W31" s="3">
        <f t="shared" si="29"/>
        <v>-3.9629901610724718E-3</v>
      </c>
      <c r="X31" s="3">
        <f t="shared" si="21"/>
        <v>-3.4735089689099095E-3</v>
      </c>
      <c r="Y31" s="3">
        <f t="shared" si="22"/>
        <v>-2.677409172444425E-3</v>
      </c>
      <c r="Z31" s="3">
        <f t="shared" si="23"/>
        <v>-4.770607199227261E-3</v>
      </c>
      <c r="AA31" s="3">
        <f t="shared" si="24"/>
        <v>-6.1420358279609729E-3</v>
      </c>
      <c r="AB31" s="3">
        <f t="shared" si="25"/>
        <v>1.3115879906273695E-3</v>
      </c>
      <c r="AC31" s="3">
        <f t="shared" si="26"/>
        <v>-7.1253351420583651E-3</v>
      </c>
      <c r="AD31" s="3">
        <f t="shared" si="27"/>
        <v>-4.5950803688111861E-3</v>
      </c>
    </row>
    <row r="32" spans="1:30" x14ac:dyDescent="0.3">
      <c r="A32" s="10">
        <v>37711</v>
      </c>
      <c r="B32" s="11">
        <f t="shared" si="7"/>
        <v>37711</v>
      </c>
      <c r="C32" s="12">
        <f>100*(VLOOKUP($A32,'Raw-Data'!$A$189:$L551,2,TRUE)/VLOOKUP($A$5,'Raw-Data'!$A$189:$L551,2,TRUE))</f>
        <v>64.1601</v>
      </c>
      <c r="D32" s="12">
        <f>100*(VLOOKUP($A32,'Raw-Data'!$A$189:$L551,3,TRUE)/VLOOKUP($A$5,'Raw-Data'!$A$189:$L551,3,TRUE))</f>
        <v>66.4787168616011</v>
      </c>
      <c r="E32" s="12">
        <f>100*(VLOOKUP($A32,'Raw-Data'!$A$189:$L551,4,TRUE)/VLOOKUP($A$5,'Raw-Data'!$A$189:$L551,4,TRUE))</f>
        <v>77.22996426421426</v>
      </c>
      <c r="F32" s="12">
        <f>100*(VLOOKUP($A32,'Raw-Data'!$A$189:$L551,5,TRUE)/VLOOKUP($A$5,'Raw-Data'!$A$189:$L551,5,TRUE))</f>
        <v>60.611468895110008</v>
      </c>
      <c r="G32" s="12">
        <f>100*(VLOOKUP($A32,'Raw-Data'!$A$189:$L551,6,TRUE)/VLOOKUP($A$5,'Raw-Data'!$A$189:$L551,6,TRUE))</f>
        <v>59.356356024814453</v>
      </c>
      <c r="H32" s="12">
        <f>100*(VLOOKUP($A32,'Raw-Data'!$A$189:$L551,7,TRUE)/VLOOKUP($A$5,'Raw-Data'!$A$189:$L551,7,TRUE))</f>
        <v>58.359923344144924</v>
      </c>
      <c r="I32" s="12">
        <f>100*(VLOOKUP($A32,'Raw-Data'!$A$189:$L551,8,TRUE)/VLOOKUP($A$5,'Raw-Data'!$A$189:$L551,8,TRUE))</f>
        <v>80.858999999999995</v>
      </c>
      <c r="J32" s="12">
        <f>100*(VLOOKUP($A32,'Raw-Data'!$A$189:$L551,9,TRUE)/VLOOKUP($A$5,'Raw-Data'!$A$189:$L551,9,TRUE))</f>
        <v>85.891000000000005</v>
      </c>
      <c r="L32" s="13">
        <f t="shared" si="10"/>
        <v>37711</v>
      </c>
      <c r="M32" s="3">
        <f t="shared" si="11"/>
        <v>-4.317308184728641E-3</v>
      </c>
      <c r="N32" s="3">
        <f t="shared" si="12"/>
        <v>9.7130717279347856E-3</v>
      </c>
      <c r="O32" s="3">
        <f t="shared" si="13"/>
        <v>9.8733382183606722E-3</v>
      </c>
      <c r="P32" s="3">
        <f t="shared" si="14"/>
        <v>-1.9647922317524213E-2</v>
      </c>
      <c r="Q32" s="3">
        <f t="shared" si="15"/>
        <v>-1.491904183245063E-2</v>
      </c>
      <c r="R32" s="3">
        <f t="shared" si="16"/>
        <v>-4.5252368559991263E-2</v>
      </c>
      <c r="S32" s="3">
        <f t="shared" si="17"/>
        <v>-4.7069638079973553E-2</v>
      </c>
      <c r="T32" s="3">
        <f t="shared" si="18"/>
        <v>-2.8558179515019821E-2</v>
      </c>
      <c r="U32" s="18"/>
      <c r="V32" s="13">
        <f t="shared" si="28"/>
        <v>37711</v>
      </c>
      <c r="W32" s="3">
        <f t="shared" si="29"/>
        <v>-9.5405502885930111E-4</v>
      </c>
      <c r="X32" s="3">
        <f t="shared" si="21"/>
        <v>2.2482653210188289E-3</v>
      </c>
      <c r="Y32" s="3">
        <f t="shared" si="22"/>
        <v>1.9956585560227586E-3</v>
      </c>
      <c r="Z32" s="3">
        <f t="shared" si="23"/>
        <v>-4.0842260191195443E-3</v>
      </c>
      <c r="AA32" s="3">
        <f t="shared" si="24"/>
        <v>-2.8078102912717758E-3</v>
      </c>
      <c r="AB32" s="3">
        <f t="shared" si="25"/>
        <v>-1.0149666674496634E-2</v>
      </c>
      <c r="AC32" s="3">
        <f t="shared" si="26"/>
        <v>-8.0393903457345178E-3</v>
      </c>
      <c r="AD32" s="3">
        <f t="shared" si="27"/>
        <v>-4.6705768684184726E-3</v>
      </c>
    </row>
    <row r="33" spans="1:30" x14ac:dyDescent="0.3">
      <c r="A33" s="10">
        <v>37741</v>
      </c>
      <c r="B33" s="11">
        <f t="shared" si="7"/>
        <v>37741</v>
      </c>
      <c r="C33" s="12">
        <f>100*(VLOOKUP($A33,'Raw-Data'!$A$189:$L552,2,TRUE)/VLOOKUP($A$5,'Raw-Data'!$A$189:$L552,2,TRUE))</f>
        <v>69.846599999999995</v>
      </c>
      <c r="D33" s="12">
        <f>100*(VLOOKUP($A33,'Raw-Data'!$A$189:$L552,3,TRUE)/VLOOKUP($A$5,'Raw-Data'!$A$189:$L552,3,TRUE))</f>
        <v>71.954478412078132</v>
      </c>
      <c r="E33" s="12">
        <f>100*(VLOOKUP($A33,'Raw-Data'!$A$189:$L552,4,TRUE)/VLOOKUP($A$5,'Raw-Data'!$A$189:$L552,4,TRUE))</f>
        <v>82.839457943207009</v>
      </c>
      <c r="F33" s="12">
        <f>100*(VLOOKUP($A33,'Raw-Data'!$A$189:$L552,5,TRUE)/VLOOKUP($A$5,'Raw-Data'!$A$189:$L552,5,TRUE))</f>
        <v>66.552113017897568</v>
      </c>
      <c r="G33" s="12">
        <f>100*(VLOOKUP($A33,'Raw-Data'!$A$189:$L552,6,TRUE)/VLOOKUP($A$5,'Raw-Data'!$A$189:$L552,6,TRUE))</f>
        <v>67.361881911567451</v>
      </c>
      <c r="H33" s="12">
        <f>100*(VLOOKUP($A33,'Raw-Data'!$A$189:$L552,7,TRUE)/VLOOKUP($A$5,'Raw-Data'!$A$189:$L552,7,TRUE))</f>
        <v>57.903824731277474</v>
      </c>
      <c r="I33" s="12">
        <f>100*(VLOOKUP($A33,'Raw-Data'!$A$189:$L552,8,TRUE)/VLOOKUP($A$5,'Raw-Data'!$A$189:$L552,8,TRUE))</f>
        <v>83.405000000000001</v>
      </c>
      <c r="J33" s="12">
        <f>100*(VLOOKUP($A33,'Raw-Data'!$A$189:$L552,9,TRUE)/VLOOKUP($A$5,'Raw-Data'!$A$189:$L552,9,TRUE))</f>
        <v>93.528999999999996</v>
      </c>
      <c r="L33" s="13">
        <f t="shared" si="10"/>
        <v>37741</v>
      </c>
      <c r="M33" s="3">
        <f t="shared" si="11"/>
        <v>8.862984939237939E-2</v>
      </c>
      <c r="N33" s="3">
        <f t="shared" si="12"/>
        <v>8.2368640806903093E-2</v>
      </c>
      <c r="O33" s="3">
        <f t="shared" si="13"/>
        <v>7.2633643333070985E-2</v>
      </c>
      <c r="P33" s="3">
        <f t="shared" si="14"/>
        <v>9.8011881762311681E-2</v>
      </c>
      <c r="Q33" s="3">
        <f t="shared" si="15"/>
        <v>0.13487226007280873</v>
      </c>
      <c r="R33" s="3">
        <f t="shared" si="16"/>
        <v>-7.8152709382064423E-3</v>
      </c>
      <c r="S33" s="3">
        <f t="shared" si="17"/>
        <v>3.1486909311270406E-2</v>
      </c>
      <c r="T33" s="3">
        <f t="shared" si="18"/>
        <v>8.8926662863396455E-2</v>
      </c>
      <c r="U33" s="18"/>
      <c r="V33" s="13">
        <f t="shared" si="28"/>
        <v>37741</v>
      </c>
      <c r="W33" s="3">
        <f t="shared" si="29"/>
        <v>1.9585758046864288E-2</v>
      </c>
      <c r="X33" s="3">
        <f t="shared" si="21"/>
        <v>1.9065704841138998E-2</v>
      </c>
      <c r="Y33" s="3">
        <f t="shared" si="22"/>
        <v>1.4681149229061427E-2</v>
      </c>
      <c r="Z33" s="3">
        <f t="shared" si="23"/>
        <v>2.0373791753007239E-2</v>
      </c>
      <c r="AA33" s="3">
        <f t="shared" si="24"/>
        <v>2.5383380788959856E-2</v>
      </c>
      <c r="AB33" s="3">
        <f t="shared" si="25"/>
        <v>-1.7528893518251518E-3</v>
      </c>
      <c r="AC33" s="3">
        <f t="shared" si="26"/>
        <v>5.37789464843465E-3</v>
      </c>
      <c r="AD33" s="3">
        <f t="shared" si="27"/>
        <v>1.4543602624844667E-2</v>
      </c>
    </row>
    <row r="34" spans="1:30" x14ac:dyDescent="0.3">
      <c r="A34" s="10">
        <v>37772</v>
      </c>
      <c r="B34" s="11">
        <f t="shared" si="7"/>
        <v>37772</v>
      </c>
      <c r="C34" s="12">
        <f>100*(VLOOKUP($A34,'Raw-Data'!$A$189:$L553,2,TRUE)/VLOOKUP($A$5,'Raw-Data'!$A$189:$L553,2,TRUE))</f>
        <v>73.863200000000006</v>
      </c>
      <c r="D34" s="12">
        <f>100*(VLOOKUP($A34,'Raw-Data'!$A$189:$L553,3,TRUE)/VLOOKUP($A$5,'Raw-Data'!$A$189:$L553,3,TRUE))</f>
        <v>75.745222791272312</v>
      </c>
      <c r="E34" s="12">
        <f>100*(VLOOKUP($A34,'Raw-Data'!$A$189:$L553,4,TRUE)/VLOOKUP($A$5,'Raw-Data'!$A$189:$L553,4,TRUE))</f>
        <v>90.421144313655176</v>
      </c>
      <c r="F34" s="12">
        <f>100*(VLOOKUP($A34,'Raw-Data'!$A$189:$L553,5,TRUE)/VLOOKUP($A$5,'Raw-Data'!$A$189:$L553,5,TRUE))</f>
        <v>70.584680428448081</v>
      </c>
      <c r="G34" s="12">
        <f>100*(VLOOKUP($A34,'Raw-Data'!$A$189:$L553,6,TRUE)/VLOOKUP($A$5,'Raw-Data'!$A$189:$L553,6,TRUE))</f>
        <v>71.731073103208459</v>
      </c>
      <c r="H34" s="12">
        <f>100*(VLOOKUP($A34,'Raw-Data'!$A$189:$L553,7,TRUE)/VLOOKUP($A$5,'Raw-Data'!$A$189:$L553,7,TRUE))</f>
        <v>60.711532992055325</v>
      </c>
      <c r="I34" s="12">
        <f>100*(VLOOKUP($A34,'Raw-Data'!$A$189:$L553,8,TRUE)/VLOOKUP($A$5,'Raw-Data'!$A$189:$L553,8,TRUE))</f>
        <v>90.597999999999999</v>
      </c>
      <c r="J34" s="12">
        <f>100*(VLOOKUP($A34,'Raw-Data'!$A$189:$L553,9,TRUE)/VLOOKUP($A$5,'Raw-Data'!$A$189:$L553,9,TRUE))</f>
        <v>100.21599999999999</v>
      </c>
      <c r="L34" s="13">
        <f t="shared" si="10"/>
        <v>37772</v>
      </c>
      <c r="M34" s="3">
        <f t="shared" si="11"/>
        <v>5.7506020335993613E-2</v>
      </c>
      <c r="N34" s="3">
        <f t="shared" si="12"/>
        <v>5.2682535720498969E-2</v>
      </c>
      <c r="O34" s="3">
        <f t="shared" si="13"/>
        <v>9.1522645834380079E-2</v>
      </c>
      <c r="P34" s="3">
        <f t="shared" si="14"/>
        <v>6.0592627757229067E-2</v>
      </c>
      <c r="Q34" s="3">
        <f t="shared" si="15"/>
        <v>6.4861477554574165E-2</v>
      </c>
      <c r="R34" s="3">
        <f t="shared" si="16"/>
        <v>4.8489167577582037E-2</v>
      </c>
      <c r="S34" s="3">
        <f t="shared" si="17"/>
        <v>8.6241832024458898E-2</v>
      </c>
      <c r="T34" s="3">
        <f t="shared" si="18"/>
        <v>7.1496541179741024E-2</v>
      </c>
      <c r="U34" s="18"/>
      <c r="V34" s="13">
        <f t="shared" si="28"/>
        <v>37772</v>
      </c>
      <c r="W34" s="3">
        <f t="shared" si="29"/>
        <v>1.2707897037627938E-2</v>
      </c>
      <c r="X34" s="3">
        <f t="shared" si="21"/>
        <v>1.2194321364176461E-2</v>
      </c>
      <c r="Y34" s="3">
        <f t="shared" si="22"/>
        <v>1.8499108122272692E-2</v>
      </c>
      <c r="Z34" s="3">
        <f t="shared" si="23"/>
        <v>1.2595427794020495E-2</v>
      </c>
      <c r="AA34" s="3">
        <f t="shared" si="24"/>
        <v>1.2207132752231948E-2</v>
      </c>
      <c r="AB34" s="3">
        <f t="shared" si="25"/>
        <v>1.0875649251018167E-2</v>
      </c>
      <c r="AC34" s="3">
        <f t="shared" si="26"/>
        <v>1.4729914655342987E-2</v>
      </c>
      <c r="AD34" s="3">
        <f t="shared" si="27"/>
        <v>1.1692975430398173E-2</v>
      </c>
    </row>
    <row r="35" spans="1:30" x14ac:dyDescent="0.3">
      <c r="A35" s="10">
        <v>37802</v>
      </c>
      <c r="B35" s="11">
        <f t="shared" si="7"/>
        <v>37802</v>
      </c>
      <c r="C35" s="12">
        <f>100*(VLOOKUP($A35,'Raw-Data'!$A$189:$L554,2,TRUE)/VLOOKUP($A$5,'Raw-Data'!$A$189:$L554,2,TRUE))</f>
        <v>75.245500000000007</v>
      </c>
      <c r="D35" s="12">
        <f>100*(VLOOKUP($A35,'Raw-Data'!$A$189:$L554,3,TRUE)/VLOOKUP($A$5,'Raw-Data'!$A$189:$L554,3,TRUE))</f>
        <v>76.711821788752417</v>
      </c>
      <c r="E35" s="12">
        <f>100*(VLOOKUP($A35,'Raw-Data'!$A$189:$L554,4,TRUE)/VLOOKUP($A$5,'Raw-Data'!$A$189:$L554,4,TRUE))</f>
        <v>91.334712384563161</v>
      </c>
      <c r="F35" s="12">
        <f>100*(VLOOKUP($A35,'Raw-Data'!$A$189:$L554,5,TRUE)/VLOOKUP($A$5,'Raw-Data'!$A$189:$L554,5,TRUE))</f>
        <v>72.290431335461903</v>
      </c>
      <c r="G35" s="12">
        <f>100*(VLOOKUP($A35,'Raw-Data'!$A$189:$L554,6,TRUE)/VLOOKUP($A$5,'Raw-Data'!$A$189:$L554,6,TRUE))</f>
        <v>72.422696664570836</v>
      </c>
      <c r="H35" s="12">
        <f>100*(VLOOKUP($A35,'Raw-Data'!$A$189:$L554,7,TRUE)/VLOOKUP($A$5,'Raw-Data'!$A$189:$L554,7,TRUE))</f>
        <v>65.187833716497309</v>
      </c>
      <c r="I35" s="12">
        <f>100*(VLOOKUP($A35,'Raw-Data'!$A$189:$L554,8,TRUE)/VLOOKUP($A$5,'Raw-Data'!$A$189:$L554,8,TRUE))</f>
        <v>96.277000000000001</v>
      </c>
      <c r="J35" s="12">
        <f>100*(VLOOKUP($A35,'Raw-Data'!$A$189:$L554,9,TRUE)/VLOOKUP($A$5,'Raw-Data'!$A$189:$L554,9,TRUE))</f>
        <v>105.89699999999999</v>
      </c>
      <c r="L35" s="13">
        <f t="shared" si="10"/>
        <v>37802</v>
      </c>
      <c r="M35" s="3">
        <f t="shared" si="11"/>
        <v>1.8714325943094856E-2</v>
      </c>
      <c r="N35" s="3">
        <f t="shared" si="12"/>
        <v>1.2761187595206058E-2</v>
      </c>
      <c r="O35" s="3">
        <f t="shared" si="13"/>
        <v>1.0103478316299208E-2</v>
      </c>
      <c r="P35" s="3">
        <f t="shared" si="14"/>
        <v>2.4166021531300208E-2</v>
      </c>
      <c r="Q35" s="3">
        <f t="shared" si="15"/>
        <v>9.6418962026016963E-3</v>
      </c>
      <c r="R35" s="3">
        <f t="shared" si="16"/>
        <v>7.3730648920160791E-2</v>
      </c>
      <c r="S35" s="3">
        <f t="shared" si="17"/>
        <v>6.2683502947084913E-2</v>
      </c>
      <c r="T35" s="3">
        <f t="shared" si="18"/>
        <v>5.6687554881456048E-2</v>
      </c>
      <c r="U35" s="18"/>
      <c r="V35" s="13">
        <f t="shared" si="28"/>
        <v>37802</v>
      </c>
      <c r="W35" s="3">
        <f t="shared" si="29"/>
        <v>4.1355622563330986E-3</v>
      </c>
      <c r="X35" s="3">
        <f t="shared" si="21"/>
        <v>2.9538066153473874E-3</v>
      </c>
      <c r="Y35" s="3">
        <f t="shared" si="22"/>
        <v>2.042175858010942E-3</v>
      </c>
      <c r="Z35" s="3">
        <f t="shared" si="23"/>
        <v>5.0234061557087994E-3</v>
      </c>
      <c r="AA35" s="3">
        <f t="shared" si="24"/>
        <v>1.814634993927911E-3</v>
      </c>
      <c r="AB35" s="3">
        <f t="shared" si="25"/>
        <v>1.6537068313714619E-2</v>
      </c>
      <c r="AC35" s="3">
        <f t="shared" si="26"/>
        <v>1.0706204019954486E-2</v>
      </c>
      <c r="AD35" s="3">
        <f t="shared" si="27"/>
        <v>9.2710245209181533E-3</v>
      </c>
    </row>
    <row r="36" spans="1:30" x14ac:dyDescent="0.3">
      <c r="A36" s="10">
        <v>37833</v>
      </c>
      <c r="B36" s="11">
        <f t="shared" si="7"/>
        <v>37833</v>
      </c>
      <c r="C36" s="12">
        <f>100*(VLOOKUP($A36,'Raw-Data'!$A$189:$L555,2,TRUE)/VLOOKUP($A$5,'Raw-Data'!$A$189:$L555,2,TRUE))</f>
        <v>76.891999999999996</v>
      </c>
      <c r="D36" s="12">
        <f>100*(VLOOKUP($A36,'Raw-Data'!$A$189:$L555,3,TRUE)/VLOOKUP($A$5,'Raw-Data'!$A$189:$L555,3,TRUE))</f>
        <v>78.064298426555339</v>
      </c>
      <c r="E36" s="12">
        <f>100*(VLOOKUP($A36,'Raw-Data'!$A$189:$L555,4,TRUE)/VLOOKUP($A$5,'Raw-Data'!$A$189:$L555,4,TRUE))</f>
        <v>94.345036055998875</v>
      </c>
      <c r="F36" s="12">
        <f>100*(VLOOKUP($A36,'Raw-Data'!$A$189:$L555,5,TRUE)/VLOOKUP($A$5,'Raw-Data'!$A$189:$L555,5,TRUE))</f>
        <v>74.040329858713676</v>
      </c>
      <c r="G36" s="12">
        <f>100*(VLOOKUP($A36,'Raw-Data'!$A$189:$L555,6,TRUE)/VLOOKUP($A$5,'Raw-Data'!$A$189:$L555,6,TRUE))</f>
        <v>73.893950237632723</v>
      </c>
      <c r="H36" s="12">
        <f>100*(VLOOKUP($A36,'Raw-Data'!$A$189:$L555,7,TRUE)/VLOOKUP($A$5,'Raw-Data'!$A$189:$L555,7,TRUE))</f>
        <v>67.833434478692567</v>
      </c>
      <c r="I36" s="12">
        <f>100*(VLOOKUP($A36,'Raw-Data'!$A$189:$L555,8,TRUE)/VLOOKUP($A$5,'Raw-Data'!$A$189:$L555,8,TRUE))</f>
        <v>104.43100000000001</v>
      </c>
      <c r="J36" s="12">
        <f>100*(VLOOKUP($A36,'Raw-Data'!$A$189:$L555,9,TRUE)/VLOOKUP($A$5,'Raw-Data'!$A$189:$L555,9,TRUE))</f>
        <v>112.482</v>
      </c>
      <c r="L36" s="13">
        <f t="shared" si="10"/>
        <v>37833</v>
      </c>
      <c r="M36" s="3">
        <f t="shared" si="11"/>
        <v>2.1881707211726775E-2</v>
      </c>
      <c r="N36" s="3">
        <f t="shared" si="12"/>
        <v>1.7630615546158523E-2</v>
      </c>
      <c r="O36" s="3">
        <f t="shared" si="13"/>
        <v>3.2959250572343279E-2</v>
      </c>
      <c r="P36" s="3">
        <f t="shared" si="14"/>
        <v>2.4206502726915824E-2</v>
      </c>
      <c r="Q36" s="3">
        <f t="shared" si="15"/>
        <v>2.0314813460703629E-2</v>
      </c>
      <c r="R36" s="3">
        <f t="shared" si="16"/>
        <v>4.0584271809077199E-2</v>
      </c>
      <c r="S36" s="3">
        <f t="shared" si="17"/>
        <v>8.4693125045441908E-2</v>
      </c>
      <c r="T36" s="3">
        <f t="shared" si="18"/>
        <v>6.2183064676053279E-2</v>
      </c>
      <c r="U36" s="18"/>
      <c r="V36" s="13">
        <f t="shared" si="28"/>
        <v>37833</v>
      </c>
      <c r="W36" s="3">
        <f t="shared" si="29"/>
        <v>4.8355021027267535E-3</v>
      </c>
      <c r="X36" s="3">
        <f t="shared" si="21"/>
        <v>4.0809233814925851E-3</v>
      </c>
      <c r="Y36" s="3">
        <f t="shared" si="22"/>
        <v>6.6619221331319835E-3</v>
      </c>
      <c r="Z36" s="3">
        <f t="shared" si="23"/>
        <v>5.0318210074038775E-3</v>
      </c>
      <c r="AA36" s="3">
        <f t="shared" si="24"/>
        <v>3.823311372192897E-3</v>
      </c>
      <c r="AB36" s="3">
        <f t="shared" si="25"/>
        <v>9.1026579203964553E-3</v>
      </c>
      <c r="AC36" s="3">
        <f t="shared" si="26"/>
        <v>1.4465398919863428E-2</v>
      </c>
      <c r="AD36" s="3">
        <f t="shared" si="27"/>
        <v>1.0169793327708294E-2</v>
      </c>
    </row>
    <row r="37" spans="1:30" x14ac:dyDescent="0.3">
      <c r="A37" s="10">
        <v>37864</v>
      </c>
      <c r="B37" s="11">
        <f t="shared" si="7"/>
        <v>37864</v>
      </c>
      <c r="C37" s="12">
        <f>100*(VLOOKUP($A37,'Raw-Data'!$A$189:$L556,2,TRUE)/VLOOKUP($A$5,'Raw-Data'!$A$189:$L556,2,TRUE))</f>
        <v>78.689899999999994</v>
      </c>
      <c r="D37" s="12">
        <f>100*(VLOOKUP($A37,'Raw-Data'!$A$189:$L556,3,TRUE)/VLOOKUP($A$5,'Raw-Data'!$A$189:$L556,3,TRUE))</f>
        <v>79.586582996348042</v>
      </c>
      <c r="E37" s="12">
        <f>100*(VLOOKUP($A37,'Raw-Data'!$A$189:$L556,4,TRUE)/VLOOKUP($A$5,'Raw-Data'!$A$189:$L556,4,TRUE))</f>
        <v>98.442163103761857</v>
      </c>
      <c r="F37" s="12">
        <f>100*(VLOOKUP($A37,'Raw-Data'!$A$189:$L556,5,TRUE)/VLOOKUP($A$5,'Raw-Data'!$A$189:$L556,5,TRUE))</f>
        <v>75.828343188085583</v>
      </c>
      <c r="G37" s="12">
        <f>100*(VLOOKUP($A37,'Raw-Data'!$A$189:$L556,6,TRUE)/VLOOKUP($A$5,'Raw-Data'!$A$189:$L556,6,TRUE))</f>
        <v>73.754394965602486</v>
      </c>
      <c r="H37" s="12">
        <f>100*(VLOOKUP($A37,'Raw-Data'!$A$189:$L556,7,TRUE)/VLOOKUP($A$5,'Raw-Data'!$A$189:$L556,7,TRUE))</f>
        <v>74.981409385420221</v>
      </c>
      <c r="I37" s="12">
        <f>100*(VLOOKUP($A37,'Raw-Data'!$A$189:$L556,8,TRUE)/VLOOKUP($A$5,'Raw-Data'!$A$189:$L556,8,TRUE))</f>
        <v>112.423</v>
      </c>
      <c r="J37" s="12">
        <f>100*(VLOOKUP($A37,'Raw-Data'!$A$189:$L556,9,TRUE)/VLOOKUP($A$5,'Raw-Data'!$A$189:$L556,9,TRUE))</f>
        <v>120.00900000000001</v>
      </c>
      <c r="L37" s="13">
        <f t="shared" si="10"/>
        <v>37864</v>
      </c>
      <c r="M37" s="3">
        <f t="shared" si="11"/>
        <v>2.3382146387140423E-2</v>
      </c>
      <c r="N37" s="3">
        <f t="shared" si="12"/>
        <v>1.9500393912140312E-2</v>
      </c>
      <c r="O37" s="3">
        <f t="shared" si="13"/>
        <v>4.3427054766624007E-2</v>
      </c>
      <c r="P37" s="3">
        <f t="shared" si="14"/>
        <v>2.4149181031254852E-2</v>
      </c>
      <c r="Q37" s="3">
        <f t="shared" si="15"/>
        <v>-1.8885886000334917E-3</v>
      </c>
      <c r="R37" s="3">
        <f t="shared" si="16"/>
        <v>0.1053753943267155</v>
      </c>
      <c r="S37" s="3">
        <f t="shared" si="17"/>
        <v>7.6529000009575521E-2</v>
      </c>
      <c r="T37" s="3">
        <f t="shared" si="18"/>
        <v>6.6917373446418127E-2</v>
      </c>
      <c r="U37" s="18"/>
      <c r="V37" s="13">
        <f t="shared" si="28"/>
        <v>37864</v>
      </c>
      <c r="W37" s="3">
        <f t="shared" si="29"/>
        <v>5.167074804871219E-3</v>
      </c>
      <c r="X37" s="3">
        <f t="shared" si="21"/>
        <v>4.5137172469119149E-3</v>
      </c>
      <c r="Y37" s="3">
        <f t="shared" si="22"/>
        <v>8.7777377307623229E-3</v>
      </c>
      <c r="Z37" s="3">
        <f t="shared" si="23"/>
        <v>5.0199055103301851E-3</v>
      </c>
      <c r="AA37" s="3">
        <f t="shared" si="24"/>
        <v>-3.5543827590981064E-4</v>
      </c>
      <c r="AB37" s="3">
        <f t="shared" si="25"/>
        <v>2.3634677302955574E-2</v>
      </c>
      <c r="AC37" s="3">
        <f t="shared" si="26"/>
        <v>1.3070984374266171E-2</v>
      </c>
      <c r="AD37" s="3">
        <f t="shared" si="27"/>
        <v>1.0944070729360848E-2</v>
      </c>
    </row>
    <row r="38" spans="1:30" x14ac:dyDescent="0.3">
      <c r="A38" s="10">
        <v>37894</v>
      </c>
      <c r="B38" s="11">
        <f t="shared" si="7"/>
        <v>37894</v>
      </c>
      <c r="C38" s="12">
        <f>100*(VLOOKUP($A38,'Raw-Data'!$A$189:$L557,2,TRUE)/VLOOKUP($A$5,'Raw-Data'!$A$189:$L557,2,TRUE))</f>
        <v>79.1678</v>
      </c>
      <c r="D38" s="12">
        <f>100*(VLOOKUP($A38,'Raw-Data'!$A$189:$L557,3,TRUE)/VLOOKUP($A$5,'Raw-Data'!$A$189:$L557,3,TRUE))</f>
        <v>78.741353129745235</v>
      </c>
      <c r="E38" s="12">
        <f>100*(VLOOKUP($A38,'Raw-Data'!$A$189:$L557,4,TRUE)/VLOOKUP($A$5,'Raw-Data'!$A$189:$L557,4,TRUE))</f>
        <v>97.208702112125835</v>
      </c>
      <c r="F38" s="12">
        <f>100*(VLOOKUP($A38,'Raw-Data'!$A$189:$L557,5,TRUE)/VLOOKUP($A$5,'Raw-Data'!$A$189:$L557,5,TRUE))</f>
        <v>78.165865314201312</v>
      </c>
      <c r="G38" s="12">
        <f>100*(VLOOKUP($A38,'Raw-Data'!$A$189:$L557,6,TRUE)/VLOOKUP($A$5,'Raw-Data'!$A$189:$L557,6,TRUE))</f>
        <v>75.254728930949682</v>
      </c>
      <c r="H38" s="12">
        <f>100*(VLOOKUP($A38,'Raw-Data'!$A$189:$L557,7,TRUE)/VLOOKUP($A$5,'Raw-Data'!$A$189:$L557,7,TRUE))</f>
        <v>79.427353199328365</v>
      </c>
      <c r="I38" s="12">
        <f>100*(VLOOKUP($A38,'Raw-Data'!$A$189:$L557,8,TRUE)/VLOOKUP($A$5,'Raw-Data'!$A$189:$L557,8,TRUE))</f>
        <v>113.27100000000002</v>
      </c>
      <c r="J38" s="12">
        <f>100*(VLOOKUP($A38,'Raw-Data'!$A$189:$L557,9,TRUE)/VLOOKUP($A$5,'Raw-Data'!$A$189:$L557,9,TRUE))</f>
        <v>120.88299999999998</v>
      </c>
      <c r="L38" s="13">
        <f t="shared" si="10"/>
        <v>37894</v>
      </c>
      <c r="M38" s="3">
        <f t="shared" si="11"/>
        <v>6.0732063454140839E-3</v>
      </c>
      <c r="N38" s="3">
        <f t="shared" si="12"/>
        <v>-1.0620255761471631E-2</v>
      </c>
      <c r="O38" s="3">
        <f t="shared" si="13"/>
        <v>-1.2529803823346564E-2</v>
      </c>
      <c r="P38" s="3">
        <f t="shared" si="14"/>
        <v>3.082649610736854E-2</v>
      </c>
      <c r="Q38" s="3">
        <f t="shared" si="15"/>
        <v>2.0342299140911235E-2</v>
      </c>
      <c r="R38" s="3">
        <f t="shared" si="16"/>
        <v>5.9293948331313073E-2</v>
      </c>
      <c r="S38" s="3">
        <f t="shared" si="17"/>
        <v>7.5429405014988404E-3</v>
      </c>
      <c r="T38" s="3">
        <f t="shared" si="18"/>
        <v>7.2827871242986397E-3</v>
      </c>
      <c r="U38" s="18"/>
      <c r="V38" s="13">
        <f t="shared" si="28"/>
        <v>37894</v>
      </c>
      <c r="W38" s="3">
        <f t="shared" si="29"/>
        <v>1.3420800200546049E-3</v>
      </c>
      <c r="X38" s="3">
        <f t="shared" si="21"/>
        <v>-2.4582493980968363E-3</v>
      </c>
      <c r="Y38" s="3">
        <f t="shared" si="22"/>
        <v>-2.5325993754420377E-3</v>
      </c>
      <c r="Z38" s="3">
        <f t="shared" si="23"/>
        <v>6.4079232116928788E-3</v>
      </c>
      <c r="AA38" s="3">
        <f t="shared" si="24"/>
        <v>3.8284842630940848E-3</v>
      </c>
      <c r="AB38" s="3">
        <f t="shared" si="25"/>
        <v>1.3299056613574301E-2</v>
      </c>
      <c r="AC38" s="3">
        <f t="shared" si="26"/>
        <v>1.2883175974960403E-3</v>
      </c>
      <c r="AD38" s="3">
        <f t="shared" si="27"/>
        <v>1.1910709176148795E-3</v>
      </c>
    </row>
    <row r="39" spans="1:30" x14ac:dyDescent="0.3">
      <c r="A39" s="10">
        <v>37925</v>
      </c>
      <c r="B39" s="11">
        <f t="shared" si="7"/>
        <v>37925</v>
      </c>
      <c r="C39" s="12">
        <f>100*(VLOOKUP($A39,'Raw-Data'!$A$189:$L558,2,TRUE)/VLOOKUP($A$5,'Raw-Data'!$A$189:$L558,2,TRUE))</f>
        <v>83.947599999999994</v>
      </c>
      <c r="D39" s="12">
        <f>100*(VLOOKUP($A39,'Raw-Data'!$A$189:$L558,3,TRUE)/VLOOKUP($A$5,'Raw-Data'!$A$189:$L558,3,TRUE))</f>
        <v>83.196090063514688</v>
      </c>
      <c r="E39" s="12">
        <f>100*(VLOOKUP($A39,'Raw-Data'!$A$189:$L558,4,TRUE)/VLOOKUP($A$5,'Raw-Data'!$A$189:$L558,4,TRUE))</f>
        <v>104.62836063683989</v>
      </c>
      <c r="F39" s="12">
        <f>100*(VLOOKUP($A39,'Raw-Data'!$A$189:$L558,5,TRUE)/VLOOKUP($A$5,'Raw-Data'!$A$189:$L558,5,TRUE))</f>
        <v>83.037865124499064</v>
      </c>
      <c r="G39" s="12">
        <f>100*(VLOOKUP($A39,'Raw-Data'!$A$189:$L558,6,TRUE)/VLOOKUP($A$5,'Raw-Data'!$A$189:$L558,6,TRUE))</f>
        <v>80.288973388686074</v>
      </c>
      <c r="H39" s="12">
        <f>100*(VLOOKUP($A39,'Raw-Data'!$A$189:$L558,7,TRUE)/VLOOKUP($A$5,'Raw-Data'!$A$189:$L558,7,TRUE))</f>
        <v>83.062599887139328</v>
      </c>
      <c r="I39" s="12">
        <f>100*(VLOOKUP($A39,'Raw-Data'!$A$189:$L558,8,TRUE)/VLOOKUP($A$5,'Raw-Data'!$A$189:$L558,8,TRUE))</f>
        <v>122.974</v>
      </c>
      <c r="J39" s="12">
        <f>100*(VLOOKUP($A39,'Raw-Data'!$A$189:$L558,9,TRUE)/VLOOKUP($A$5,'Raw-Data'!$A$189:$L558,9,TRUE))</f>
        <v>131.16800000000001</v>
      </c>
      <c r="L39" s="13">
        <f t="shared" si="10"/>
        <v>37925</v>
      </c>
      <c r="M39" s="3">
        <f t="shared" si="11"/>
        <v>6.037555672887196E-2</v>
      </c>
      <c r="N39" s="3">
        <f t="shared" si="12"/>
        <v>5.6574299992396826E-2</v>
      </c>
      <c r="O39" s="3">
        <f t="shared" si="13"/>
        <v>7.6327102034093652E-2</v>
      </c>
      <c r="P39" s="3">
        <f t="shared" si="14"/>
        <v>6.2328994769186075E-2</v>
      </c>
      <c r="Q39" s="3">
        <f t="shared" si="15"/>
        <v>6.6896054630076307E-2</v>
      </c>
      <c r="R39" s="3">
        <f t="shared" si="16"/>
        <v>4.576819623698225E-2</v>
      </c>
      <c r="S39" s="3">
        <f t="shared" si="17"/>
        <v>8.5661819883288581E-2</v>
      </c>
      <c r="T39" s="3">
        <f t="shared" si="18"/>
        <v>8.5082269632620111E-2</v>
      </c>
      <c r="U39" s="18"/>
      <c r="V39" s="13">
        <f t="shared" si="28"/>
        <v>37925</v>
      </c>
      <c r="W39" s="3">
        <f t="shared" si="29"/>
        <v>1.334201800119599E-2</v>
      </c>
      <c r="X39" s="3">
        <f t="shared" si="21"/>
        <v>1.3095140270406081E-2</v>
      </c>
      <c r="Y39" s="3">
        <f t="shared" si="22"/>
        <v>1.5427693335522354E-2</v>
      </c>
      <c r="Z39" s="3">
        <f t="shared" si="23"/>
        <v>1.2956367501251041E-2</v>
      </c>
      <c r="AA39" s="3">
        <f t="shared" si="24"/>
        <v>1.2590046515403706E-2</v>
      </c>
      <c r="AB39" s="3">
        <f t="shared" si="25"/>
        <v>1.0265361811558857E-2</v>
      </c>
      <c r="AC39" s="3">
        <f t="shared" si="26"/>
        <v>1.4630849861171193E-2</v>
      </c>
      <c r="AD39" s="3">
        <f t="shared" si="27"/>
        <v>1.391486737625065E-2</v>
      </c>
    </row>
    <row r="40" spans="1:30" x14ac:dyDescent="0.3">
      <c r="A40" s="10">
        <v>37955</v>
      </c>
      <c r="B40" s="11">
        <f t="shared" si="7"/>
        <v>37955</v>
      </c>
      <c r="C40" s="12">
        <f>100*(VLOOKUP($A40,'Raw-Data'!$A$189:$L559,2,TRUE)/VLOOKUP($A$5,'Raw-Data'!$A$189:$L559,2,TRUE))</f>
        <v>85.205299999999994</v>
      </c>
      <c r="D40" s="12">
        <f>100*(VLOOKUP($A40,'Raw-Data'!$A$189:$L559,3,TRUE)/VLOOKUP($A$5,'Raw-Data'!$A$189:$L559,3,TRUE))</f>
        <v>83.928114642124342</v>
      </c>
      <c r="E40" s="12">
        <f>100*(VLOOKUP($A40,'Raw-Data'!$A$189:$L559,4,TRUE)/VLOOKUP($A$5,'Raw-Data'!$A$189:$L559,4,TRUE))</f>
        <v>107.56503528748735</v>
      </c>
      <c r="F40" s="12">
        <f>100*(VLOOKUP($A40,'Raw-Data'!$A$189:$L559,5,TRUE)/VLOOKUP($A$5,'Raw-Data'!$A$189:$L559,5,TRUE))</f>
        <v>84.88397476402298</v>
      </c>
      <c r="G40" s="12">
        <f>100*(VLOOKUP($A40,'Raw-Data'!$A$189:$L559,6,TRUE)/VLOOKUP($A$5,'Raw-Data'!$A$189:$L559,6,TRUE))</f>
        <v>83.706194980663057</v>
      </c>
      <c r="H40" s="12">
        <f>100*(VLOOKUP($A40,'Raw-Data'!$A$189:$L559,7,TRUE)/VLOOKUP($A$5,'Raw-Data'!$A$189:$L559,7,TRUE))</f>
        <v>80.498358837838495</v>
      </c>
      <c r="I40" s="12">
        <f>100*(VLOOKUP($A40,'Raw-Data'!$A$189:$L559,8,TRUE)/VLOOKUP($A$5,'Raw-Data'!$A$189:$L559,8,TRUE))</f>
        <v>121.458</v>
      </c>
      <c r="J40" s="12">
        <f>100*(VLOOKUP($A40,'Raw-Data'!$A$189:$L559,9,TRUE)/VLOOKUP($A$5,'Raw-Data'!$A$189:$L559,9,TRUE))</f>
        <v>132.76400000000001</v>
      </c>
      <c r="L40" s="13">
        <f t="shared" si="10"/>
        <v>37955</v>
      </c>
      <c r="M40" s="3">
        <f t="shared" si="11"/>
        <v>1.4981964940034009E-2</v>
      </c>
      <c r="N40" s="3">
        <f t="shared" si="12"/>
        <v>8.7987858329736657E-3</v>
      </c>
      <c r="O40" s="3">
        <f t="shared" si="13"/>
        <v>2.8067673360959278E-2</v>
      </c>
      <c r="P40" s="3">
        <f t="shared" si="14"/>
        <v>2.2232142369701391E-2</v>
      </c>
      <c r="Q40" s="3">
        <f t="shared" si="15"/>
        <v>4.256153052840661E-2</v>
      </c>
      <c r="R40" s="3">
        <f t="shared" si="16"/>
        <v>-3.0871186945568452E-2</v>
      </c>
      <c r="S40" s="3">
        <f t="shared" si="17"/>
        <v>-1.2327809130385337E-2</v>
      </c>
      <c r="T40" s="3">
        <f t="shared" si="18"/>
        <v>1.216760185411081E-2</v>
      </c>
      <c r="U40" s="18"/>
      <c r="V40" s="13">
        <f t="shared" si="28"/>
        <v>37955</v>
      </c>
      <c r="W40" s="3">
        <f t="shared" si="29"/>
        <v>3.310771059567431E-3</v>
      </c>
      <c r="X40" s="3">
        <f t="shared" si="21"/>
        <v>2.0366373902555909E-3</v>
      </c>
      <c r="Y40" s="3">
        <f t="shared" si="22"/>
        <v>5.6732071009465215E-3</v>
      </c>
      <c r="Z40" s="3">
        <f t="shared" si="23"/>
        <v>4.6214094732101975E-3</v>
      </c>
      <c r="AA40" s="3">
        <f t="shared" si="24"/>
        <v>8.0102130399555202E-3</v>
      </c>
      <c r="AB40" s="3">
        <f t="shared" si="25"/>
        <v>-6.9241073409937789E-3</v>
      </c>
      <c r="AC40" s="3">
        <f t="shared" si="26"/>
        <v>-2.1055626036148483E-3</v>
      </c>
      <c r="AD40" s="3">
        <f t="shared" si="27"/>
        <v>1.989962971345802E-3</v>
      </c>
    </row>
    <row r="41" spans="1:30" x14ac:dyDescent="0.3">
      <c r="A41" s="10">
        <v>37986</v>
      </c>
      <c r="B41" s="11">
        <f t="shared" si="7"/>
        <v>37986</v>
      </c>
      <c r="C41" s="12">
        <f>100*(VLOOKUP($A41,'Raw-Data'!$A$189:$L560,2,TRUE)/VLOOKUP($A$5,'Raw-Data'!$A$189:$L560,2,TRUE))</f>
        <v>90.581599999999995</v>
      </c>
      <c r="D41" s="12">
        <f>100*(VLOOKUP($A41,'Raw-Data'!$A$189:$L560,3,TRUE)/VLOOKUP($A$5,'Raw-Data'!$A$189:$L560,3,TRUE))</f>
        <v>88.329514469050878</v>
      </c>
      <c r="E41" s="12">
        <f>100*(VLOOKUP($A41,'Raw-Data'!$A$189:$L560,4,TRUE)/VLOOKUP($A$5,'Raw-Data'!$A$189:$L560,4,TRUE))</f>
        <v>110.78862090607508</v>
      </c>
      <c r="F41" s="12">
        <f>100*(VLOOKUP($A41,'Raw-Data'!$A$189:$L560,5,TRUE)/VLOOKUP($A$5,'Raw-Data'!$A$189:$L560,5,TRUE))</f>
        <v>91.515497696373188</v>
      </c>
      <c r="G41" s="12">
        <f>100*(VLOOKUP($A41,'Raw-Data'!$A$189:$L560,6,TRUE)/VLOOKUP($A$5,'Raw-Data'!$A$189:$L560,6,TRUE))</f>
        <v>90.58055482939605</v>
      </c>
      <c r="H41" s="12">
        <f>100*(VLOOKUP($A41,'Raw-Data'!$A$189:$L560,7,TRUE)/VLOOKUP($A$5,'Raw-Data'!$A$189:$L560,7,TRUE))</f>
        <v>86.079720280092388</v>
      </c>
      <c r="I41" s="12">
        <f>100*(VLOOKUP($A41,'Raw-Data'!$A$189:$L560,8,TRUE)/VLOOKUP($A$5,'Raw-Data'!$A$189:$L560,8,TRUE))</f>
        <v>128.71600000000001</v>
      </c>
      <c r="J41" s="12">
        <f>100*(VLOOKUP($A41,'Raw-Data'!$A$189:$L560,9,TRUE)/VLOOKUP($A$5,'Raw-Data'!$A$189:$L560,9,TRUE))</f>
        <v>142.37700000000001</v>
      </c>
      <c r="L41" s="13">
        <f t="shared" si="10"/>
        <v>37986</v>
      </c>
      <c r="M41" s="3">
        <f t="shared" si="11"/>
        <v>6.3098187554060603E-2</v>
      </c>
      <c r="N41" s="3">
        <f t="shared" si="12"/>
        <v>5.2442496125338023E-2</v>
      </c>
      <c r="O41" s="3">
        <f t="shared" si="13"/>
        <v>2.996871250934019E-2</v>
      </c>
      <c r="P41" s="3">
        <f t="shared" si="14"/>
        <v>7.8124557088494084E-2</v>
      </c>
      <c r="Q41" s="3">
        <f t="shared" si="15"/>
        <v>8.2124863641466872E-2</v>
      </c>
      <c r="R41" s="3">
        <f t="shared" si="16"/>
        <v>6.9335096054534251E-2</v>
      </c>
      <c r="S41" s="3">
        <f t="shared" si="17"/>
        <v>5.9757282352747465E-2</v>
      </c>
      <c r="T41" s="3">
        <f t="shared" si="18"/>
        <v>7.2406676508692147E-2</v>
      </c>
      <c r="U41" s="18"/>
      <c r="V41" s="13">
        <f t="shared" si="28"/>
        <v>37986</v>
      </c>
      <c r="W41" s="3">
        <f t="shared" si="29"/>
        <v>1.3943675218924088E-2</v>
      </c>
      <c r="X41" s="3">
        <f t="shared" si="21"/>
        <v>1.2138759878316158E-2</v>
      </c>
      <c r="Y41" s="3">
        <f t="shared" si="22"/>
        <v>6.0574565774554404E-3</v>
      </c>
      <c r="Z41" s="3">
        <f t="shared" si="23"/>
        <v>1.6239801014910776E-2</v>
      </c>
      <c r="AA41" s="3">
        <f t="shared" si="24"/>
        <v>1.5456155957699639E-2</v>
      </c>
      <c r="AB41" s="3">
        <f t="shared" si="25"/>
        <v>1.555118850552085E-2</v>
      </c>
      <c r="AC41" s="3">
        <f t="shared" si="26"/>
        <v>1.0206411997852343E-2</v>
      </c>
      <c r="AD41" s="3">
        <f t="shared" si="27"/>
        <v>1.1841824449723577E-2</v>
      </c>
    </row>
    <row r="42" spans="1:30" x14ac:dyDescent="0.3">
      <c r="A42" s="10">
        <v>38017</v>
      </c>
      <c r="B42" s="11">
        <f t="shared" si="7"/>
        <v>38017</v>
      </c>
      <c r="C42" s="12">
        <f>100*(VLOOKUP($A42,'Raw-Data'!$A$189:$L561,2,TRUE)/VLOOKUP($A$5,'Raw-Data'!$A$189:$L561,2,TRUE))</f>
        <v>92.112099999999998</v>
      </c>
      <c r="D42" s="12">
        <f>100*(VLOOKUP($A42,'Raw-Data'!$A$189:$L561,3,TRUE)/VLOOKUP($A$5,'Raw-Data'!$A$189:$L561,3,TRUE))</f>
        <v>89.950853665837599</v>
      </c>
      <c r="E42" s="12">
        <f>100*(VLOOKUP($A42,'Raw-Data'!$A$189:$L561,4,TRUE)/VLOOKUP($A$5,'Raw-Data'!$A$189:$L561,4,TRUE))</f>
        <v>114.00708311452101</v>
      </c>
      <c r="F42" s="12">
        <f>100*(VLOOKUP($A42,'Raw-Data'!$A$189:$L561,5,TRUE)/VLOOKUP($A$5,'Raw-Data'!$A$189:$L561,5,TRUE))</f>
        <v>92.809587774248754</v>
      </c>
      <c r="G42" s="12">
        <f>100*(VLOOKUP($A42,'Raw-Data'!$A$189:$L561,6,TRUE)/VLOOKUP($A$5,'Raw-Data'!$A$189:$L561,6,TRUE))</f>
        <v>91.639540272670004</v>
      </c>
      <c r="H42" s="12">
        <f>100*(VLOOKUP($A42,'Raw-Data'!$A$189:$L561,7,TRUE)/VLOOKUP($A$5,'Raw-Data'!$A$189:$L561,7,TRUE))</f>
        <v>87.637101625411688</v>
      </c>
      <c r="I42" s="12">
        <f>100*(VLOOKUP($A42,'Raw-Data'!$A$189:$L561,8,TRUE)/VLOOKUP($A$5,'Raw-Data'!$A$189:$L561,8,TRUE))</f>
        <v>136.459</v>
      </c>
      <c r="J42" s="12">
        <f>100*(VLOOKUP($A42,'Raw-Data'!$A$189:$L561,9,TRUE)/VLOOKUP($A$5,'Raw-Data'!$A$189:$L561,9,TRUE))</f>
        <v>147.34899999999999</v>
      </c>
      <c r="L42" s="13">
        <f t="shared" si="10"/>
        <v>38017</v>
      </c>
      <c r="M42" s="3">
        <f t="shared" si="11"/>
        <v>1.68963674741891E-2</v>
      </c>
      <c r="N42" s="3">
        <f t="shared" si="12"/>
        <v>1.8355576915967342E-2</v>
      </c>
      <c r="O42" s="3">
        <f t="shared" si="13"/>
        <v>2.905047632260449E-2</v>
      </c>
      <c r="P42" s="3">
        <f t="shared" si="14"/>
        <v>1.4140665903047855E-2</v>
      </c>
      <c r="Q42" s="3">
        <f t="shared" si="15"/>
        <v>1.1691090270627091E-2</v>
      </c>
      <c r="R42" s="3">
        <f t="shared" si="16"/>
        <v>1.8092314197255543E-2</v>
      </c>
      <c r="S42" s="3">
        <f t="shared" si="17"/>
        <v>6.0155691600111805E-2</v>
      </c>
      <c r="T42" s="3">
        <f t="shared" si="18"/>
        <v>3.492137072701329E-2</v>
      </c>
      <c r="U42" s="18"/>
      <c r="V42" s="13">
        <f t="shared" si="28"/>
        <v>38017</v>
      </c>
      <c r="W42" s="3">
        <f t="shared" si="29"/>
        <v>3.73382294440443E-3</v>
      </c>
      <c r="X42" s="3">
        <f t="shared" si="21"/>
        <v>4.2487287423993584E-3</v>
      </c>
      <c r="Y42" s="3">
        <f t="shared" si="22"/>
        <v>5.8718571518122384E-3</v>
      </c>
      <c r="Z42" s="3">
        <f t="shared" si="23"/>
        <v>2.939429150602526E-3</v>
      </c>
      <c r="AA42" s="3">
        <f t="shared" si="24"/>
        <v>2.200299720767118E-3</v>
      </c>
      <c r="AB42" s="3">
        <f t="shared" si="25"/>
        <v>4.0579303209061094E-3</v>
      </c>
      <c r="AC42" s="3">
        <f t="shared" si="26"/>
        <v>1.027445941838849E-2</v>
      </c>
      <c r="AD42" s="3">
        <f t="shared" si="27"/>
        <v>5.7112515258639744E-3</v>
      </c>
    </row>
    <row r="43" spans="1:30" x14ac:dyDescent="0.3">
      <c r="A43" s="10">
        <v>38046</v>
      </c>
      <c r="B43" s="11">
        <f t="shared" si="7"/>
        <v>38046</v>
      </c>
      <c r="C43" s="12">
        <f>100*(VLOOKUP($A43,'Raw-Data'!$A$189:$L562,2,TRUE)/VLOOKUP($A$5,'Raw-Data'!$A$189:$L562,2,TRUE))</f>
        <v>93.779300000000006</v>
      </c>
      <c r="D43" s="12">
        <f>100*(VLOOKUP($A43,'Raw-Data'!$A$189:$L562,3,TRUE)/VLOOKUP($A$5,'Raw-Data'!$A$189:$L562,3,TRUE))</f>
        <v>91.201010139492865</v>
      </c>
      <c r="E43" s="12">
        <f>100*(VLOOKUP($A43,'Raw-Data'!$A$189:$L562,4,TRUE)/VLOOKUP($A$5,'Raw-Data'!$A$189:$L562,4,TRUE))</f>
        <v>116.46215721184019</v>
      </c>
      <c r="F43" s="12">
        <f>100*(VLOOKUP($A43,'Raw-Data'!$A$189:$L562,5,TRUE)/VLOOKUP($A$5,'Raw-Data'!$A$189:$L562,5,TRUE))</f>
        <v>94.952037415976548</v>
      </c>
      <c r="G43" s="12">
        <f>100*(VLOOKUP($A43,'Raw-Data'!$A$189:$L562,6,TRUE)/VLOOKUP($A$5,'Raw-Data'!$A$189:$L562,6,TRUE))</f>
        <v>94.323599258725494</v>
      </c>
      <c r="H43" s="12">
        <f>100*(VLOOKUP($A43,'Raw-Data'!$A$189:$L562,7,TRUE)/VLOOKUP($A$5,'Raw-Data'!$A$189:$L562,7,TRUE))</f>
        <v>87.379719721376219</v>
      </c>
      <c r="I43" s="12">
        <f>100*(VLOOKUP($A43,'Raw-Data'!$A$189:$L562,8,TRUE)/VLOOKUP($A$5,'Raw-Data'!$A$189:$L562,8,TRUE))</f>
        <v>141.03299999999999</v>
      </c>
      <c r="J43" s="12">
        <f>100*(VLOOKUP($A43,'Raw-Data'!$A$189:$L562,9,TRUE)/VLOOKUP($A$5,'Raw-Data'!$A$189:$L562,9,TRUE))</f>
        <v>154.10599999999999</v>
      </c>
      <c r="L43" s="13">
        <f t="shared" si="10"/>
        <v>38046</v>
      </c>
      <c r="M43" s="3">
        <f t="shared" si="11"/>
        <v>1.8099685057663573E-2</v>
      </c>
      <c r="N43" s="3">
        <f t="shared" si="12"/>
        <v>1.3898216889630888E-2</v>
      </c>
      <c r="O43" s="3">
        <f t="shared" si="13"/>
        <v>2.1534399707894059E-2</v>
      </c>
      <c r="P43" s="3">
        <f t="shared" si="14"/>
        <v>2.3084356833252162E-2</v>
      </c>
      <c r="Q43" s="3">
        <f t="shared" si="15"/>
        <v>2.9289310903013899E-2</v>
      </c>
      <c r="R43" s="3">
        <f t="shared" si="16"/>
        <v>-2.9369057084475125E-3</v>
      </c>
      <c r="S43" s="3">
        <f t="shared" si="17"/>
        <v>3.3519225554928367E-2</v>
      </c>
      <c r="T43" s="3">
        <f t="shared" si="18"/>
        <v>4.5857114741192806E-2</v>
      </c>
      <c r="U43" s="18"/>
      <c r="V43" s="13">
        <f t="shared" si="28"/>
        <v>38046</v>
      </c>
      <c r="W43" s="3">
        <f t="shared" si="29"/>
        <v>3.9997365977056942E-3</v>
      </c>
      <c r="X43" s="3">
        <f t="shared" si="21"/>
        <v>3.2169925160842067E-3</v>
      </c>
      <c r="Y43" s="3">
        <f t="shared" si="22"/>
        <v>4.35266250131642E-3</v>
      </c>
      <c r="Z43" s="3">
        <f t="shared" si="23"/>
        <v>4.7985598318921255E-3</v>
      </c>
      <c r="AA43" s="3">
        <f t="shared" si="24"/>
        <v>5.5123398339739331E-3</v>
      </c>
      <c r="AB43" s="3">
        <f t="shared" si="25"/>
        <v>-6.5871942052383916E-4</v>
      </c>
      <c r="AC43" s="3">
        <f t="shared" si="26"/>
        <v>5.7250097794450741E-3</v>
      </c>
      <c r="AD43" s="3">
        <f t="shared" si="27"/>
        <v>7.4997490386241872E-3</v>
      </c>
    </row>
    <row r="44" spans="1:30" x14ac:dyDescent="0.3">
      <c r="A44" s="10">
        <v>38077</v>
      </c>
      <c r="B44" s="11">
        <f t="shared" si="7"/>
        <v>38077</v>
      </c>
      <c r="C44" s="12">
        <f>100*(VLOOKUP($A44,'Raw-Data'!$A$189:$L563,2,TRUE)/VLOOKUP($A$5,'Raw-Data'!$A$189:$L563,2,TRUE))</f>
        <v>93.243399999999994</v>
      </c>
      <c r="D44" s="12">
        <f>100*(VLOOKUP($A44,'Raw-Data'!$A$189:$L563,3,TRUE)/VLOOKUP($A$5,'Raw-Data'!$A$189:$L563,3,TRUE))</f>
        <v>89.825130485422108</v>
      </c>
      <c r="E44" s="12">
        <f>100*(VLOOKUP($A44,'Raw-Data'!$A$189:$L563,4,TRUE)/VLOOKUP($A$5,'Raw-Data'!$A$189:$L563,4,TRUE))</f>
        <v>116.48649341001371</v>
      </c>
      <c r="F44" s="12">
        <f>100*(VLOOKUP($A44,'Raw-Data'!$A$189:$L563,5,TRUE)/VLOOKUP($A$5,'Raw-Data'!$A$189:$L563,5,TRUE))</f>
        <v>95.486307264619285</v>
      </c>
      <c r="G44" s="12">
        <f>100*(VLOOKUP($A44,'Raw-Data'!$A$189:$L563,6,TRUE)/VLOOKUP($A$5,'Raw-Data'!$A$189:$L563,6,TRUE))</f>
        <v>91.384122595587243</v>
      </c>
      <c r="H44" s="12">
        <f>100*(VLOOKUP($A44,'Raw-Data'!$A$189:$L563,7,TRUE)/VLOOKUP($A$5,'Raw-Data'!$A$189:$L563,7,TRUE))</f>
        <v>99.112412890166766</v>
      </c>
      <c r="I44" s="12">
        <f>100*(VLOOKUP($A44,'Raw-Data'!$A$189:$L563,8,TRUE)/VLOOKUP($A$5,'Raw-Data'!$A$189:$L563,8,TRUE))</f>
        <v>138.624</v>
      </c>
      <c r="J44" s="12">
        <f>100*(VLOOKUP($A44,'Raw-Data'!$A$189:$L563,9,TRUE)/VLOOKUP($A$5,'Raw-Data'!$A$189:$L563,9,TRUE))</f>
        <v>156.03200000000001</v>
      </c>
      <c r="L44" s="13">
        <f t="shared" si="10"/>
        <v>38077</v>
      </c>
      <c r="M44" s="3">
        <f t="shared" si="11"/>
        <v>-5.71448070096503E-3</v>
      </c>
      <c r="N44" s="3">
        <f t="shared" si="12"/>
        <v>-1.5086232619203832E-2</v>
      </c>
      <c r="O44" s="3">
        <f t="shared" si="13"/>
        <v>2.0896228230804503E-4</v>
      </c>
      <c r="P44" s="3">
        <f t="shared" si="14"/>
        <v>5.6267339088487134E-3</v>
      </c>
      <c r="Q44" s="3">
        <f t="shared" si="15"/>
        <v>-3.1163745724708813E-2</v>
      </c>
      <c r="R44" s="3">
        <f t="shared" si="16"/>
        <v>0.13427249716755862</v>
      </c>
      <c r="S44" s="3">
        <f t="shared" si="17"/>
        <v>-1.7081108676692658E-2</v>
      </c>
      <c r="T44" s="3">
        <f t="shared" si="18"/>
        <v>1.2497891061996391E-2</v>
      </c>
      <c r="U44" s="18"/>
      <c r="V44" s="13">
        <f t="shared" si="28"/>
        <v>38077</v>
      </c>
      <c r="W44" s="3">
        <f t="shared" si="29"/>
        <v>-1.2628074755839525E-3</v>
      </c>
      <c r="X44" s="3">
        <f t="shared" si="21"/>
        <v>-3.4919801451719253E-3</v>
      </c>
      <c r="Y44" s="3">
        <f t="shared" si="22"/>
        <v>4.2236714407149419E-5</v>
      </c>
      <c r="Z44" s="3">
        <f t="shared" si="23"/>
        <v>1.1696327307180586E-3</v>
      </c>
      <c r="AA44" s="3">
        <f t="shared" si="24"/>
        <v>-5.8651143245732817E-3</v>
      </c>
      <c r="AB44" s="3">
        <f t="shared" si="25"/>
        <v>3.0116016756035993E-2</v>
      </c>
      <c r="AC44" s="3">
        <f t="shared" si="26"/>
        <v>-2.9174156800723422E-3</v>
      </c>
      <c r="AD44" s="3">
        <f t="shared" si="27"/>
        <v>2.0439804598704936E-3</v>
      </c>
    </row>
    <row r="45" spans="1:30" x14ac:dyDescent="0.3">
      <c r="A45" s="10">
        <v>38107</v>
      </c>
      <c r="B45" s="11">
        <f t="shared" si="7"/>
        <v>38107</v>
      </c>
      <c r="C45" s="12">
        <f>100*(VLOOKUP($A45,'Raw-Data'!$A$189:$L564,2,TRUE)/VLOOKUP($A$5,'Raw-Data'!$A$189:$L564,2,TRUE))</f>
        <v>91.053399999999996</v>
      </c>
      <c r="D45" s="12">
        <f>100*(VLOOKUP($A45,'Raw-Data'!$A$189:$L564,3,TRUE)/VLOOKUP($A$5,'Raw-Data'!$A$189:$L564,3,TRUE))</f>
        <v>88.414962691238017</v>
      </c>
      <c r="E45" s="12">
        <f>100*(VLOOKUP($A45,'Raw-Data'!$A$189:$L564,4,TRUE)/VLOOKUP($A$5,'Raw-Data'!$A$189:$L564,4,TRUE))</f>
        <v>112.20940658102032</v>
      </c>
      <c r="F45" s="12">
        <f>100*(VLOOKUP($A45,'Raw-Data'!$A$189:$L564,5,TRUE)/VLOOKUP($A$5,'Raw-Data'!$A$189:$L564,5,TRUE))</f>
        <v>93.326317140294563</v>
      </c>
      <c r="G45" s="12">
        <f>100*(VLOOKUP($A45,'Raw-Data'!$A$189:$L564,6,TRUE)/VLOOKUP($A$5,'Raw-Data'!$A$189:$L564,6,TRUE))</f>
        <v>90.626165128875115</v>
      </c>
      <c r="H45" s="12">
        <f>100*(VLOOKUP($A45,'Raw-Data'!$A$189:$L564,7,TRUE)/VLOOKUP($A$5,'Raw-Data'!$A$189:$L564,7,TRUE))</f>
        <v>93.738840642715132</v>
      </c>
      <c r="I45" s="12">
        <f>100*(VLOOKUP($A45,'Raw-Data'!$A$189:$L564,8,TRUE)/VLOOKUP($A$5,'Raw-Data'!$A$189:$L564,8,TRUE))</f>
        <v>131.00399999999999</v>
      </c>
      <c r="J45" s="12">
        <f>100*(VLOOKUP($A45,'Raw-Data'!$A$189:$L564,9,TRUE)/VLOOKUP($A$5,'Raw-Data'!$A$189:$L564,9,TRUE))</f>
        <v>143.256</v>
      </c>
      <c r="L45" s="13">
        <f t="shared" si="10"/>
        <v>38107</v>
      </c>
      <c r="M45" s="3">
        <f t="shared" si="11"/>
        <v>-2.3486917036487309E-2</v>
      </c>
      <c r="N45" s="3">
        <f t="shared" si="12"/>
        <v>-1.5699034185237881E-2</v>
      </c>
      <c r="O45" s="3">
        <f t="shared" si="13"/>
        <v>-3.6717448553788445E-2</v>
      </c>
      <c r="P45" s="3">
        <f t="shared" si="14"/>
        <v>-2.262094101449319E-2</v>
      </c>
      <c r="Q45" s="3">
        <f t="shared" si="15"/>
        <v>-8.2941920892144472E-3</v>
      </c>
      <c r="R45" s="3">
        <f t="shared" si="16"/>
        <v>-5.4216945090484803E-2</v>
      </c>
      <c r="S45" s="3">
        <f t="shared" si="17"/>
        <v>-5.496883656509699E-2</v>
      </c>
      <c r="T45" s="3">
        <f t="shared" si="18"/>
        <v>-8.1880639868744942E-2</v>
      </c>
      <c r="U45" s="18"/>
      <c r="V45" s="13">
        <f t="shared" si="28"/>
        <v>38107</v>
      </c>
      <c r="W45" s="3">
        <f t="shared" si="29"/>
        <v>-5.1902274177052588E-3</v>
      </c>
      <c r="X45" s="3">
        <f t="shared" si="21"/>
        <v>-3.6338241002225199E-3</v>
      </c>
      <c r="Y45" s="3">
        <f t="shared" si="22"/>
        <v>-7.4215517326681572E-3</v>
      </c>
      <c r="Z45" s="3">
        <f t="shared" si="23"/>
        <v>-4.7022292930158152E-3</v>
      </c>
      <c r="AA45" s="3">
        <f t="shared" si="24"/>
        <v>-1.5609928685383853E-3</v>
      </c>
      <c r="AB45" s="3">
        <f t="shared" si="25"/>
        <v>-1.2160334106012454E-2</v>
      </c>
      <c r="AC45" s="3">
        <f t="shared" si="26"/>
        <v>-9.3885560209080662E-3</v>
      </c>
      <c r="AD45" s="3">
        <f t="shared" si="27"/>
        <v>-1.3391253540553214E-2</v>
      </c>
    </row>
    <row r="46" spans="1:30" x14ac:dyDescent="0.3">
      <c r="A46" s="10">
        <v>38138</v>
      </c>
      <c r="B46" s="11">
        <f t="shared" ref="B46:B109" si="30">A46</f>
        <v>38138</v>
      </c>
      <c r="C46" s="12">
        <f>100*(VLOOKUP($A46,'Raw-Data'!$A$189:$L565,2,TRUE)/VLOOKUP($A$5,'Raw-Data'!$A$189:$L565,2,TRUE))</f>
        <v>91.760400000000004</v>
      </c>
      <c r="D46" s="12">
        <f>100*(VLOOKUP($A46,'Raw-Data'!$A$189:$L565,3,TRUE)/VLOOKUP($A$5,'Raw-Data'!$A$189:$L565,3,TRUE))</f>
        <v>89.628109743818612</v>
      </c>
      <c r="E46" s="12">
        <f>100*(VLOOKUP($A46,'Raw-Data'!$A$189:$L565,4,TRUE)/VLOOKUP($A$5,'Raw-Data'!$A$189:$L565,4,TRUE))</f>
        <v>114.99365977994952</v>
      </c>
      <c r="F46" s="12">
        <f>100*(VLOOKUP($A46,'Raw-Data'!$A$189:$L565,5,TRUE)/VLOOKUP($A$5,'Raw-Data'!$A$189:$L565,5,TRUE))</f>
        <v>93.640127881625816</v>
      </c>
      <c r="G46" s="12">
        <f>100*(VLOOKUP($A46,'Raw-Data'!$A$189:$L565,6,TRUE)/VLOOKUP($A$5,'Raw-Data'!$A$189:$L565,6,TRUE))</f>
        <v>92.097969698843457</v>
      </c>
      <c r="H46" s="12">
        <f>100*(VLOOKUP($A46,'Raw-Data'!$A$189:$L565,7,TRUE)/VLOOKUP($A$5,'Raw-Data'!$A$189:$L565,7,TRUE))</f>
        <v>90.44741722819856</v>
      </c>
      <c r="I46" s="12">
        <f>100*(VLOOKUP($A46,'Raw-Data'!$A$189:$L565,8,TRUE)/VLOOKUP($A$5,'Raw-Data'!$A$189:$L565,8,TRUE))</f>
        <v>126.604</v>
      </c>
      <c r="J46" s="12">
        <f>100*(VLOOKUP($A46,'Raw-Data'!$A$189:$L565,9,TRUE)/VLOOKUP($A$5,'Raw-Data'!$A$189:$L565,9,TRUE))</f>
        <v>140.398</v>
      </c>
      <c r="L46" s="13">
        <f t="shared" si="10"/>
        <v>38138</v>
      </c>
      <c r="M46" s="3">
        <f t="shared" si="11"/>
        <v>7.7646743559274256E-3</v>
      </c>
      <c r="N46" s="3">
        <f t="shared" si="12"/>
        <v>1.3721060504398253E-2</v>
      </c>
      <c r="O46" s="3">
        <f t="shared" si="13"/>
        <v>2.481301063577801E-2</v>
      </c>
      <c r="P46" s="3">
        <f t="shared" si="14"/>
        <v>3.3625107145234256E-3</v>
      </c>
      <c r="Q46" s="3">
        <f t="shared" si="15"/>
        <v>1.6240393355223093E-2</v>
      </c>
      <c r="R46" s="3">
        <f t="shared" si="16"/>
        <v>-3.5112695996121879E-2</v>
      </c>
      <c r="S46" s="3">
        <f t="shared" si="17"/>
        <v>-3.3586760709596541E-2</v>
      </c>
      <c r="T46" s="3">
        <f t="shared" si="18"/>
        <v>-1.9950298765845753E-2</v>
      </c>
      <c r="U46" s="18"/>
      <c r="V46" s="13">
        <f t="shared" si="28"/>
        <v>38138</v>
      </c>
      <c r="W46" s="3">
        <f t="shared" si="29"/>
        <v>1.7158669939132528E-3</v>
      </c>
      <c r="X46" s="3">
        <f t="shared" si="21"/>
        <v>3.175986481281633E-3</v>
      </c>
      <c r="Y46" s="3">
        <f t="shared" si="22"/>
        <v>5.0153550785780642E-3</v>
      </c>
      <c r="Z46" s="3">
        <f t="shared" si="23"/>
        <v>6.9896722553590179E-4</v>
      </c>
      <c r="AA46" s="3">
        <f t="shared" si="24"/>
        <v>3.0564927767621143E-3</v>
      </c>
      <c r="AB46" s="3">
        <f t="shared" si="25"/>
        <v>-7.8754366178891214E-3</v>
      </c>
      <c r="AC46" s="3">
        <f t="shared" si="26"/>
        <v>-5.7365446348759674E-3</v>
      </c>
      <c r="AD46" s="3">
        <f t="shared" si="27"/>
        <v>-3.262792149786376E-3</v>
      </c>
    </row>
    <row r="47" spans="1:30" x14ac:dyDescent="0.3">
      <c r="A47" s="10">
        <v>38168</v>
      </c>
      <c r="B47" s="11">
        <f t="shared" si="30"/>
        <v>38168</v>
      </c>
      <c r="C47" s="12">
        <f>100*(VLOOKUP($A47,'Raw-Data'!$A$189:$L566,2,TRUE)/VLOOKUP($A$5,'Raw-Data'!$A$189:$L566,2,TRUE))</f>
        <v>93.575800000000001</v>
      </c>
      <c r="D47" s="12">
        <f>100*(VLOOKUP($A47,'Raw-Data'!$A$189:$L566,3,TRUE)/VLOOKUP($A$5,'Raw-Data'!$A$189:$L566,3,TRUE))</f>
        <v>91.371362327674888</v>
      </c>
      <c r="E47" s="12">
        <f>100*(VLOOKUP($A47,'Raw-Data'!$A$189:$L566,4,TRUE)/VLOOKUP($A$5,'Raw-Data'!$A$189:$L566,4,TRUE))</f>
        <v>118.17465705173362</v>
      </c>
      <c r="F47" s="12">
        <f>100*(VLOOKUP($A47,'Raw-Data'!$A$189:$L566,5,TRUE)/VLOOKUP($A$5,'Raw-Data'!$A$189:$L566,5,TRUE))</f>
        <v>95.69180639770795</v>
      </c>
      <c r="G47" s="12">
        <f>100*(VLOOKUP($A47,'Raw-Data'!$A$189:$L566,6,TRUE)/VLOOKUP($A$5,'Raw-Data'!$A$189:$L566,6,TRUE))</f>
        <v>93.329845726988381</v>
      </c>
      <c r="H47" s="12">
        <f>100*(VLOOKUP($A47,'Raw-Data'!$A$189:$L566,7,TRUE)/VLOOKUP($A$5,'Raw-Data'!$A$189:$L566,7,TRUE))</f>
        <v>95.318464211703386</v>
      </c>
      <c r="I47" s="12">
        <f>100*(VLOOKUP($A47,'Raw-Data'!$A$189:$L566,8,TRUE)/VLOOKUP($A$5,'Raw-Data'!$A$189:$L566,8,TRUE))</f>
        <v>125.461</v>
      </c>
      <c r="J47" s="12">
        <f>100*(VLOOKUP($A47,'Raw-Data'!$A$189:$L566,9,TRUE)/VLOOKUP($A$5,'Raw-Data'!$A$189:$L566,9,TRUE))</f>
        <v>140.99600000000001</v>
      </c>
      <c r="L47" s="13">
        <f t="shared" si="10"/>
        <v>38168</v>
      </c>
      <c r="M47" s="3">
        <f t="shared" si="11"/>
        <v>1.9784133460621245E-2</v>
      </c>
      <c r="N47" s="3">
        <f t="shared" si="12"/>
        <v>1.9449842118047123E-2</v>
      </c>
      <c r="O47" s="3">
        <f t="shared" si="13"/>
        <v>2.7662370933069003E-2</v>
      </c>
      <c r="P47" s="3">
        <f t="shared" si="14"/>
        <v>2.1910248976547031E-2</v>
      </c>
      <c r="Q47" s="3">
        <f t="shared" si="15"/>
        <v>1.3375713190780569E-2</v>
      </c>
      <c r="R47" s="3">
        <f t="shared" si="16"/>
        <v>5.3855014690084468E-2</v>
      </c>
      <c r="S47" s="3">
        <f t="shared" si="17"/>
        <v>-9.0281507693279472E-3</v>
      </c>
      <c r="T47" s="3">
        <f t="shared" si="18"/>
        <v>4.259319933332506E-3</v>
      </c>
      <c r="U47" s="18"/>
      <c r="V47" s="13">
        <f t="shared" si="28"/>
        <v>38168</v>
      </c>
      <c r="W47" s="3">
        <f t="shared" si="29"/>
        <v>4.3719723522391172E-3</v>
      </c>
      <c r="X47" s="3">
        <f t="shared" si="21"/>
        <v>4.5020161240582526E-3</v>
      </c>
      <c r="Y47" s="3">
        <f t="shared" si="22"/>
        <v>5.591284934389735E-3</v>
      </c>
      <c r="Z47" s="3">
        <f t="shared" si="23"/>
        <v>4.5544972903107809E-3</v>
      </c>
      <c r="AA47" s="3">
        <f t="shared" si="24"/>
        <v>2.5173510183799943E-3</v>
      </c>
      <c r="AB47" s="3">
        <f t="shared" si="25"/>
        <v>1.2079156633090555E-2</v>
      </c>
      <c r="AC47" s="3">
        <f t="shared" si="26"/>
        <v>-1.5419882347821004E-3</v>
      </c>
      <c r="AD47" s="3">
        <f t="shared" si="27"/>
        <v>6.9659486331591206E-4</v>
      </c>
    </row>
    <row r="48" spans="1:30" x14ac:dyDescent="0.3">
      <c r="A48" s="10">
        <v>38199</v>
      </c>
      <c r="B48" s="11">
        <f t="shared" si="30"/>
        <v>38199</v>
      </c>
      <c r="C48" s="12">
        <f>100*(VLOOKUP($A48,'Raw-Data'!$A$189:$L567,2,TRUE)/VLOOKUP($A$5,'Raw-Data'!$A$189:$L567,2,TRUE))</f>
        <v>90.581100000000006</v>
      </c>
      <c r="D48" s="12">
        <f>100*(VLOOKUP($A48,'Raw-Data'!$A$189:$L567,3,TRUE)/VLOOKUP($A$5,'Raw-Data'!$A$189:$L567,3,TRUE))</f>
        <v>88.346930667203665</v>
      </c>
      <c r="E48" s="12">
        <f>100*(VLOOKUP($A48,'Raw-Data'!$A$189:$L567,4,TRUE)/VLOOKUP($A$5,'Raw-Data'!$A$189:$L567,4,TRUE))</f>
        <v>113.00769792373804</v>
      </c>
      <c r="F48" s="12">
        <f>100*(VLOOKUP($A48,'Raw-Data'!$A$189:$L567,5,TRUE)/VLOOKUP($A$5,'Raw-Data'!$A$189:$L567,5,TRUE))</f>
        <v>92.586269184684895</v>
      </c>
      <c r="G48" s="12">
        <f>100*(VLOOKUP($A48,'Raw-Data'!$A$189:$L567,6,TRUE)/VLOOKUP($A$5,'Raw-Data'!$A$189:$L567,6,TRUE))</f>
        <v>90.761465480349926</v>
      </c>
      <c r="H48" s="12">
        <f>100*(VLOOKUP($A48,'Raw-Data'!$A$189:$L567,7,TRUE)/VLOOKUP($A$5,'Raw-Data'!$A$189:$L567,7,TRUE))</f>
        <v>89.667954995148477</v>
      </c>
      <c r="I48" s="12">
        <f>100*(VLOOKUP($A48,'Raw-Data'!$A$189:$L567,8,TRUE)/VLOOKUP($A$5,'Raw-Data'!$A$189:$L567,8,TRUE))</f>
        <v>122.85899999999998</v>
      </c>
      <c r="J48" s="12">
        <f>100*(VLOOKUP($A48,'Raw-Data'!$A$189:$L567,9,TRUE)/VLOOKUP($A$5,'Raw-Data'!$A$189:$L567,9,TRUE))</f>
        <v>138.41499999999999</v>
      </c>
      <c r="L48" s="13">
        <f t="shared" si="10"/>
        <v>38199</v>
      </c>
      <c r="M48" s="3">
        <f t="shared" si="11"/>
        <v>-3.2002932382090177E-2</v>
      </c>
      <c r="N48" s="3">
        <f t="shared" si="12"/>
        <v>-3.3100433039676469E-2</v>
      </c>
      <c r="O48" s="3">
        <f t="shared" si="13"/>
        <v>-4.3723072754369263E-2</v>
      </c>
      <c r="P48" s="3">
        <f t="shared" si="14"/>
        <v>-3.2453533169977233E-2</v>
      </c>
      <c r="Q48" s="3">
        <f t="shared" si="15"/>
        <v>-2.7519388108189657E-2</v>
      </c>
      <c r="R48" s="3">
        <f t="shared" si="16"/>
        <v>-5.9280321638471523E-2</v>
      </c>
      <c r="S48" s="3">
        <f t="shared" si="17"/>
        <v>-2.0739512677246497E-2</v>
      </c>
      <c r="T48" s="3">
        <f t="shared" si="18"/>
        <v>-1.8305483843513382E-2</v>
      </c>
      <c r="U48" s="18"/>
      <c r="V48" s="13">
        <f t="shared" si="28"/>
        <v>38199</v>
      </c>
      <c r="W48" s="3">
        <f t="shared" si="29"/>
        <v>-7.0721285743228432E-3</v>
      </c>
      <c r="X48" s="3">
        <f t="shared" si="21"/>
        <v>-7.661691151706701E-3</v>
      </c>
      <c r="Y48" s="3">
        <f t="shared" si="22"/>
        <v>-8.8375706684086681E-3</v>
      </c>
      <c r="Z48" s="3">
        <f t="shared" si="23"/>
        <v>-6.7461364333143495E-3</v>
      </c>
      <c r="AA48" s="3">
        <f t="shared" si="24"/>
        <v>-5.1792348334064996E-3</v>
      </c>
      <c r="AB48" s="3">
        <f t="shared" si="25"/>
        <v>-1.3296000278743249E-2</v>
      </c>
      <c r="AC48" s="3">
        <f t="shared" si="26"/>
        <v>-3.5422630127175986E-3</v>
      </c>
      <c r="AD48" s="3">
        <f t="shared" si="27"/>
        <v>-2.9937892000348092E-3</v>
      </c>
    </row>
    <row r="49" spans="1:30" x14ac:dyDescent="0.3">
      <c r="A49" s="10">
        <v>38230</v>
      </c>
      <c r="B49" s="11">
        <f t="shared" si="30"/>
        <v>38230</v>
      </c>
      <c r="C49" s="12">
        <f>100*(VLOOKUP($A49,'Raw-Data'!$A$189:$L568,2,TRUE)/VLOOKUP($A$5,'Raw-Data'!$A$189:$L568,2,TRUE))</f>
        <v>91.133099999999999</v>
      </c>
      <c r="D49" s="12">
        <f>100*(VLOOKUP($A49,'Raw-Data'!$A$189:$L568,3,TRUE)/VLOOKUP($A$5,'Raw-Data'!$A$189:$L568,3,TRUE))</f>
        <v>88.704506985528226</v>
      </c>
      <c r="E49" s="12">
        <f>100*(VLOOKUP($A49,'Raw-Data'!$A$189:$L568,4,TRUE)/VLOOKUP($A$5,'Raw-Data'!$A$189:$L568,4,TRUE))</f>
        <v>113.49698359227902</v>
      </c>
      <c r="F49" s="12">
        <f>100*(VLOOKUP($A49,'Raw-Data'!$A$189:$L568,5,TRUE)/VLOOKUP($A$5,'Raw-Data'!$A$189:$L568,5,TRUE))</f>
        <v>92.995140275040342</v>
      </c>
      <c r="G49" s="12">
        <f>100*(VLOOKUP($A49,'Raw-Data'!$A$189:$L568,6,TRUE)/VLOOKUP($A$5,'Raw-Data'!$A$189:$L568,6,TRUE))</f>
        <v>90.816228450664042</v>
      </c>
      <c r="H49" s="12">
        <f>100*(VLOOKUP($A49,'Raw-Data'!$A$189:$L568,7,TRUE)/VLOOKUP($A$5,'Raw-Data'!$A$189:$L568,7,TRUE))</f>
        <v>90.317475816237732</v>
      </c>
      <c r="I49" s="12">
        <f>100*(VLOOKUP($A49,'Raw-Data'!$A$189:$L568,8,TRUE)/VLOOKUP($A$5,'Raw-Data'!$A$189:$L568,8,TRUE))</f>
        <v>128.78299999999999</v>
      </c>
      <c r="J49" s="12">
        <f>100*(VLOOKUP($A49,'Raw-Data'!$A$189:$L568,9,TRUE)/VLOOKUP($A$5,'Raw-Data'!$A$189:$L568,9,TRUE))</f>
        <v>144.155</v>
      </c>
      <c r="L49" s="13">
        <f t="shared" si="10"/>
        <v>38230</v>
      </c>
      <c r="M49" s="3">
        <f t="shared" si="11"/>
        <v>6.0939864938711619E-3</v>
      </c>
      <c r="N49" s="3">
        <f t="shared" si="12"/>
        <v>4.0474107659893566E-3</v>
      </c>
      <c r="O49" s="3">
        <f t="shared" si="13"/>
        <v>4.3296667176706549E-3</v>
      </c>
      <c r="P49" s="3">
        <f t="shared" si="14"/>
        <v>4.4161093643362292E-3</v>
      </c>
      <c r="Q49" s="3">
        <f t="shared" si="15"/>
        <v>6.0337247778319281E-4</v>
      </c>
      <c r="R49" s="3">
        <f t="shared" si="16"/>
        <v>7.243622553055884E-3</v>
      </c>
      <c r="S49" s="3">
        <f t="shared" si="17"/>
        <v>4.8217875776296548E-2</v>
      </c>
      <c r="T49" s="3">
        <f t="shared" si="18"/>
        <v>4.1469493913232069E-2</v>
      </c>
      <c r="U49" s="18"/>
      <c r="V49" s="13">
        <f t="shared" si="28"/>
        <v>38230</v>
      </c>
      <c r="W49" s="3">
        <f t="shared" si="29"/>
        <v>1.3466720955534182E-3</v>
      </c>
      <c r="X49" s="3">
        <f t="shared" si="21"/>
        <v>9.3684608947358335E-4</v>
      </c>
      <c r="Y49" s="3">
        <f t="shared" si="22"/>
        <v>8.751383006183551E-4</v>
      </c>
      <c r="Z49" s="3">
        <f t="shared" si="23"/>
        <v>9.1797944218318858E-4</v>
      </c>
      <c r="AA49" s="3">
        <f t="shared" si="24"/>
        <v>1.1355658571214789E-4</v>
      </c>
      <c r="AB49" s="3">
        <f t="shared" si="25"/>
        <v>1.6246741721798997E-3</v>
      </c>
      <c r="AC49" s="3">
        <f t="shared" si="26"/>
        <v>8.2355068111881809E-3</v>
      </c>
      <c r="AD49" s="3">
        <f t="shared" si="27"/>
        <v>6.7821710734150727E-3</v>
      </c>
    </row>
    <row r="50" spans="1:30" x14ac:dyDescent="0.3">
      <c r="A50" s="10">
        <v>38260</v>
      </c>
      <c r="B50" s="11">
        <f t="shared" si="30"/>
        <v>38260</v>
      </c>
      <c r="C50" s="12">
        <f>100*(VLOOKUP($A50,'Raw-Data'!$A$189:$L569,2,TRUE)/VLOOKUP($A$5,'Raw-Data'!$A$189:$L569,2,TRUE))</f>
        <v>93.025199999999998</v>
      </c>
      <c r="D50" s="12">
        <f>100*(VLOOKUP($A50,'Raw-Data'!$A$189:$L569,3,TRUE)/VLOOKUP($A$5,'Raw-Data'!$A$189:$L569,3,TRUE))</f>
        <v>89.665119164893298</v>
      </c>
      <c r="E50" s="12">
        <f>100*(VLOOKUP($A50,'Raw-Data'!$A$189:$L569,4,TRUE)/VLOOKUP($A$5,'Raw-Data'!$A$189:$L569,4,TRUE))</f>
        <v>117.18135591049401</v>
      </c>
      <c r="F50" s="12">
        <f>100*(VLOOKUP($A50,'Raw-Data'!$A$189:$L569,5,TRUE)/VLOOKUP($A$5,'Raw-Data'!$A$189:$L569,5,TRUE))</f>
        <v>95.42563044609318</v>
      </c>
      <c r="G50" s="12">
        <f>100*(VLOOKUP($A50,'Raw-Data'!$A$189:$L569,6,TRUE)/VLOOKUP($A$5,'Raw-Data'!$A$189:$L569,6,TRUE))</f>
        <v>94.458409835172347</v>
      </c>
      <c r="H50" s="12">
        <f>100*(VLOOKUP($A50,'Raw-Data'!$A$189:$L569,7,TRUE)/VLOOKUP($A$5,'Raw-Data'!$A$189:$L569,7,TRUE))</f>
        <v>88.198797589645324</v>
      </c>
      <c r="I50" s="12">
        <f>100*(VLOOKUP($A50,'Raw-Data'!$A$189:$L569,8,TRUE)/VLOOKUP($A$5,'Raw-Data'!$A$189:$L569,8,TRUE))</f>
        <v>133.73400000000001</v>
      </c>
      <c r="J50" s="12">
        <f>100*(VLOOKUP($A50,'Raw-Data'!$A$189:$L569,9,TRUE)/VLOOKUP($A$5,'Raw-Data'!$A$189:$L569,9,TRUE))</f>
        <v>152.47200000000001</v>
      </c>
      <c r="L50" s="13">
        <f t="shared" si="10"/>
        <v>38260</v>
      </c>
      <c r="M50" s="3">
        <f t="shared" si="11"/>
        <v>2.0761940502407983E-2</v>
      </c>
      <c r="N50" s="3">
        <f t="shared" si="12"/>
        <v>1.0829350300338048E-2</v>
      </c>
      <c r="O50" s="3">
        <f t="shared" si="13"/>
        <v>3.2462292843398632E-2</v>
      </c>
      <c r="P50" s="3">
        <f t="shared" si="14"/>
        <v>2.6135668636710241E-2</v>
      </c>
      <c r="Q50" s="3">
        <f t="shared" si="15"/>
        <v>4.0104961928549177E-2</v>
      </c>
      <c r="R50" s="3">
        <f t="shared" si="16"/>
        <v>-2.345812045171769E-2</v>
      </c>
      <c r="S50" s="3">
        <f t="shared" si="17"/>
        <v>3.8444515192222806E-2</v>
      </c>
      <c r="T50" s="3">
        <f t="shared" si="18"/>
        <v>5.7694842357185028E-2</v>
      </c>
      <c r="U50" s="18"/>
      <c r="V50" s="13">
        <f t="shared" si="28"/>
        <v>38260</v>
      </c>
      <c r="W50" s="3">
        <f t="shared" si="29"/>
        <v>4.5880518363886381E-3</v>
      </c>
      <c r="X50" s="3">
        <f t="shared" si="21"/>
        <v>2.5066480935574888E-3</v>
      </c>
      <c r="Y50" s="3">
        <f t="shared" si="22"/>
        <v>6.5614740453813049E-3</v>
      </c>
      <c r="Z50" s="3">
        <f t="shared" si="23"/>
        <v>5.4328379432736452E-3</v>
      </c>
      <c r="AA50" s="3">
        <f t="shared" si="24"/>
        <v>7.5478791532784442E-3</v>
      </c>
      <c r="AB50" s="3">
        <f t="shared" si="25"/>
        <v>-5.2614285389169669E-3</v>
      </c>
      <c r="AC50" s="3">
        <f t="shared" si="26"/>
        <v>6.5662383840231486E-3</v>
      </c>
      <c r="AD50" s="3">
        <f t="shared" si="27"/>
        <v>9.4357623881030379E-3</v>
      </c>
    </row>
    <row r="51" spans="1:30" x14ac:dyDescent="0.3">
      <c r="A51" s="10">
        <v>38291</v>
      </c>
      <c r="B51" s="11">
        <f t="shared" si="30"/>
        <v>38291</v>
      </c>
      <c r="C51" s="12">
        <f>100*(VLOOKUP($A51,'Raw-Data'!$A$189:$L570,2,TRUE)/VLOOKUP($A$5,'Raw-Data'!$A$189:$L570,2,TRUE))</f>
        <v>95.299000000000007</v>
      </c>
      <c r="D51" s="12">
        <f>100*(VLOOKUP($A51,'Raw-Data'!$A$189:$L570,3,TRUE)/VLOOKUP($A$5,'Raw-Data'!$A$189:$L570,3,TRUE))</f>
        <v>91.035012000849051</v>
      </c>
      <c r="E51" s="12">
        <f>100*(VLOOKUP($A51,'Raw-Data'!$A$189:$L570,4,TRUE)/VLOOKUP($A$5,'Raw-Data'!$A$189:$L570,4,TRUE))</f>
        <v>120.4129468574283</v>
      </c>
      <c r="F51" s="12">
        <f>100*(VLOOKUP($A51,'Raw-Data'!$A$189:$L570,5,TRUE)/VLOOKUP($A$5,'Raw-Data'!$A$189:$L570,5,TRUE))</f>
        <v>98.679616634096462</v>
      </c>
      <c r="G51" s="12">
        <f>100*(VLOOKUP($A51,'Raw-Data'!$A$189:$L570,6,TRUE)/VLOOKUP($A$5,'Raw-Data'!$A$189:$L570,6,TRUE))</f>
        <v>97.867948081398154</v>
      </c>
      <c r="H51" s="12">
        <f>100*(VLOOKUP($A51,'Raw-Data'!$A$189:$L570,7,TRUE)/VLOOKUP($A$5,'Raw-Data'!$A$189:$L570,7,TRUE))</f>
        <v>90.501905355081391</v>
      </c>
      <c r="I51" s="12">
        <f>100*(VLOOKUP($A51,'Raw-Data'!$A$189:$L570,8,TRUE)/VLOOKUP($A$5,'Raw-Data'!$A$189:$L570,8,TRUE))</f>
        <v>134.607</v>
      </c>
      <c r="J51" s="12">
        <f>100*(VLOOKUP($A51,'Raw-Data'!$A$189:$L570,9,TRUE)/VLOOKUP($A$5,'Raw-Data'!$A$189:$L570,9,TRUE))</f>
        <v>156.11500000000001</v>
      </c>
      <c r="L51" s="13">
        <f t="shared" si="10"/>
        <v>38291</v>
      </c>
      <c r="M51" s="3">
        <f t="shared" si="11"/>
        <v>2.4442839144662054E-2</v>
      </c>
      <c r="N51" s="3">
        <f t="shared" si="12"/>
        <v>1.5277878942384859E-2</v>
      </c>
      <c r="O51" s="3">
        <f t="shared" si="13"/>
        <v>2.7577688633357855E-2</v>
      </c>
      <c r="P51" s="3">
        <f t="shared" si="14"/>
        <v>3.4099708566677878E-2</v>
      </c>
      <c r="Q51" s="3">
        <f t="shared" si="15"/>
        <v>3.6095655772475643E-2</v>
      </c>
      <c r="R51" s="3">
        <f t="shared" si="16"/>
        <v>2.6112688929746275E-2</v>
      </c>
      <c r="S51" s="3">
        <f t="shared" si="17"/>
        <v>6.5278837094531195E-3</v>
      </c>
      <c r="T51" s="3">
        <f t="shared" si="18"/>
        <v>2.3892911485387414E-2</v>
      </c>
      <c r="U51" s="18"/>
      <c r="V51" s="13">
        <f t="shared" si="28"/>
        <v>38291</v>
      </c>
      <c r="W51" s="3">
        <f t="shared" si="29"/>
        <v>5.4014706867699666E-3</v>
      </c>
      <c r="X51" s="3">
        <f t="shared" si="21"/>
        <v>3.5363401369827015E-3</v>
      </c>
      <c r="Y51" s="3">
        <f t="shared" si="22"/>
        <v>5.5741684382032723E-3</v>
      </c>
      <c r="Z51" s="3">
        <f t="shared" si="23"/>
        <v>7.0883279525287028E-3</v>
      </c>
      <c r="AA51" s="3">
        <f t="shared" si="24"/>
        <v>6.7933152065914335E-3</v>
      </c>
      <c r="AB51" s="3">
        <f t="shared" si="25"/>
        <v>5.8568224613565747E-3</v>
      </c>
      <c r="AC51" s="3">
        <f t="shared" si="26"/>
        <v>1.1149481366882123E-3</v>
      </c>
      <c r="AD51" s="3">
        <f t="shared" si="27"/>
        <v>3.9075908057840027E-3</v>
      </c>
    </row>
    <row r="52" spans="1:30" x14ac:dyDescent="0.3">
      <c r="A52" s="10">
        <v>38321</v>
      </c>
      <c r="B52" s="11">
        <f t="shared" si="30"/>
        <v>38321</v>
      </c>
      <c r="C52" s="12">
        <f>100*(VLOOKUP($A52,'Raw-Data'!$A$189:$L571,2,TRUE)/VLOOKUP($A$5,'Raw-Data'!$A$189:$L571,2,TRUE))</f>
        <v>100.49339999999999</v>
      </c>
      <c r="D52" s="12">
        <f>100*(VLOOKUP($A52,'Raw-Data'!$A$189:$L571,3,TRUE)/VLOOKUP($A$5,'Raw-Data'!$A$189:$L571,3,TRUE))</f>
        <v>94.718537910165082</v>
      </c>
      <c r="E52" s="12">
        <f>100*(VLOOKUP($A52,'Raw-Data'!$A$189:$L571,4,TRUE)/VLOOKUP($A$5,'Raw-Data'!$A$189:$L571,4,TRUE))</f>
        <v>127.74967018047212</v>
      </c>
      <c r="F52" s="12">
        <f>100*(VLOOKUP($A52,'Raw-Data'!$A$189:$L571,5,TRUE)/VLOOKUP($A$5,'Raw-Data'!$A$189:$L571,5,TRUE))</f>
        <v>105.4207414288763</v>
      </c>
      <c r="G52" s="12">
        <f>100*(VLOOKUP($A52,'Raw-Data'!$A$189:$L571,6,TRUE)/VLOOKUP($A$5,'Raw-Data'!$A$189:$L571,6,TRUE))</f>
        <v>105.0475908272484</v>
      </c>
      <c r="H52" s="12">
        <f>100*(VLOOKUP($A52,'Raw-Data'!$A$189:$L571,7,TRUE)/VLOOKUP($A$5,'Raw-Data'!$A$189:$L571,7,TRUE))</f>
        <v>94.86965551424899</v>
      </c>
      <c r="I52" s="12">
        <f>100*(VLOOKUP($A52,'Raw-Data'!$A$189:$L571,8,TRUE)/VLOOKUP($A$5,'Raw-Data'!$A$189:$L571,8,TRUE))</f>
        <v>146.547</v>
      </c>
      <c r="J52" s="12">
        <f>100*(VLOOKUP($A52,'Raw-Data'!$A$189:$L571,9,TRUE)/VLOOKUP($A$5,'Raw-Data'!$A$189:$L571,9,TRUE))</f>
        <v>170.56700000000001</v>
      </c>
      <c r="L52" s="13">
        <f t="shared" si="10"/>
        <v>38321</v>
      </c>
      <c r="M52" s="3">
        <f t="shared" si="11"/>
        <v>5.450634319352754E-2</v>
      </c>
      <c r="N52" s="3">
        <f t="shared" si="12"/>
        <v>4.0462738767823581E-2</v>
      </c>
      <c r="O52" s="3">
        <f t="shared" si="13"/>
        <v>6.0929688331028631E-2</v>
      </c>
      <c r="P52" s="3">
        <f t="shared" si="14"/>
        <v>6.8313244667091544E-2</v>
      </c>
      <c r="Q52" s="3">
        <f t="shared" si="15"/>
        <v>7.336051165473334E-2</v>
      </c>
      <c r="R52" s="3">
        <f t="shared" si="16"/>
        <v>4.8261416619140407E-2</v>
      </c>
      <c r="S52" s="3">
        <f t="shared" si="17"/>
        <v>8.8702667766163756E-2</v>
      </c>
      <c r="T52" s="3">
        <f t="shared" si="18"/>
        <v>9.2572782884412064E-2</v>
      </c>
      <c r="U52" s="18"/>
      <c r="V52" s="13">
        <f t="shared" si="28"/>
        <v>38321</v>
      </c>
      <c r="W52" s="3">
        <f t="shared" si="29"/>
        <v>1.2045017080888428E-2</v>
      </c>
      <c r="X52" s="3">
        <f t="shared" si="21"/>
        <v>9.3658293599860349E-3</v>
      </c>
      <c r="Y52" s="3">
        <f t="shared" si="22"/>
        <v>1.2315475388809928E-2</v>
      </c>
      <c r="Z52" s="3">
        <f t="shared" si="23"/>
        <v>1.4200317306373172E-2</v>
      </c>
      <c r="AA52" s="3">
        <f t="shared" si="24"/>
        <v>1.380667752731197E-2</v>
      </c>
      <c r="AB52" s="3">
        <f t="shared" si="25"/>
        <v>1.082456692347292E-2</v>
      </c>
      <c r="AC52" s="3">
        <f t="shared" si="26"/>
        <v>1.5150219971281197E-2</v>
      </c>
      <c r="AD52" s="3">
        <f t="shared" si="27"/>
        <v>1.5139911077233116E-2</v>
      </c>
    </row>
    <row r="53" spans="1:30" x14ac:dyDescent="0.3">
      <c r="A53" s="10">
        <v>38352</v>
      </c>
      <c r="B53" s="11">
        <f t="shared" si="30"/>
        <v>38352</v>
      </c>
      <c r="C53" s="12">
        <f>100*(VLOOKUP($A53,'Raw-Data'!$A$189:$L572,2,TRUE)/VLOOKUP($A$5,'Raw-Data'!$A$189:$L572,2,TRUE))</f>
        <v>104.38079999999998</v>
      </c>
      <c r="D53" s="12">
        <f>100*(VLOOKUP($A53,'Raw-Data'!$A$189:$L572,3,TRUE)/VLOOKUP($A$5,'Raw-Data'!$A$189:$L572,3,TRUE))</f>
        <v>97.941623080816612</v>
      </c>
      <c r="E53" s="12">
        <f>100*(VLOOKUP($A53,'Raw-Data'!$A$189:$L572,4,TRUE)/VLOOKUP($A$5,'Raw-Data'!$A$189:$L572,4,TRUE))</f>
        <v>133.18752961971487</v>
      </c>
      <c r="F53" s="12">
        <f>100*(VLOOKUP($A53,'Raw-Data'!$A$189:$L572,5,TRUE)/VLOOKUP($A$5,'Raw-Data'!$A$189:$L572,5,TRUE))</f>
        <v>110.04476833311713</v>
      </c>
      <c r="G53" s="12">
        <f>100*(VLOOKUP($A53,'Raw-Data'!$A$189:$L572,6,TRUE)/VLOOKUP($A$5,'Raw-Data'!$A$189:$L572,6,TRUE))</f>
        <v>109.49606435154091</v>
      </c>
      <c r="H53" s="12">
        <f>100*(VLOOKUP($A53,'Raw-Data'!$A$189:$L572,7,TRUE)/VLOOKUP($A$5,'Raw-Data'!$A$189:$L572,7,TRUE))</f>
        <v>99.735514419266451</v>
      </c>
      <c r="I53" s="12">
        <f>100*(VLOOKUP($A53,'Raw-Data'!$A$189:$L572,8,TRUE)/VLOOKUP($A$5,'Raw-Data'!$A$189:$L572,8,TRUE))</f>
        <v>151.04400000000001</v>
      </c>
      <c r="J53" s="12">
        <f>100*(VLOOKUP($A53,'Raw-Data'!$A$189:$L572,9,TRUE)/VLOOKUP($A$5,'Raw-Data'!$A$189:$L572,9,TRUE))</f>
        <v>178.75899999999999</v>
      </c>
      <c r="L53" s="13">
        <f t="shared" si="10"/>
        <v>38352</v>
      </c>
      <c r="M53" s="3">
        <f t="shared" si="11"/>
        <v>3.8683137400068013E-2</v>
      </c>
      <c r="N53" s="3">
        <f t="shared" si="12"/>
        <v>3.402802916688219E-2</v>
      </c>
      <c r="O53" s="3">
        <f t="shared" si="13"/>
        <v>4.2566524293649266E-2</v>
      </c>
      <c r="P53" s="3">
        <f t="shared" si="14"/>
        <v>4.3862591379709714E-2</v>
      </c>
      <c r="Q53" s="3">
        <f t="shared" si="15"/>
        <v>4.2347220809738184E-2</v>
      </c>
      <c r="R53" s="3">
        <f t="shared" si="16"/>
        <v>5.1289939640253301E-2</v>
      </c>
      <c r="S53" s="3">
        <f t="shared" si="17"/>
        <v>3.0686400949865966E-2</v>
      </c>
      <c r="T53" s="3">
        <f t="shared" si="18"/>
        <v>4.8028047629377291E-2</v>
      </c>
      <c r="U53" s="18"/>
      <c r="V53" s="13">
        <f t="shared" si="28"/>
        <v>38352</v>
      </c>
      <c r="W53" s="3">
        <f t="shared" si="29"/>
        <v>8.5483454480120395E-3</v>
      </c>
      <c r="X53" s="3">
        <f t="shared" si="21"/>
        <v>7.8763999753541317E-3</v>
      </c>
      <c r="Y53" s="3">
        <f t="shared" si="22"/>
        <v>8.6038021313602098E-3</v>
      </c>
      <c r="Z53" s="3">
        <f t="shared" si="23"/>
        <v>9.1177445677926849E-3</v>
      </c>
      <c r="AA53" s="3">
        <f t="shared" si="24"/>
        <v>7.9698792812359816E-3</v>
      </c>
      <c r="AB53" s="3">
        <f t="shared" si="25"/>
        <v>1.1503835217232732E-2</v>
      </c>
      <c r="AC53" s="3">
        <f t="shared" si="26"/>
        <v>5.2411695862741928E-3</v>
      </c>
      <c r="AD53" s="3">
        <f t="shared" si="27"/>
        <v>7.8547964927208544E-3</v>
      </c>
    </row>
    <row r="54" spans="1:30" x14ac:dyDescent="0.3">
      <c r="A54" s="10">
        <v>38383</v>
      </c>
      <c r="B54" s="11">
        <f t="shared" si="30"/>
        <v>38383</v>
      </c>
      <c r="C54" s="12">
        <f>100*(VLOOKUP($A54,'Raw-Data'!$A$189:$L573,2,TRUE)/VLOOKUP($A$5,'Raw-Data'!$A$189:$L573,2,TRUE))</f>
        <v>102.16730000000001</v>
      </c>
      <c r="D54" s="12">
        <f>100*(VLOOKUP($A54,'Raw-Data'!$A$189:$L573,3,TRUE)/VLOOKUP($A$5,'Raw-Data'!$A$189:$L573,3,TRUE))</f>
        <v>95.553971165306933</v>
      </c>
      <c r="E54" s="12">
        <f>100*(VLOOKUP($A54,'Raw-Data'!$A$189:$L573,4,TRUE)/VLOOKUP($A$5,'Raw-Data'!$A$189:$L573,4,TRUE))</f>
        <v>129.89093540660664</v>
      </c>
      <c r="F54" s="12">
        <f>100*(VLOOKUP($A54,'Raw-Data'!$A$189:$L573,5,TRUE)/VLOOKUP($A$5,'Raw-Data'!$A$189:$L573,5,TRUE))</f>
        <v>108.02576463252862</v>
      </c>
      <c r="G54" s="12">
        <f>100*(VLOOKUP($A54,'Raw-Data'!$A$189:$L573,6,TRUE)/VLOOKUP($A$5,'Raw-Data'!$A$189:$L573,6,TRUE))</f>
        <v>107.46662030129734</v>
      </c>
      <c r="H54" s="12">
        <f>100*(VLOOKUP($A54,'Raw-Data'!$A$189:$L573,7,TRUE)/VLOOKUP($A$5,'Raw-Data'!$A$189:$L573,7,TRUE))</f>
        <v>97.419423154846584</v>
      </c>
      <c r="I54" s="12">
        <f>100*(VLOOKUP($A54,'Raw-Data'!$A$189:$L573,8,TRUE)/VLOOKUP($A$5,'Raw-Data'!$A$189:$L573,8,TRUE))</f>
        <v>152.00299999999999</v>
      </c>
      <c r="J54" s="12">
        <f>100*(VLOOKUP($A54,'Raw-Data'!$A$189:$L573,9,TRUE)/VLOOKUP($A$5,'Raw-Data'!$A$189:$L573,9,TRUE))</f>
        <v>179.21299999999999</v>
      </c>
      <c r="L54" s="13">
        <f t="shared" si="10"/>
        <v>38383</v>
      </c>
      <c r="M54" s="3">
        <f t="shared" si="11"/>
        <v>-2.1206007235046731E-2</v>
      </c>
      <c r="N54" s="3">
        <f t="shared" si="12"/>
        <v>-2.4378316801422661E-2</v>
      </c>
      <c r="O54" s="3">
        <f t="shared" si="13"/>
        <v>-2.4751523078180515E-2</v>
      </c>
      <c r="P54" s="3">
        <f t="shared" si="14"/>
        <v>-1.8347112099657226E-2</v>
      </c>
      <c r="Q54" s="3">
        <f t="shared" si="15"/>
        <v>-1.8534401782040022E-2</v>
      </c>
      <c r="R54" s="3">
        <f t="shared" si="16"/>
        <v>-2.3222332364813636E-2</v>
      </c>
      <c r="S54" s="3">
        <f t="shared" si="17"/>
        <v>6.3491432959930094E-3</v>
      </c>
      <c r="T54" s="3">
        <f t="shared" si="18"/>
        <v>2.5397322652287446E-3</v>
      </c>
      <c r="U54" s="18"/>
      <c r="V54" s="13">
        <f t="shared" si="28"/>
        <v>38383</v>
      </c>
      <c r="W54" s="3">
        <f t="shared" si="29"/>
        <v>-4.6861833760646152E-3</v>
      </c>
      <c r="X54" s="3">
        <f t="shared" si="21"/>
        <v>-5.6428003194724493E-3</v>
      </c>
      <c r="Y54" s="3">
        <f t="shared" si="22"/>
        <v>-5.0029268432948658E-3</v>
      </c>
      <c r="Z54" s="3">
        <f t="shared" si="23"/>
        <v>-3.813825777715375E-3</v>
      </c>
      <c r="AA54" s="3">
        <f t="shared" si="24"/>
        <v>-3.4882323309116657E-3</v>
      </c>
      <c r="AB54" s="3">
        <f t="shared" si="25"/>
        <v>-5.2085435615323973E-3</v>
      </c>
      <c r="AC54" s="3">
        <f t="shared" si="26"/>
        <v>1.0844196683808432E-3</v>
      </c>
      <c r="AD54" s="3">
        <f t="shared" si="27"/>
        <v>4.153631278812693E-4</v>
      </c>
    </row>
    <row r="55" spans="1:30" x14ac:dyDescent="0.3">
      <c r="A55" s="10">
        <v>38411</v>
      </c>
      <c r="B55" s="11">
        <f t="shared" si="30"/>
        <v>38411</v>
      </c>
      <c r="C55" s="12">
        <f>100*(VLOOKUP($A55,'Raw-Data'!$A$189:$L574,2,TRUE)/VLOOKUP($A$5,'Raw-Data'!$A$189:$L574,2,TRUE))</f>
        <v>105.70729999999999</v>
      </c>
      <c r="D55" s="12">
        <f>100*(VLOOKUP($A55,'Raw-Data'!$A$189:$L574,3,TRUE)/VLOOKUP($A$5,'Raw-Data'!$A$189:$L574,3,TRUE))</f>
        <v>97.564997795762437</v>
      </c>
      <c r="E55" s="12">
        <f>100*(VLOOKUP($A55,'Raw-Data'!$A$189:$L574,4,TRUE)/VLOOKUP($A$5,'Raw-Data'!$A$189:$L574,4,TRUE))</f>
        <v>133.90256554762848</v>
      </c>
      <c r="F55" s="12">
        <f>100*(VLOOKUP($A55,'Raw-Data'!$A$189:$L574,5,TRUE)/VLOOKUP($A$5,'Raw-Data'!$A$189:$L574,5,TRUE))</f>
        <v>112.69348582045519</v>
      </c>
      <c r="G55" s="12">
        <f>100*(VLOOKUP($A55,'Raw-Data'!$A$189:$L574,6,TRUE)/VLOOKUP($A$5,'Raw-Data'!$A$189:$L574,6,TRUE))</f>
        <v>112.84263589573425</v>
      </c>
      <c r="H55" s="12">
        <f>100*(VLOOKUP($A55,'Raw-Data'!$A$189:$L574,7,TRUE)/VLOOKUP($A$5,'Raw-Data'!$A$189:$L574,7,TRUE))</f>
        <v>99.426624207787057</v>
      </c>
      <c r="I55" s="12">
        <f>100*(VLOOKUP($A55,'Raw-Data'!$A$189:$L574,8,TRUE)/VLOOKUP($A$5,'Raw-Data'!$A$189:$L574,8,TRUE))</f>
        <v>160.53</v>
      </c>
      <c r="J55" s="12">
        <f>100*(VLOOKUP($A55,'Raw-Data'!$A$189:$L574,9,TRUE)/VLOOKUP($A$5,'Raw-Data'!$A$189:$L574,9,TRUE))</f>
        <v>194.84899999999999</v>
      </c>
      <c r="L55" s="13">
        <f t="shared" si="10"/>
        <v>38411</v>
      </c>
      <c r="M55" s="3">
        <f t="shared" si="11"/>
        <v>3.4649051115180463E-2</v>
      </c>
      <c r="N55" s="3">
        <f t="shared" si="12"/>
        <v>2.1045976487742868E-2</v>
      </c>
      <c r="O55" s="3">
        <f t="shared" si="13"/>
        <v>3.0884604291007367E-2</v>
      </c>
      <c r="P55" s="3">
        <f t="shared" si="14"/>
        <v>4.3209332549552171E-2</v>
      </c>
      <c r="Q55" s="3">
        <f t="shared" si="15"/>
        <v>5.0024980588060819E-2</v>
      </c>
      <c r="R55" s="3">
        <f t="shared" si="16"/>
        <v>2.0603704969080594E-2</v>
      </c>
      <c r="S55" s="3">
        <f t="shared" si="17"/>
        <v>5.6097577021506195E-2</v>
      </c>
      <c r="T55" s="3">
        <f t="shared" si="18"/>
        <v>8.7248134900927976E-2</v>
      </c>
      <c r="U55" s="18"/>
      <c r="V55" s="13">
        <f t="shared" si="28"/>
        <v>38411</v>
      </c>
      <c r="W55" s="3">
        <f t="shared" si="29"/>
        <v>7.6568778616666342E-3</v>
      </c>
      <c r="X55" s="3">
        <f t="shared" si="21"/>
        <v>4.8714701599789972E-3</v>
      </c>
      <c r="Y55" s="3">
        <f t="shared" si="22"/>
        <v>6.2425821378333879E-3</v>
      </c>
      <c r="Z55" s="3">
        <f t="shared" si="23"/>
        <v>8.9819512422577314E-3</v>
      </c>
      <c r="AA55" s="3">
        <f t="shared" si="24"/>
        <v>9.4148576626623508E-3</v>
      </c>
      <c r="AB55" s="3">
        <f t="shared" si="25"/>
        <v>4.6212108747104739E-3</v>
      </c>
      <c r="AC55" s="3">
        <f t="shared" si="26"/>
        <v>9.5813424007964842E-3</v>
      </c>
      <c r="AD55" s="3">
        <f t="shared" si="27"/>
        <v>1.4269086041237659E-2</v>
      </c>
    </row>
    <row r="56" spans="1:30" x14ac:dyDescent="0.3">
      <c r="A56" s="10">
        <v>38442</v>
      </c>
      <c r="B56" s="11">
        <f t="shared" si="30"/>
        <v>38442</v>
      </c>
      <c r="C56" s="12">
        <f>100*(VLOOKUP($A56,'Raw-Data'!$A$189:$L575,2,TRUE)/VLOOKUP($A$5,'Raw-Data'!$A$189:$L575,2,TRUE))</f>
        <v>103.3779</v>
      </c>
      <c r="D56" s="12">
        <f>100*(VLOOKUP($A56,'Raw-Data'!$A$189:$L575,3,TRUE)/VLOOKUP($A$5,'Raw-Data'!$A$189:$L575,3,TRUE))</f>
        <v>95.837528641482123</v>
      </c>
      <c r="E56" s="12">
        <f>100*(VLOOKUP($A56,'Raw-Data'!$A$189:$L575,4,TRUE)/VLOOKUP($A$5,'Raw-Data'!$A$189:$L575,4,TRUE))</f>
        <v>132.85002497662444</v>
      </c>
      <c r="F56" s="12">
        <f>100*(VLOOKUP($A56,'Raw-Data'!$A$189:$L575,5,TRUE)/VLOOKUP($A$5,'Raw-Data'!$A$189:$L575,5,TRUE))</f>
        <v>109.86238916019097</v>
      </c>
      <c r="G56" s="12">
        <f>100*(VLOOKUP($A56,'Raw-Data'!$A$189:$L575,6,TRUE)/VLOOKUP($A$5,'Raw-Data'!$A$189:$L575,6,TRUE))</f>
        <v>110.00108362724936</v>
      </c>
      <c r="H56" s="12">
        <f>100*(VLOOKUP($A56,'Raw-Data'!$A$189:$L575,7,TRUE)/VLOOKUP($A$5,'Raw-Data'!$A$189:$L575,7,TRUE))</f>
        <v>97.369298334999272</v>
      </c>
      <c r="I56" s="12">
        <f>100*(VLOOKUP($A56,'Raw-Data'!$A$189:$L575,8,TRUE)/VLOOKUP($A$5,'Raw-Data'!$A$189:$L575,8,TRUE))</f>
        <v>153.15</v>
      </c>
      <c r="J56" s="12">
        <f>100*(VLOOKUP($A56,'Raw-Data'!$A$189:$L575,9,TRUE)/VLOOKUP($A$5,'Raw-Data'!$A$189:$L575,9,TRUE))</f>
        <v>181.97200000000001</v>
      </c>
      <c r="L56" s="13">
        <f t="shared" si="10"/>
        <v>38442</v>
      </c>
      <c r="M56" s="3">
        <f t="shared" si="11"/>
        <v>-2.2036321048782725E-2</v>
      </c>
      <c r="N56" s="3">
        <f t="shared" si="12"/>
        <v>-1.7705828865967943E-2</v>
      </c>
      <c r="O56" s="3">
        <f t="shared" si="13"/>
        <v>-7.8604959262685847E-3</v>
      </c>
      <c r="P56" s="3">
        <f t="shared" si="14"/>
        <v>-2.5122096806684646E-2</v>
      </c>
      <c r="Q56" s="3">
        <f t="shared" si="15"/>
        <v>-2.5181548143828003E-2</v>
      </c>
      <c r="R56" s="3">
        <f t="shared" si="16"/>
        <v>-2.0691901079617048E-2</v>
      </c>
      <c r="S56" s="3">
        <f t="shared" si="17"/>
        <v>-4.5972715380302676E-2</v>
      </c>
      <c r="T56" s="3">
        <f t="shared" si="18"/>
        <v>-6.6087072553618342E-2</v>
      </c>
      <c r="U56" s="18"/>
      <c r="V56" s="13">
        <f t="shared" si="28"/>
        <v>38442</v>
      </c>
      <c r="W56" s="3">
        <f t="shared" si="29"/>
        <v>-4.8696692509734877E-3</v>
      </c>
      <c r="X56" s="3">
        <f t="shared" si="21"/>
        <v>-4.0983328584678121E-3</v>
      </c>
      <c r="Y56" s="3">
        <f t="shared" si="22"/>
        <v>-1.5888107550765666E-3</v>
      </c>
      <c r="Z56" s="3">
        <f t="shared" si="23"/>
        <v>-5.2221461269310624E-3</v>
      </c>
      <c r="AA56" s="3">
        <f t="shared" si="24"/>
        <v>-4.739246046928056E-3</v>
      </c>
      <c r="AB56" s="3">
        <f t="shared" si="25"/>
        <v>-4.6409924055433923E-3</v>
      </c>
      <c r="AC56" s="3">
        <f t="shared" si="26"/>
        <v>-7.8520383685052059E-3</v>
      </c>
      <c r="AD56" s="3">
        <f t="shared" si="27"/>
        <v>-1.0808278315082541E-2</v>
      </c>
    </row>
    <row r="57" spans="1:30" x14ac:dyDescent="0.3">
      <c r="A57" s="10">
        <v>38472</v>
      </c>
      <c r="B57" s="11">
        <f t="shared" si="30"/>
        <v>38472</v>
      </c>
      <c r="C57" s="12">
        <f>100*(VLOOKUP($A57,'Raw-Data'!$A$189:$L576,2,TRUE)/VLOOKUP($A$5,'Raw-Data'!$A$189:$L576,2,TRUE))</f>
        <v>101.09730000000002</v>
      </c>
      <c r="D57" s="12">
        <f>100*(VLOOKUP($A57,'Raw-Data'!$A$189:$L576,3,TRUE)/VLOOKUP($A$5,'Raw-Data'!$A$189:$L576,3,TRUE))</f>
        <v>94.019712959284192</v>
      </c>
      <c r="E57" s="12">
        <f>100*(VLOOKUP($A57,'Raw-Data'!$A$189:$L576,4,TRUE)/VLOOKUP($A$5,'Raw-Data'!$A$189:$L576,4,TRUE))</f>
        <v>128.61680734697015</v>
      </c>
      <c r="F57" s="12">
        <f>100*(VLOOKUP($A57,'Raw-Data'!$A$189:$L576,5,TRUE)/VLOOKUP($A$5,'Raw-Data'!$A$189:$L576,5,TRUE))</f>
        <v>107.27947463639242</v>
      </c>
      <c r="G57" s="12">
        <f>100*(VLOOKUP($A57,'Raw-Data'!$A$189:$L576,6,TRUE)/VLOOKUP($A$5,'Raw-Data'!$A$189:$L576,6,TRUE))</f>
        <v>107.21294744775172</v>
      </c>
      <c r="H57" s="12">
        <f>100*(VLOOKUP($A57,'Raw-Data'!$A$189:$L576,7,TRUE)/VLOOKUP($A$5,'Raw-Data'!$A$189:$L576,7,TRUE))</f>
        <v>94.864068352801041</v>
      </c>
      <c r="I57" s="12">
        <f>100*(VLOOKUP($A57,'Raw-Data'!$A$189:$L576,8,TRUE)/VLOOKUP($A$5,'Raw-Data'!$A$189:$L576,8,TRUE))</f>
        <v>151.131</v>
      </c>
      <c r="J57" s="12">
        <f>100*(VLOOKUP($A57,'Raw-Data'!$A$189:$L576,9,TRUE)/VLOOKUP($A$5,'Raw-Data'!$A$189:$L576,9,TRUE))</f>
        <v>177.08699999999999</v>
      </c>
      <c r="L57" s="13">
        <f t="shared" si="10"/>
        <v>38472</v>
      </c>
      <c r="M57" s="3">
        <f t="shared" si="11"/>
        <v>-2.206080796766019E-2</v>
      </c>
      <c r="N57" s="3">
        <f t="shared" si="12"/>
        <v>-1.8967681115799495E-2</v>
      </c>
      <c r="O57" s="3">
        <f t="shared" si="13"/>
        <v>-3.1864635557269483E-2</v>
      </c>
      <c r="P57" s="3">
        <f t="shared" si="14"/>
        <v>-2.3510452881489674E-2</v>
      </c>
      <c r="Q57" s="3">
        <f t="shared" si="15"/>
        <v>-2.5346442849104478E-2</v>
      </c>
      <c r="R57" s="3">
        <f t="shared" si="16"/>
        <v>-2.5729157188531637E-2</v>
      </c>
      <c r="S57" s="3">
        <f t="shared" si="17"/>
        <v>-1.3183153770812917E-2</v>
      </c>
      <c r="T57" s="3">
        <f t="shared" si="18"/>
        <v>-2.6844789308245298E-2</v>
      </c>
      <c r="U57" s="18"/>
      <c r="V57" s="13">
        <f t="shared" si="28"/>
        <v>38472</v>
      </c>
      <c r="W57" s="3">
        <f t="shared" si="29"/>
        <v>-4.8750804625656901E-3</v>
      </c>
      <c r="X57" s="3">
        <f t="shared" si="21"/>
        <v>-4.3904112794874699E-3</v>
      </c>
      <c r="Y57" s="3">
        <f t="shared" si="22"/>
        <v>-6.4406719569432757E-3</v>
      </c>
      <c r="Z57" s="3">
        <f t="shared" si="23"/>
        <v>-4.8871326865040097E-3</v>
      </c>
      <c r="AA57" s="3">
        <f t="shared" si="24"/>
        <v>-4.7702797457172402E-3</v>
      </c>
      <c r="AB57" s="3">
        <f t="shared" si="25"/>
        <v>-5.7708000175311809E-3</v>
      </c>
      <c r="AC57" s="3">
        <f t="shared" si="26"/>
        <v>-2.2516535812604765E-3</v>
      </c>
      <c r="AD57" s="3">
        <f t="shared" si="27"/>
        <v>-4.3903587031769867E-3</v>
      </c>
    </row>
    <row r="58" spans="1:30" x14ac:dyDescent="0.3">
      <c r="A58" s="10">
        <v>38503</v>
      </c>
      <c r="B58" s="11">
        <f t="shared" si="30"/>
        <v>38503</v>
      </c>
      <c r="C58" s="12">
        <f>100*(VLOOKUP($A58,'Raw-Data'!$A$189:$L577,2,TRUE)/VLOOKUP($A$5,'Raw-Data'!$A$189:$L577,2,TRUE))</f>
        <v>102.9853</v>
      </c>
      <c r="D58" s="12">
        <f>100*(VLOOKUP($A58,'Raw-Data'!$A$189:$L577,3,TRUE)/VLOOKUP($A$5,'Raw-Data'!$A$189:$L577,3,TRUE))</f>
        <v>97.011489248218936</v>
      </c>
      <c r="E58" s="12">
        <f>100*(VLOOKUP($A58,'Raw-Data'!$A$189:$L577,4,TRUE)/VLOOKUP($A$5,'Raw-Data'!$A$189:$L577,4,TRUE))</f>
        <v>134.77930910814237</v>
      </c>
      <c r="F58" s="12">
        <f>100*(VLOOKUP($A58,'Raw-Data'!$A$189:$L577,5,TRUE)/VLOOKUP($A$5,'Raw-Data'!$A$189:$L577,5,TRUE))</f>
        <v>107.33132890601789</v>
      </c>
      <c r="G58" s="12">
        <f>100*(VLOOKUP($A58,'Raw-Data'!$A$189:$L577,6,TRUE)/VLOOKUP($A$5,'Raw-Data'!$A$189:$L577,6,TRUE))</f>
        <v>107.59344142260055</v>
      </c>
      <c r="H58" s="12">
        <f>100*(VLOOKUP($A58,'Raw-Data'!$A$189:$L577,7,TRUE)/VLOOKUP($A$5,'Raw-Data'!$A$189:$L577,7,TRUE))</f>
        <v>93.999787687864981</v>
      </c>
      <c r="I58" s="12">
        <f>100*(VLOOKUP($A58,'Raw-Data'!$A$189:$L577,8,TRUE)/VLOOKUP($A$5,'Raw-Data'!$A$189:$L577,8,TRUE))</f>
        <v>155.40899999999999</v>
      </c>
      <c r="J58" s="12">
        <f>100*(VLOOKUP($A58,'Raw-Data'!$A$189:$L577,9,TRUE)/VLOOKUP($A$5,'Raw-Data'!$A$189:$L577,9,TRUE))</f>
        <v>183.251</v>
      </c>
      <c r="L58" s="13">
        <f t="shared" si="10"/>
        <v>38503</v>
      </c>
      <c r="M58" s="3">
        <f t="shared" si="11"/>
        <v>1.8675078365099518E-2</v>
      </c>
      <c r="N58" s="3">
        <f t="shared" si="12"/>
        <v>3.1820734128707118E-2</v>
      </c>
      <c r="O58" s="3">
        <f t="shared" si="13"/>
        <v>4.7913658317980223E-2</v>
      </c>
      <c r="P58" s="3">
        <f t="shared" si="14"/>
        <v>4.8335685648370763E-4</v>
      </c>
      <c r="Q58" s="3">
        <f t="shared" si="15"/>
        <v>3.5489554564691606E-3</v>
      </c>
      <c r="R58" s="3">
        <f t="shared" si="16"/>
        <v>-9.110727380168715E-3</v>
      </c>
      <c r="S58" s="3">
        <f t="shared" si="17"/>
        <v>2.8306568473708271E-2</v>
      </c>
      <c r="T58" s="3">
        <f t="shared" si="18"/>
        <v>3.4807749863061677E-2</v>
      </c>
      <c r="U58" s="18"/>
      <c r="V58" s="13">
        <f t="shared" si="28"/>
        <v>38503</v>
      </c>
      <c r="W58" s="3">
        <f t="shared" si="29"/>
        <v>4.1268891786757165E-3</v>
      </c>
      <c r="X58" s="3">
        <f t="shared" si="21"/>
        <v>7.3654817996637832E-3</v>
      </c>
      <c r="Y58" s="3">
        <f t="shared" si="22"/>
        <v>9.6845970489304756E-3</v>
      </c>
      <c r="Z58" s="3">
        <f t="shared" si="23"/>
        <v>1.0047569498021846E-4</v>
      </c>
      <c r="AA58" s="3">
        <f t="shared" si="24"/>
        <v>6.6792450653665038E-4</v>
      </c>
      <c r="AB58" s="3">
        <f t="shared" si="25"/>
        <v>-2.0434476473498494E-3</v>
      </c>
      <c r="AC58" s="3">
        <f t="shared" si="26"/>
        <v>4.8346994493935818E-3</v>
      </c>
      <c r="AD58" s="3">
        <f t="shared" si="27"/>
        <v>5.692669284700351E-3</v>
      </c>
    </row>
    <row r="59" spans="1:30" x14ac:dyDescent="0.3">
      <c r="A59" s="10">
        <v>38533</v>
      </c>
      <c r="B59" s="11">
        <f t="shared" si="30"/>
        <v>38533</v>
      </c>
      <c r="C59" s="12">
        <f>100*(VLOOKUP($A59,'Raw-Data'!$A$189:$L578,2,TRUE)/VLOOKUP($A$5,'Raw-Data'!$A$189:$L578,2,TRUE))</f>
        <v>104.02580000000002</v>
      </c>
      <c r="D59" s="12">
        <f>100*(VLOOKUP($A59,'Raw-Data'!$A$189:$L578,3,TRUE)/VLOOKUP($A$5,'Raw-Data'!$A$189:$L578,3,TRUE))</f>
        <v>97.149186064864452</v>
      </c>
      <c r="E59" s="12">
        <f>100*(VLOOKUP($A59,'Raw-Data'!$A$189:$L578,4,TRUE)/VLOOKUP($A$5,'Raw-Data'!$A$189:$L578,4,TRUE))</f>
        <v>138.40316114405749</v>
      </c>
      <c r="F59" s="12">
        <f>100*(VLOOKUP($A59,'Raw-Data'!$A$189:$L578,5,TRUE)/VLOOKUP($A$5,'Raw-Data'!$A$189:$L578,5,TRUE))</f>
        <v>108.75556029811149</v>
      </c>
      <c r="G59" s="12">
        <f>100*(VLOOKUP($A59,'Raw-Data'!$A$189:$L578,6,TRUE)/VLOOKUP($A$5,'Raw-Data'!$A$189:$L578,6,TRUE))</f>
        <v>109.07540882439912</v>
      </c>
      <c r="H59" s="12">
        <f>100*(VLOOKUP($A59,'Raw-Data'!$A$189:$L578,7,TRUE)/VLOOKUP($A$5,'Raw-Data'!$A$189:$L578,7,TRUE))</f>
        <v>93.906402275092134</v>
      </c>
      <c r="I59" s="12">
        <f>100*(VLOOKUP($A59,'Raw-Data'!$A$189:$L578,8,TRUE)/VLOOKUP($A$5,'Raw-Data'!$A$189:$L578,8,TRUE))</f>
        <v>159.75</v>
      </c>
      <c r="J59" s="12">
        <f>100*(VLOOKUP($A59,'Raw-Data'!$A$189:$L578,9,TRUE)/VLOOKUP($A$5,'Raw-Data'!$A$189:$L578,9,TRUE))</f>
        <v>189.477</v>
      </c>
      <c r="L59" s="13">
        <f t="shared" si="10"/>
        <v>38533</v>
      </c>
      <c r="M59" s="3">
        <f t="shared" si="11"/>
        <v>1.0103383686798306E-2</v>
      </c>
      <c r="N59" s="3">
        <f t="shared" si="12"/>
        <v>1.4193866903042807E-3</v>
      </c>
      <c r="O59" s="3">
        <f t="shared" si="13"/>
        <v>2.6887302360390164E-2</v>
      </c>
      <c r="P59" s="3">
        <f t="shared" si="14"/>
        <v>1.3269484377116836E-2</v>
      </c>
      <c r="Q59" s="3">
        <f t="shared" si="15"/>
        <v>1.3773770800561858E-2</v>
      </c>
      <c r="R59" s="3">
        <f t="shared" si="16"/>
        <v>-9.9346408188649704E-4</v>
      </c>
      <c r="S59" s="3">
        <f t="shared" si="17"/>
        <v>2.7932745207806642E-2</v>
      </c>
      <c r="T59" s="3">
        <f t="shared" si="18"/>
        <v>3.3975257979492524E-2</v>
      </c>
      <c r="U59" s="18"/>
      <c r="V59" s="13">
        <f t="shared" si="28"/>
        <v>38533</v>
      </c>
      <c r="W59" s="3">
        <f t="shared" si="29"/>
        <v>2.2326837933370302E-3</v>
      </c>
      <c r="X59" s="3">
        <f t="shared" si="21"/>
        <v>3.2854260344325877E-4</v>
      </c>
      <c r="Y59" s="3">
        <f t="shared" si="22"/>
        <v>5.4346234087373005E-3</v>
      </c>
      <c r="Z59" s="3">
        <f t="shared" si="23"/>
        <v>2.7583360966865799E-3</v>
      </c>
      <c r="AA59" s="3">
        <f t="shared" si="24"/>
        <v>2.59226670437478E-3</v>
      </c>
      <c r="AB59" s="3">
        <f t="shared" si="25"/>
        <v>-2.2282434279357686E-4</v>
      </c>
      <c r="AC59" s="3">
        <f t="shared" si="26"/>
        <v>4.7708512602531779E-3</v>
      </c>
      <c r="AD59" s="3">
        <f t="shared" si="27"/>
        <v>5.5565185425811188E-3</v>
      </c>
    </row>
    <row r="60" spans="1:30" x14ac:dyDescent="0.3">
      <c r="A60" s="10">
        <v>38564</v>
      </c>
      <c r="B60" s="11">
        <f t="shared" si="30"/>
        <v>38564</v>
      </c>
      <c r="C60" s="12">
        <f>100*(VLOOKUP($A60,'Raw-Data'!$A$189:$L579,2,TRUE)/VLOOKUP($A$5,'Raw-Data'!$A$189:$L579,2,TRUE))</f>
        <v>107.87309999999999</v>
      </c>
      <c r="D60" s="12">
        <f>100*(VLOOKUP($A60,'Raw-Data'!$A$189:$L579,3,TRUE)/VLOOKUP($A$5,'Raw-Data'!$A$189:$L579,3,TRUE))</f>
        <v>100.76195866918476</v>
      </c>
      <c r="E60" s="12">
        <f>100*(VLOOKUP($A60,'Raw-Data'!$A$189:$L579,4,TRUE)/VLOOKUP($A$5,'Raw-Data'!$A$189:$L579,4,TRUE))</f>
        <v>145.69953761223471</v>
      </c>
      <c r="F60" s="12">
        <f>100*(VLOOKUP($A60,'Raw-Data'!$A$189:$L579,5,TRUE)/VLOOKUP($A$5,'Raw-Data'!$A$189:$L579,5,TRUE))</f>
        <v>112.08954224571184</v>
      </c>
      <c r="G60" s="12">
        <f>100*(VLOOKUP($A60,'Raw-Data'!$A$189:$L579,6,TRUE)/VLOOKUP($A$5,'Raw-Data'!$A$189:$L579,6,TRUE))</f>
        <v>113.04812713090402</v>
      </c>
      <c r="H60" s="12">
        <f>100*(VLOOKUP($A60,'Raw-Data'!$A$189:$L579,7,TRUE)/VLOOKUP($A$5,'Raw-Data'!$A$189:$L579,7,TRUE))</f>
        <v>94.841826129132073</v>
      </c>
      <c r="I60" s="12">
        <f>100*(VLOOKUP($A60,'Raw-Data'!$A$189:$L579,8,TRUE)/VLOOKUP($A$5,'Raw-Data'!$A$189:$L579,8,TRUE))</f>
        <v>169.99199999999999</v>
      </c>
      <c r="J60" s="12">
        <f>100*(VLOOKUP($A60,'Raw-Data'!$A$189:$L579,9,TRUE)/VLOOKUP($A$5,'Raw-Data'!$A$189:$L579,9,TRUE))</f>
        <v>202.721</v>
      </c>
      <c r="L60" s="13">
        <f t="shared" si="10"/>
        <v>38564</v>
      </c>
      <c r="M60" s="3">
        <f t="shared" si="11"/>
        <v>3.6984094330444695E-2</v>
      </c>
      <c r="N60" s="3">
        <f t="shared" si="12"/>
        <v>3.718788340550927E-2</v>
      </c>
      <c r="O60" s="3">
        <f t="shared" si="13"/>
        <v>5.2718279032534232E-2</v>
      </c>
      <c r="P60" s="3">
        <f t="shared" si="14"/>
        <v>3.0655737862611554E-2</v>
      </c>
      <c r="Q60" s="3">
        <f t="shared" si="15"/>
        <v>3.6421759490267824E-2</v>
      </c>
      <c r="R60" s="3">
        <f t="shared" si="16"/>
        <v>9.9612362030405688E-3</v>
      </c>
      <c r="S60" s="3">
        <f t="shared" si="17"/>
        <v>6.4112676056337969E-2</v>
      </c>
      <c r="T60" s="3">
        <f t="shared" si="18"/>
        <v>6.9897665679739429E-2</v>
      </c>
      <c r="U60" s="18"/>
      <c r="V60" s="13">
        <f t="shared" si="28"/>
        <v>38564</v>
      </c>
      <c r="W60" s="3">
        <f t="shared" si="29"/>
        <v>8.1728845090509369E-3</v>
      </c>
      <c r="X60" s="3">
        <f t="shared" si="21"/>
        <v>8.6078051274182284E-3</v>
      </c>
      <c r="Y60" s="3">
        <f t="shared" si="22"/>
        <v>1.0655735910517647E-2</v>
      </c>
      <c r="Z60" s="3">
        <f t="shared" si="23"/>
        <v>6.3724275875273843E-3</v>
      </c>
      <c r="AA60" s="3">
        <f t="shared" si="24"/>
        <v>6.8546889452753253E-3</v>
      </c>
      <c r="AB60" s="3">
        <f t="shared" si="25"/>
        <v>2.2342085142517403E-3</v>
      </c>
      <c r="AC60" s="3">
        <f t="shared" si="26"/>
        <v>1.0950303634176949E-2</v>
      </c>
      <c r="AD60" s="3">
        <f t="shared" si="27"/>
        <v>1.1431485690764702E-2</v>
      </c>
    </row>
    <row r="61" spans="1:30" x14ac:dyDescent="0.3">
      <c r="A61" s="10">
        <v>38595</v>
      </c>
      <c r="B61" s="11">
        <f t="shared" si="30"/>
        <v>38595</v>
      </c>
      <c r="C61" s="12">
        <f>100*(VLOOKUP($A61,'Raw-Data'!$A$189:$L580,2,TRUE)/VLOOKUP($A$5,'Raw-Data'!$A$189:$L580,2,TRUE))</f>
        <v>108.6922</v>
      </c>
      <c r="D61" s="12">
        <f>100*(VLOOKUP($A61,'Raw-Data'!$A$189:$L580,3,TRUE)/VLOOKUP($A$5,'Raw-Data'!$A$189:$L580,3,TRUE))</f>
        <v>99.842709960432586</v>
      </c>
      <c r="E61" s="12">
        <f>100*(VLOOKUP($A61,'Raw-Data'!$A$189:$L580,4,TRUE)/VLOOKUP($A$5,'Raw-Data'!$A$189:$L580,4,TRUE))</f>
        <v>144.6793385677507</v>
      </c>
      <c r="F61" s="12">
        <f>100*(VLOOKUP($A61,'Raw-Data'!$A$189:$L580,5,TRUE)/VLOOKUP($A$5,'Raw-Data'!$A$189:$L580,5,TRUE))</f>
        <v>114.92161531455002</v>
      </c>
      <c r="G61" s="12">
        <f>100*(VLOOKUP($A61,'Raw-Data'!$A$189:$L580,6,TRUE)/VLOOKUP($A$5,'Raw-Data'!$A$189:$L580,6,TRUE))</f>
        <v>114.73365727869975</v>
      </c>
      <c r="H61" s="12">
        <f>100*(VLOOKUP($A61,'Raw-Data'!$A$189:$L580,7,TRUE)/VLOOKUP($A$5,'Raw-Data'!$A$189:$L580,7,TRUE))</f>
        <v>101.44063627658791</v>
      </c>
      <c r="I61" s="12">
        <f>100*(VLOOKUP($A61,'Raw-Data'!$A$189:$L580,8,TRUE)/VLOOKUP($A$5,'Raw-Data'!$A$189:$L580,8,TRUE))</f>
        <v>165.03</v>
      </c>
      <c r="J61" s="12">
        <f>100*(VLOOKUP($A61,'Raw-Data'!$A$189:$L580,9,TRUE)/VLOOKUP($A$5,'Raw-Data'!$A$189:$L580,9,TRUE))</f>
        <v>204.45699999999997</v>
      </c>
      <c r="L61" s="13">
        <f t="shared" si="10"/>
        <v>38595</v>
      </c>
      <c r="M61" s="3">
        <f t="shared" si="11"/>
        <v>7.5931812472247451E-3</v>
      </c>
      <c r="N61" s="3">
        <f t="shared" si="12"/>
        <v>-9.1229737977821523E-3</v>
      </c>
      <c r="O61" s="3">
        <f t="shared" si="13"/>
        <v>-7.0020746887966556E-3</v>
      </c>
      <c r="P61" s="3">
        <f t="shared" si="14"/>
        <v>2.526616678146465E-2</v>
      </c>
      <c r="Q61" s="3">
        <f t="shared" si="15"/>
        <v>1.4909845837994151E-2</v>
      </c>
      <c r="R61" s="3">
        <f t="shared" si="16"/>
        <v>6.957700433215197E-2</v>
      </c>
      <c r="S61" s="3">
        <f t="shared" si="17"/>
        <v>-2.9189608922772781E-2</v>
      </c>
      <c r="T61" s="3">
        <f t="shared" si="18"/>
        <v>8.5634936686380669E-3</v>
      </c>
      <c r="U61" s="18"/>
      <c r="V61" s="13">
        <f t="shared" si="28"/>
        <v>38595</v>
      </c>
      <c r="W61" s="3">
        <f t="shared" si="29"/>
        <v>1.6779698006224775E-3</v>
      </c>
      <c r="X61" s="3">
        <f t="shared" si="21"/>
        <v>-2.1116765312386011E-3</v>
      </c>
      <c r="Y61" s="3">
        <f t="shared" si="22"/>
        <v>-1.4153014870514164E-3</v>
      </c>
      <c r="Z61" s="3">
        <f t="shared" si="23"/>
        <v>5.2520940435637322E-3</v>
      </c>
      <c r="AA61" s="3">
        <f t="shared" si="24"/>
        <v>2.8060795763798036E-3</v>
      </c>
      <c r="AB61" s="3">
        <f t="shared" si="25"/>
        <v>1.5605446182229341E-2</v>
      </c>
      <c r="AC61" s="3">
        <f t="shared" si="26"/>
        <v>-4.9855208100558542E-3</v>
      </c>
      <c r="AD61" s="3">
        <f t="shared" si="27"/>
        <v>1.4005253878509082E-3</v>
      </c>
    </row>
    <row r="62" spans="1:30" x14ac:dyDescent="0.3">
      <c r="A62" s="10">
        <v>38625</v>
      </c>
      <c r="B62" s="11">
        <f t="shared" si="30"/>
        <v>38625</v>
      </c>
      <c r="C62" s="12">
        <f>100*(VLOOKUP($A62,'Raw-Data'!$A$189:$L581,2,TRUE)/VLOOKUP($A$5,'Raw-Data'!$A$189:$L581,2,TRUE))</f>
        <v>111.96250000000001</v>
      </c>
      <c r="D62" s="12">
        <f>100*(VLOOKUP($A62,'Raw-Data'!$A$189:$L581,3,TRUE)/VLOOKUP($A$5,'Raw-Data'!$A$189:$L581,3,TRUE))</f>
        <v>100.65093040596069</v>
      </c>
      <c r="E62" s="12">
        <f>100*(VLOOKUP($A62,'Raw-Data'!$A$189:$L581,4,TRUE)/VLOOKUP($A$5,'Raw-Data'!$A$189:$L581,4,TRUE))</f>
        <v>146.59837587898502</v>
      </c>
      <c r="F62" s="12">
        <f>100*(VLOOKUP($A62,'Raw-Data'!$A$189:$L581,5,TRUE)/VLOOKUP($A$5,'Raw-Data'!$A$189:$L581,5,TRUE))</f>
        <v>120.04043726365683</v>
      </c>
      <c r="G62" s="12">
        <f>100*(VLOOKUP($A62,'Raw-Data'!$A$189:$L581,6,TRUE)/VLOOKUP($A$5,'Raw-Data'!$A$189:$L581,6,TRUE))</f>
        <v>117.51753853764197</v>
      </c>
      <c r="H62" s="12">
        <f>100*(VLOOKUP($A62,'Raw-Data'!$A$189:$L581,7,TRUE)/VLOOKUP($A$5,'Raw-Data'!$A$189:$L581,7,TRUE))</f>
        <v>111.92156583126187</v>
      </c>
      <c r="I62" s="12">
        <f>100*(VLOOKUP($A62,'Raw-Data'!$A$189:$L581,8,TRUE)/VLOOKUP($A$5,'Raw-Data'!$A$189:$L581,8,TRUE))</f>
        <v>174.00700000000001</v>
      </c>
      <c r="J62" s="12">
        <f>100*(VLOOKUP($A62,'Raw-Data'!$A$189:$L581,9,TRUE)/VLOOKUP($A$5,'Raw-Data'!$A$189:$L581,9,TRUE))</f>
        <v>223.495</v>
      </c>
      <c r="L62" s="13">
        <f t="shared" si="10"/>
        <v>38625</v>
      </c>
      <c r="M62" s="3">
        <f t="shared" si="11"/>
        <v>3.0087715585846997E-2</v>
      </c>
      <c r="N62" s="3">
        <f t="shared" si="12"/>
        <v>8.0949369848675179E-3</v>
      </c>
      <c r="O62" s="3">
        <f t="shared" si="13"/>
        <v>1.3264073019905842E-2</v>
      </c>
      <c r="P62" s="3">
        <f t="shared" si="14"/>
        <v>4.4541855203619862E-2</v>
      </c>
      <c r="Q62" s="3">
        <f t="shared" si="15"/>
        <v>2.4263858792367143E-2</v>
      </c>
      <c r="R62" s="3">
        <f t="shared" si="16"/>
        <v>0.10332081835623219</v>
      </c>
      <c r="S62" s="3">
        <f t="shared" si="17"/>
        <v>5.4396170393261833E-2</v>
      </c>
      <c r="T62" s="3">
        <f t="shared" si="18"/>
        <v>9.3114933702441283E-2</v>
      </c>
      <c r="U62" s="18"/>
      <c r="V62" s="13">
        <f t="shared" si="28"/>
        <v>38625</v>
      </c>
      <c r="W62" s="3">
        <f t="shared" si="29"/>
        <v>6.6488967507817463E-3</v>
      </c>
      <c r="X62" s="3">
        <f t="shared" si="21"/>
        <v>1.8737189025968403E-3</v>
      </c>
      <c r="Y62" s="3">
        <f t="shared" si="22"/>
        <v>2.6810142855899031E-3</v>
      </c>
      <c r="Z62" s="3">
        <f t="shared" si="23"/>
        <v>9.258943567800236E-3</v>
      </c>
      <c r="AA62" s="3">
        <f t="shared" si="24"/>
        <v>4.5665340434254105E-3</v>
      </c>
      <c r="AB62" s="3">
        <f t="shared" si="25"/>
        <v>2.317385587147203E-2</v>
      </c>
      <c r="AC62" s="3">
        <f t="shared" si="26"/>
        <v>9.2907459020930856E-3</v>
      </c>
      <c r="AD62" s="3">
        <f t="shared" si="27"/>
        <v>1.5228577690892775E-2</v>
      </c>
    </row>
    <row r="63" spans="1:30" x14ac:dyDescent="0.3">
      <c r="A63" s="10">
        <v>38656</v>
      </c>
      <c r="B63" s="11">
        <f t="shared" si="30"/>
        <v>38656</v>
      </c>
      <c r="C63" s="12">
        <f>100*(VLOOKUP($A63,'Raw-Data'!$A$189:$L582,2,TRUE)/VLOOKUP($A$5,'Raw-Data'!$A$189:$L582,2,TRUE))</f>
        <v>108.94669999999999</v>
      </c>
      <c r="D63" s="12">
        <f>100*(VLOOKUP($A63,'Raw-Data'!$A$189:$L582,3,TRUE)/VLOOKUP($A$5,'Raw-Data'!$A$189:$L582,3,TRUE))</f>
        <v>98.972988565177417</v>
      </c>
      <c r="E63" s="12">
        <f>100*(VLOOKUP($A63,'Raw-Data'!$A$189:$L582,4,TRUE)/VLOOKUP($A$5,'Raw-Data'!$A$189:$L582,4,TRUE))</f>
        <v>142.19448464898235</v>
      </c>
      <c r="F63" s="12">
        <f>100*(VLOOKUP($A63,'Raw-Data'!$A$189:$L582,5,TRUE)/VLOOKUP($A$5,'Raw-Data'!$A$189:$L582,5,TRUE))</f>
        <v>116.53457253530067</v>
      </c>
      <c r="G63" s="12">
        <f>100*(VLOOKUP($A63,'Raw-Data'!$A$189:$L582,6,TRUE)/VLOOKUP($A$5,'Raw-Data'!$A$189:$L582,6,TRUE))</f>
        <v>113.81695148104907</v>
      </c>
      <c r="H63" s="12">
        <f>100*(VLOOKUP($A63,'Raw-Data'!$A$189:$L582,7,TRUE)/VLOOKUP($A$5,'Raw-Data'!$A$189:$L582,7,TRUE))</f>
        <v>110.57929020168855</v>
      </c>
      <c r="I63" s="12">
        <f>100*(VLOOKUP($A63,'Raw-Data'!$A$189:$L582,8,TRUE)/VLOOKUP($A$5,'Raw-Data'!$A$189:$L582,8,TRUE))</f>
        <v>162.58199999999999</v>
      </c>
      <c r="J63" s="12">
        <f>100*(VLOOKUP($A63,'Raw-Data'!$A$189:$L582,9,TRUE)/VLOOKUP($A$5,'Raw-Data'!$A$189:$L582,9,TRUE))</f>
        <v>208.887</v>
      </c>
      <c r="L63" s="13">
        <f t="shared" si="10"/>
        <v>38656</v>
      </c>
      <c r="M63" s="3">
        <f t="shared" si="11"/>
        <v>-2.6935804398794394E-2</v>
      </c>
      <c r="N63" s="3">
        <f t="shared" si="12"/>
        <v>-1.6670902434935742E-2</v>
      </c>
      <c r="O63" s="3">
        <f t="shared" si="13"/>
        <v>-3.0040518550069173E-2</v>
      </c>
      <c r="P63" s="3">
        <f t="shared" si="14"/>
        <v>-2.9205697748800108E-2</v>
      </c>
      <c r="Q63" s="3">
        <f t="shared" si="15"/>
        <v>-3.1489657651462499E-2</v>
      </c>
      <c r="R63" s="3">
        <f t="shared" si="16"/>
        <v>-1.1993002596094815E-2</v>
      </c>
      <c r="S63" s="3">
        <f t="shared" si="17"/>
        <v>-6.565827811524827E-2</v>
      </c>
      <c r="T63" s="3">
        <f t="shared" si="18"/>
        <v>-6.5361641200026854E-2</v>
      </c>
      <c r="U63" s="18"/>
      <c r="V63" s="13">
        <f t="shared" si="28"/>
        <v>38656</v>
      </c>
      <c r="W63" s="3">
        <f t="shared" si="29"/>
        <v>-5.9523755413016695E-3</v>
      </c>
      <c r="X63" s="3">
        <f t="shared" si="21"/>
        <v>-3.8587805036752868E-3</v>
      </c>
      <c r="Y63" s="3">
        <f t="shared" si="22"/>
        <v>-6.0719704466641765E-3</v>
      </c>
      <c r="Z63" s="3">
        <f t="shared" si="23"/>
        <v>-6.0710068334197797E-3</v>
      </c>
      <c r="AA63" s="3">
        <f t="shared" si="24"/>
        <v>-5.9264519675844276E-3</v>
      </c>
      <c r="AB63" s="3">
        <f t="shared" si="25"/>
        <v>-2.6899139790962281E-3</v>
      </c>
      <c r="AC63" s="3">
        <f t="shared" si="26"/>
        <v>-1.1214289056151915E-2</v>
      </c>
      <c r="AD63" s="3">
        <f t="shared" si="27"/>
        <v>-1.0689636897553529E-2</v>
      </c>
    </row>
    <row r="64" spans="1:30" x14ac:dyDescent="0.3">
      <c r="A64" s="10">
        <v>38686</v>
      </c>
      <c r="B64" s="11">
        <f t="shared" si="30"/>
        <v>38686</v>
      </c>
      <c r="C64" s="12">
        <f>100*(VLOOKUP($A64,'Raw-Data'!$A$189:$L583,2,TRUE)/VLOOKUP($A$5,'Raw-Data'!$A$189:$L583,2,TRUE))</f>
        <v>112.91379999999999</v>
      </c>
      <c r="D64" s="12">
        <f>100*(VLOOKUP($A64,'Raw-Data'!$A$189:$L583,3,TRUE)/VLOOKUP($A$5,'Raw-Data'!$A$189:$L583,3,TRUE))</f>
        <v>102.71638265564367</v>
      </c>
      <c r="E64" s="12">
        <f>100*(VLOOKUP($A64,'Raw-Data'!$A$189:$L583,4,TRUE)/VLOOKUP($A$5,'Raw-Data'!$A$189:$L583,4,TRUE))</f>
        <v>148.50332381232948</v>
      </c>
      <c r="F64" s="12">
        <f>100*(VLOOKUP($A64,'Raw-Data'!$A$189:$L583,5,TRUE)/VLOOKUP($A$5,'Raw-Data'!$A$189:$L583,5,TRUE))</f>
        <v>119.38453480408361</v>
      </c>
      <c r="G64" s="12">
        <f>100*(VLOOKUP($A64,'Raw-Data'!$A$189:$L583,6,TRUE)/VLOOKUP($A$5,'Raw-Data'!$A$189:$L583,6,TRUE))</f>
        <v>115.7361655390617</v>
      </c>
      <c r="H64" s="12">
        <f>100*(VLOOKUP($A64,'Raw-Data'!$A$189:$L583,7,TRUE)/VLOOKUP($A$5,'Raw-Data'!$A$189:$L583,7,TRUE))</f>
        <v>115.29937740397598</v>
      </c>
      <c r="I64" s="12">
        <f>100*(VLOOKUP($A64,'Raw-Data'!$A$189:$L583,8,TRUE)/VLOOKUP($A$5,'Raw-Data'!$A$189:$L583,8,TRUE))</f>
        <v>174.565</v>
      </c>
      <c r="J64" s="12">
        <f>100*(VLOOKUP($A64,'Raw-Data'!$A$189:$L583,9,TRUE)/VLOOKUP($A$5,'Raw-Data'!$A$189:$L583,9,TRUE))</f>
        <v>226.167</v>
      </c>
      <c r="L64" s="13">
        <f t="shared" si="10"/>
        <v>38686</v>
      </c>
      <c r="M64" s="3">
        <f t="shared" si="11"/>
        <v>3.6413218573853046E-2</v>
      </c>
      <c r="N64" s="3">
        <f t="shared" si="12"/>
        <v>3.7822381083310264E-2</v>
      </c>
      <c r="O64" s="3">
        <f t="shared" si="13"/>
        <v>4.4367678387252196E-2</v>
      </c>
      <c r="P64" s="3">
        <f t="shared" si="14"/>
        <v>2.4455937897053026E-2</v>
      </c>
      <c r="Q64" s="3">
        <f t="shared" si="15"/>
        <v>1.6862286619337086E-2</v>
      </c>
      <c r="R64" s="3">
        <f t="shared" si="16"/>
        <v>4.2685092241760092E-2</v>
      </c>
      <c r="S64" s="3">
        <f t="shared" si="17"/>
        <v>7.3704346114576103E-2</v>
      </c>
      <c r="T64" s="3">
        <f t="shared" si="18"/>
        <v>8.272415229286656E-2</v>
      </c>
      <c r="U64" s="18"/>
      <c r="V64" s="13">
        <f t="shared" si="28"/>
        <v>38686</v>
      </c>
      <c r="W64" s="3">
        <f t="shared" si="29"/>
        <v>8.0467302334871326E-3</v>
      </c>
      <c r="X64" s="3">
        <f t="shared" si="21"/>
        <v>8.7546710381439033E-3</v>
      </c>
      <c r="Y64" s="3">
        <f t="shared" si="22"/>
        <v>8.9678622393113087E-3</v>
      </c>
      <c r="Z64" s="3">
        <f t="shared" si="23"/>
        <v>5.0836712537298831E-3</v>
      </c>
      <c r="AA64" s="3">
        <f t="shared" si="24"/>
        <v>3.1735350323347051E-3</v>
      </c>
      <c r="AB64" s="3">
        <f t="shared" si="25"/>
        <v>9.5738515355203949E-3</v>
      </c>
      <c r="AC64" s="3">
        <f t="shared" si="26"/>
        <v>1.258853972034899E-2</v>
      </c>
      <c r="AD64" s="3">
        <f t="shared" si="27"/>
        <v>1.3529206648322356E-2</v>
      </c>
    </row>
    <row r="65" spans="1:30" x14ac:dyDescent="0.3">
      <c r="A65" s="10">
        <v>38717</v>
      </c>
      <c r="B65" s="11">
        <f t="shared" si="30"/>
        <v>38717</v>
      </c>
      <c r="C65" s="12">
        <f>100*(VLOOKUP($A65,'Raw-Data'!$A$189:$L584,2,TRUE)/VLOOKUP($A$5,'Raw-Data'!$A$189:$L584,2,TRUE))</f>
        <v>115.69080000000001</v>
      </c>
      <c r="D65" s="12">
        <f>100*(VLOOKUP($A65,'Raw-Data'!$A$189:$L584,3,TRUE)/VLOOKUP($A$5,'Raw-Data'!$A$189:$L584,3,TRUE))</f>
        <v>102.7523035643338</v>
      </c>
      <c r="E65" s="12">
        <f>100*(VLOOKUP($A65,'Raw-Data'!$A$189:$L584,4,TRUE)/VLOOKUP($A$5,'Raw-Data'!$A$189:$L584,4,TRUE))</f>
        <v>150.03746493666185</v>
      </c>
      <c r="F65" s="12">
        <f>100*(VLOOKUP($A65,'Raw-Data'!$A$189:$L584,5,TRUE)/VLOOKUP($A$5,'Raw-Data'!$A$189:$L584,5,TRUE))</f>
        <v>124.93995087270002</v>
      </c>
      <c r="G65" s="12">
        <f>100*(VLOOKUP($A65,'Raw-Data'!$A$189:$L584,6,TRUE)/VLOOKUP($A$5,'Raw-Data'!$A$189:$L584,6,TRUE))</f>
        <v>119.80821634342536</v>
      </c>
      <c r="H65" s="12">
        <f>100*(VLOOKUP($A65,'Raw-Data'!$A$189:$L584,7,TRUE)/VLOOKUP($A$5,'Raw-Data'!$A$189:$L584,7,TRUE))</f>
        <v>125.1874027068999</v>
      </c>
      <c r="I65" s="12">
        <f>100*(VLOOKUP($A65,'Raw-Data'!$A$189:$L584,8,TRUE)/VLOOKUP($A$5,'Raw-Data'!$A$189:$L584,8,TRUE))</f>
        <v>185.31700000000001</v>
      </c>
      <c r="J65" s="12">
        <f>100*(VLOOKUP($A65,'Raw-Data'!$A$189:$L584,9,TRUE)/VLOOKUP($A$5,'Raw-Data'!$A$189:$L584,9,TRUE))</f>
        <v>239.535</v>
      </c>
      <c r="L65" s="13">
        <f t="shared" si="10"/>
        <v>38717</v>
      </c>
      <c r="M65" s="3">
        <f t="shared" si="11"/>
        <v>2.4593982312171025E-2</v>
      </c>
      <c r="N65" s="3">
        <f t="shared" si="12"/>
        <v>3.4970963503022645E-4</v>
      </c>
      <c r="O65" s="3">
        <f t="shared" si="13"/>
        <v>1.0330685434833287E-2</v>
      </c>
      <c r="P65" s="3">
        <f t="shared" si="14"/>
        <v>4.6533800024711303E-2</v>
      </c>
      <c r="Q65" s="3">
        <f t="shared" si="15"/>
        <v>3.5183909760595267E-2</v>
      </c>
      <c r="R65" s="3">
        <f t="shared" si="16"/>
        <v>8.5759572389355609E-2</v>
      </c>
      <c r="S65" s="3">
        <f t="shared" si="17"/>
        <v>6.1593102855669768E-2</v>
      </c>
      <c r="T65" s="3">
        <f t="shared" si="18"/>
        <v>5.910676623910649E-2</v>
      </c>
      <c r="U65" s="18"/>
      <c r="V65" s="13">
        <f t="shared" si="28"/>
        <v>38717</v>
      </c>
      <c r="W65" s="3">
        <f t="shared" si="29"/>
        <v>5.4348708733838683E-3</v>
      </c>
      <c r="X65" s="3">
        <f t="shared" si="21"/>
        <v>8.0946591036014273E-5</v>
      </c>
      <c r="Y65" s="3">
        <f t="shared" si="22"/>
        <v>2.0881003285460041E-3</v>
      </c>
      <c r="Z65" s="3">
        <f t="shared" si="23"/>
        <v>9.6730103956040019E-3</v>
      </c>
      <c r="AA65" s="3">
        <f t="shared" si="24"/>
        <v>6.6217217581693369E-3</v>
      </c>
      <c r="AB65" s="3">
        <f t="shared" si="25"/>
        <v>1.9235038995702291E-2</v>
      </c>
      <c r="AC65" s="3">
        <f t="shared" si="26"/>
        <v>1.0519966089826005E-2</v>
      </c>
      <c r="AD65" s="3">
        <f t="shared" si="27"/>
        <v>9.6666769328975239E-3</v>
      </c>
    </row>
    <row r="66" spans="1:30" x14ac:dyDescent="0.3">
      <c r="A66" s="10">
        <v>38748</v>
      </c>
      <c r="B66" s="11">
        <f t="shared" si="30"/>
        <v>38748</v>
      </c>
      <c r="C66" s="12">
        <f>100*(VLOOKUP($A66,'Raw-Data'!$A$189:$L585,2,TRUE)/VLOOKUP($A$5,'Raw-Data'!$A$189:$L585,2,TRUE))</f>
        <v>121.38580000000002</v>
      </c>
      <c r="D66" s="12">
        <f>100*(VLOOKUP($A66,'Raw-Data'!$A$189:$L585,3,TRUE)/VLOOKUP($A$5,'Raw-Data'!$A$189:$L585,3,TRUE))</f>
        <v>105.47304026951568</v>
      </c>
      <c r="E66" s="12">
        <f>100*(VLOOKUP($A66,'Raw-Data'!$A$189:$L585,4,TRUE)/VLOOKUP($A$5,'Raw-Data'!$A$189:$L585,4,TRUE))</f>
        <v>157.74723656065476</v>
      </c>
      <c r="F66" s="12">
        <f>100*(VLOOKUP($A66,'Raw-Data'!$A$189:$L585,5,TRUE)/VLOOKUP($A$5,'Raw-Data'!$A$189:$L585,5,TRUE))</f>
        <v>132.61110483419884</v>
      </c>
      <c r="G66" s="12">
        <f>100*(VLOOKUP($A66,'Raw-Data'!$A$189:$L585,6,TRUE)/VLOOKUP($A$5,'Raw-Data'!$A$189:$L585,6,TRUE))</f>
        <v>127.63598450596699</v>
      </c>
      <c r="H66" s="12">
        <f>100*(VLOOKUP($A66,'Raw-Data'!$A$189:$L585,7,TRUE)/VLOOKUP($A$5,'Raw-Data'!$A$189:$L585,7,TRUE))</f>
        <v>131.49945844442249</v>
      </c>
      <c r="I66" s="12">
        <f>100*(VLOOKUP($A66,'Raw-Data'!$A$189:$L585,8,TRUE)/VLOOKUP($A$5,'Raw-Data'!$A$189:$L585,8,TRUE))</f>
        <v>198.72300000000001</v>
      </c>
      <c r="J66" s="12">
        <f>100*(VLOOKUP($A66,'Raw-Data'!$A$189:$L585,9,TRUE)/VLOOKUP($A$5,'Raw-Data'!$A$189:$L585,9,TRUE))</f>
        <v>266.29000000000002</v>
      </c>
      <c r="L66" s="13">
        <f t="shared" si="10"/>
        <v>38748</v>
      </c>
      <c r="M66" s="3">
        <f t="shared" si="11"/>
        <v>4.922604044573986E-2</v>
      </c>
      <c r="N66" s="3">
        <f t="shared" si="12"/>
        <v>2.6478595718084419E-2</v>
      </c>
      <c r="O66" s="3">
        <f t="shared" si="13"/>
        <v>5.1385643094193689E-2</v>
      </c>
      <c r="P66" s="3">
        <f t="shared" si="14"/>
        <v>6.1398727211881665E-2</v>
      </c>
      <c r="Q66" s="3">
        <f t="shared" si="15"/>
        <v>6.5335820876455175E-2</v>
      </c>
      <c r="R66" s="3">
        <f t="shared" si="16"/>
        <v>5.0420853864193926E-2</v>
      </c>
      <c r="S66" s="3">
        <f t="shared" si="17"/>
        <v>7.2340907741869298E-2</v>
      </c>
      <c r="T66" s="3">
        <f t="shared" si="18"/>
        <v>0.11169557684680753</v>
      </c>
      <c r="U66" s="18"/>
      <c r="V66" s="13">
        <f t="shared" si="28"/>
        <v>38748</v>
      </c>
      <c r="W66" s="3">
        <f t="shared" si="29"/>
        <v>1.0878155885237401E-2</v>
      </c>
      <c r="X66" s="3">
        <f t="shared" si="21"/>
        <v>6.1289476871704777E-3</v>
      </c>
      <c r="Y66" s="3">
        <f t="shared" si="22"/>
        <v>1.0386375512484581E-2</v>
      </c>
      <c r="Z66" s="3">
        <f t="shared" si="23"/>
        <v>1.2762992196682746E-2</v>
      </c>
      <c r="AA66" s="3">
        <f t="shared" si="24"/>
        <v>1.2296405647618337E-2</v>
      </c>
      <c r="AB66" s="3">
        <f t="shared" si="25"/>
        <v>1.1308907720192329E-2</v>
      </c>
      <c r="AC66" s="3">
        <f t="shared" si="26"/>
        <v>1.2355667454114025E-2</v>
      </c>
      <c r="AD66" s="3">
        <f t="shared" si="27"/>
        <v>1.8267368102052321E-2</v>
      </c>
    </row>
    <row r="67" spans="1:30" x14ac:dyDescent="0.3">
      <c r="A67" s="10">
        <v>38776</v>
      </c>
      <c r="B67" s="11">
        <f t="shared" si="30"/>
        <v>38776</v>
      </c>
      <c r="C67" s="12">
        <f>100*(VLOOKUP($A67,'Raw-Data'!$A$189:$L586,2,TRUE)/VLOOKUP($A$5,'Raw-Data'!$A$189:$L586,2,TRUE))</f>
        <v>121.2075</v>
      </c>
      <c r="D67" s="12">
        <f>100*(VLOOKUP($A67,'Raw-Data'!$A$189:$L586,3,TRUE)/VLOOKUP($A$5,'Raw-Data'!$A$189:$L586,3,TRUE))</f>
        <v>105.75931902665224</v>
      </c>
      <c r="E67" s="12">
        <f>100*(VLOOKUP($A67,'Raw-Data'!$A$189:$L586,4,TRUE)/VLOOKUP($A$5,'Raw-Data'!$A$189:$L586,4,TRUE))</f>
        <v>157.5576703854085</v>
      </c>
      <c r="F67" s="12">
        <f>100*(VLOOKUP($A67,'Raw-Data'!$A$189:$L586,5,TRUE)/VLOOKUP($A$5,'Raw-Data'!$A$189:$L586,5,TRUE))</f>
        <v>132.31776380118646</v>
      </c>
      <c r="G67" s="12">
        <f>100*(VLOOKUP($A67,'Raw-Data'!$A$189:$L586,6,TRUE)/VLOOKUP($A$5,'Raw-Data'!$A$189:$L586,6,TRUE))</f>
        <v>127.74217385421724</v>
      </c>
      <c r="H67" s="12">
        <f>100*(VLOOKUP($A67,'Raw-Data'!$A$189:$L586,7,TRUE)/VLOOKUP($A$5,'Raw-Data'!$A$189:$L586,7,TRUE))</f>
        <v>130.38410138622797</v>
      </c>
      <c r="I67" s="12">
        <f>100*(VLOOKUP($A67,'Raw-Data'!$A$189:$L586,8,TRUE)/VLOOKUP($A$5,'Raw-Data'!$A$189:$L586,8,TRUE))</f>
        <v>198.79400000000001</v>
      </c>
      <c r="J67" s="12">
        <f>100*(VLOOKUP($A67,'Raw-Data'!$A$189:$L586,9,TRUE)/VLOOKUP($A$5,'Raw-Data'!$A$189:$L586,9,TRUE))</f>
        <v>265.97399999999999</v>
      </c>
      <c r="L67" s="13">
        <f t="shared" si="10"/>
        <v>38776</v>
      </c>
      <c r="M67" s="3">
        <f t="shared" si="11"/>
        <v>-1.4688703291491079E-3</v>
      </c>
      <c r="N67" s="3">
        <f t="shared" si="12"/>
        <v>2.7142363243253254E-3</v>
      </c>
      <c r="O67" s="3">
        <f t="shared" si="13"/>
        <v>-1.2017083746083124E-3</v>
      </c>
      <c r="P67" s="3">
        <f t="shared" si="14"/>
        <v>-2.2120397336191644E-3</v>
      </c>
      <c r="Q67" s="3">
        <f t="shared" si="15"/>
        <v>8.3197029945170087E-4</v>
      </c>
      <c r="R67" s="3">
        <f t="shared" si="16"/>
        <v>-8.4818376546084151E-3</v>
      </c>
      <c r="S67" s="3">
        <f t="shared" si="17"/>
        <v>3.5728124072198497E-4</v>
      </c>
      <c r="T67" s="3">
        <f t="shared" si="18"/>
        <v>-1.1866761801044845E-3</v>
      </c>
      <c r="U67" s="18"/>
      <c r="V67" s="13">
        <f t="shared" si="28"/>
        <v>38776</v>
      </c>
      <c r="W67" s="3">
        <f t="shared" si="29"/>
        <v>-3.2459649955589293E-4</v>
      </c>
      <c r="X67" s="3">
        <f t="shared" si="21"/>
        <v>6.2825886310300446E-4</v>
      </c>
      <c r="Y67" s="3">
        <f t="shared" si="22"/>
        <v>-2.4289653069632894E-4</v>
      </c>
      <c r="Z67" s="3">
        <f t="shared" si="23"/>
        <v>-4.5981809625314464E-4</v>
      </c>
      <c r="AA67" s="3">
        <f t="shared" si="24"/>
        <v>1.5657941006317486E-4</v>
      </c>
      <c r="AB67" s="3">
        <f t="shared" si="25"/>
        <v>-1.9023937911082534E-3</v>
      </c>
      <c r="AC67" s="3">
        <f t="shared" si="26"/>
        <v>6.1022847732378184E-5</v>
      </c>
      <c r="AD67" s="3">
        <f t="shared" si="27"/>
        <v>-1.9407617751629472E-4</v>
      </c>
    </row>
    <row r="68" spans="1:30" x14ac:dyDescent="0.3">
      <c r="A68" s="10">
        <v>38807</v>
      </c>
      <c r="B68" s="11">
        <f t="shared" si="30"/>
        <v>38807</v>
      </c>
      <c r="C68" s="12">
        <f>100*(VLOOKUP($A68,'Raw-Data'!$A$189:$L587,2,TRUE)/VLOOKUP($A$5,'Raw-Data'!$A$189:$L587,2,TRUE))</f>
        <v>123.7573</v>
      </c>
      <c r="D68" s="12">
        <f>100*(VLOOKUP($A68,'Raw-Data'!$A$189:$L587,3,TRUE)/VLOOKUP($A$5,'Raw-Data'!$A$189:$L587,3,TRUE))</f>
        <v>107.07587475576506</v>
      </c>
      <c r="E68" s="12">
        <f>100*(VLOOKUP($A68,'Raw-Data'!$A$189:$L587,4,TRUE)/VLOOKUP($A$5,'Raw-Data'!$A$189:$L587,4,TRUE))</f>
        <v>161.46202912658666</v>
      </c>
      <c r="F68" s="12">
        <f>100*(VLOOKUP($A68,'Raw-Data'!$A$189:$L587,5,TRUE)/VLOOKUP($A$5,'Raw-Data'!$A$189:$L587,5,TRUE))</f>
        <v>136.67875320994318</v>
      </c>
      <c r="G68" s="12">
        <f>100*(VLOOKUP($A68,'Raw-Data'!$A$189:$L587,6,TRUE)/VLOOKUP($A$5,'Raw-Data'!$A$189:$L587,6,TRUE))</f>
        <v>132.70442138284307</v>
      </c>
      <c r="H68" s="12">
        <f>100*(VLOOKUP($A68,'Raw-Data'!$A$189:$L587,7,TRUE)/VLOOKUP($A$5,'Raw-Data'!$A$189:$L587,7,TRUE))</f>
        <v>133.67262479789775</v>
      </c>
      <c r="I68" s="12">
        <f>100*(VLOOKUP($A68,'Raw-Data'!$A$189:$L587,8,TRUE)/VLOOKUP($A$5,'Raw-Data'!$A$189:$L587,8,TRUE))</f>
        <v>202.47499999999999</v>
      </c>
      <c r="J68" s="12">
        <f>100*(VLOOKUP($A68,'Raw-Data'!$A$189:$L587,9,TRUE)/VLOOKUP($A$5,'Raw-Data'!$A$189:$L587,9,TRUE))</f>
        <v>268.31700000000001</v>
      </c>
      <c r="L68" s="13">
        <f t="shared" si="10"/>
        <v>38807</v>
      </c>
      <c r="M68" s="3">
        <f t="shared" si="11"/>
        <v>2.1036652022358382E-2</v>
      </c>
      <c r="N68" s="3">
        <f t="shared" si="12"/>
        <v>1.2448602555591659E-2</v>
      </c>
      <c r="O68" s="3">
        <f t="shared" si="13"/>
        <v>2.4780505649947271E-2</v>
      </c>
      <c r="P68" s="3">
        <f t="shared" si="14"/>
        <v>3.2958457605959168E-2</v>
      </c>
      <c r="Q68" s="3">
        <f t="shared" si="15"/>
        <v>3.8845804630574632E-2</v>
      </c>
      <c r="R68" s="3">
        <f t="shared" si="16"/>
        <v>2.5221812910520613E-2</v>
      </c>
      <c r="S68" s="3">
        <f t="shared" si="17"/>
        <v>1.8516655432256446E-2</v>
      </c>
      <c r="T68" s="3">
        <f t="shared" si="18"/>
        <v>8.8091317196419272E-3</v>
      </c>
      <c r="U68" s="18"/>
      <c r="V68" s="13">
        <f t="shared" si="28"/>
        <v>38807</v>
      </c>
      <c r="W68" s="3">
        <f t="shared" si="29"/>
        <v>4.6487586230899765E-3</v>
      </c>
      <c r="X68" s="3">
        <f t="shared" si="21"/>
        <v>2.8814531802941719E-3</v>
      </c>
      <c r="Y68" s="3">
        <f t="shared" si="22"/>
        <v>5.0087849751690797E-3</v>
      </c>
      <c r="Z68" s="3">
        <f t="shared" si="23"/>
        <v>6.8510953946640364E-3</v>
      </c>
      <c r="AA68" s="3">
        <f t="shared" si="24"/>
        <v>7.310901815237014E-3</v>
      </c>
      <c r="AB68" s="3">
        <f t="shared" si="25"/>
        <v>5.6570076244501751E-3</v>
      </c>
      <c r="AC68" s="3">
        <f t="shared" si="26"/>
        <v>3.1626038990240461E-3</v>
      </c>
      <c r="AD68" s="3">
        <f t="shared" si="27"/>
        <v>1.44069851577801E-3</v>
      </c>
    </row>
    <row r="69" spans="1:30" x14ac:dyDescent="0.3">
      <c r="A69" s="10">
        <v>38837</v>
      </c>
      <c r="B69" s="11">
        <f t="shared" si="30"/>
        <v>38837</v>
      </c>
      <c r="C69" s="12">
        <f>100*(VLOOKUP($A69,'Raw-Data'!$A$189:$L588,2,TRUE)/VLOOKUP($A$5,'Raw-Data'!$A$189:$L588,2,TRUE))</f>
        <v>127.8764</v>
      </c>
      <c r="D69" s="12">
        <f>100*(VLOOKUP($A69,'Raw-Data'!$A$189:$L588,3,TRUE)/VLOOKUP($A$5,'Raw-Data'!$A$189:$L588,3,TRUE))</f>
        <v>108.51325535956286</v>
      </c>
      <c r="E69" s="12">
        <f>100*(VLOOKUP($A69,'Raw-Data'!$A$189:$L588,4,TRUE)/VLOOKUP($A$5,'Raw-Data'!$A$189:$L588,4,TRUE))</f>
        <v>162.59398255478848</v>
      </c>
      <c r="F69" s="12">
        <f>100*(VLOOKUP($A69,'Raw-Data'!$A$189:$L588,5,TRUE)/VLOOKUP($A$5,'Raw-Data'!$A$189:$L588,5,TRUE))</f>
        <v>143.20635837263379</v>
      </c>
      <c r="G69" s="12">
        <f>100*(VLOOKUP($A69,'Raw-Data'!$A$189:$L588,6,TRUE)/VLOOKUP($A$5,'Raw-Data'!$A$189:$L588,6,TRUE))</f>
        <v>139.48290776985229</v>
      </c>
      <c r="H69" s="12">
        <f>100*(VLOOKUP($A69,'Raw-Data'!$A$189:$L588,7,TRUE)/VLOOKUP($A$5,'Raw-Data'!$A$189:$L588,7,TRUE))</f>
        <v>137.5608900827086</v>
      </c>
      <c r="I69" s="12">
        <f>100*(VLOOKUP($A69,'Raw-Data'!$A$189:$L588,8,TRUE)/VLOOKUP($A$5,'Raw-Data'!$A$189:$L588,8,TRUE))</f>
        <v>216.15199999999999</v>
      </c>
      <c r="J69" s="12">
        <f>100*(VLOOKUP($A69,'Raw-Data'!$A$189:$L588,9,TRUE)/VLOOKUP($A$5,'Raw-Data'!$A$189:$L588,9,TRUE))</f>
        <v>287.42500000000001</v>
      </c>
      <c r="L69" s="13">
        <f t="shared" si="10"/>
        <v>38837</v>
      </c>
      <c r="M69" s="3">
        <f t="shared" si="11"/>
        <v>3.328369316395885E-2</v>
      </c>
      <c r="N69" s="3">
        <f t="shared" si="12"/>
        <v>1.3423944535371879E-2</v>
      </c>
      <c r="O69" s="3">
        <f t="shared" si="13"/>
        <v>7.0106478552574014E-3</v>
      </c>
      <c r="P69" s="3">
        <f t="shared" si="14"/>
        <v>4.7758740911720166E-2</v>
      </c>
      <c r="Q69" s="3">
        <f t="shared" si="15"/>
        <v>5.1079582099633036E-2</v>
      </c>
      <c r="R69" s="3">
        <f t="shared" si="16"/>
        <v>2.9087969886800513E-2</v>
      </c>
      <c r="S69" s="3">
        <f t="shared" si="17"/>
        <v>6.7549080133349815E-2</v>
      </c>
      <c r="T69" s="3">
        <f t="shared" si="18"/>
        <v>7.1214272670013568E-2</v>
      </c>
      <c r="U69" s="18"/>
      <c r="V69" s="13">
        <f t="shared" si="28"/>
        <v>38837</v>
      </c>
      <c r="W69" s="3">
        <f t="shared" si="29"/>
        <v>7.3551559173857702E-3</v>
      </c>
      <c r="X69" s="3">
        <f t="shared" si="21"/>
        <v>3.1072136411139091E-3</v>
      </c>
      <c r="Y69" s="3">
        <f t="shared" si="22"/>
        <v>1.4170343470650416E-3</v>
      </c>
      <c r="Z69" s="3">
        <f t="shared" si="23"/>
        <v>9.9276396312938647E-3</v>
      </c>
      <c r="AA69" s="3">
        <f t="shared" si="24"/>
        <v>9.613336962515406E-3</v>
      </c>
      <c r="AB69" s="3">
        <f t="shared" si="25"/>
        <v>6.5241490773555602E-3</v>
      </c>
      <c r="AC69" s="3">
        <f t="shared" si="26"/>
        <v>1.1537233869625812E-2</v>
      </c>
      <c r="AD69" s="3">
        <f t="shared" si="27"/>
        <v>1.1646811536389362E-2</v>
      </c>
    </row>
    <row r="70" spans="1:30" x14ac:dyDescent="0.3">
      <c r="A70" s="10">
        <v>38868</v>
      </c>
      <c r="B70" s="11">
        <f t="shared" si="30"/>
        <v>38868</v>
      </c>
      <c r="C70" s="12">
        <f>100*(VLOOKUP($A70,'Raw-Data'!$A$189:$L589,2,TRUE)/VLOOKUP($A$5,'Raw-Data'!$A$189:$L589,2,TRUE))</f>
        <v>122.8353</v>
      </c>
      <c r="D70" s="12">
        <f>100*(VLOOKUP($A70,'Raw-Data'!$A$189:$L589,3,TRUE)/VLOOKUP($A$5,'Raw-Data'!$A$189:$L589,3,TRUE))</f>
        <v>105.39031332828989</v>
      </c>
      <c r="E70" s="12">
        <f>100*(VLOOKUP($A70,'Raw-Data'!$A$189:$L589,4,TRUE)/VLOOKUP($A$5,'Raw-Data'!$A$189:$L589,4,TRUE))</f>
        <v>157.12186031022247</v>
      </c>
      <c r="F70" s="12">
        <f>100*(VLOOKUP($A70,'Raw-Data'!$A$189:$L589,5,TRUE)/VLOOKUP($A$5,'Raw-Data'!$A$189:$L589,5,TRUE))</f>
        <v>137.64511872430825</v>
      </c>
      <c r="G70" s="12">
        <f>100*(VLOOKUP($A70,'Raw-Data'!$A$189:$L589,6,TRUE)/VLOOKUP($A$5,'Raw-Data'!$A$189:$L589,6,TRUE))</f>
        <v>135.63110267337578</v>
      </c>
      <c r="H70" s="12">
        <f>100*(VLOOKUP($A70,'Raw-Data'!$A$189:$L589,7,TRUE)/VLOOKUP($A$5,'Raw-Data'!$A$189:$L589,7,TRUE))</f>
        <v>129.00566884042718</v>
      </c>
      <c r="I70" s="12">
        <f>100*(VLOOKUP($A70,'Raw-Data'!$A$189:$L589,8,TRUE)/VLOOKUP($A$5,'Raw-Data'!$A$189:$L589,8,TRUE))</f>
        <v>200.01900000000001</v>
      </c>
      <c r="J70" s="12">
        <f>100*(VLOOKUP($A70,'Raw-Data'!$A$189:$L589,9,TRUE)/VLOOKUP($A$5,'Raw-Data'!$A$189:$L589,9,TRUE))</f>
        <v>257.30599999999998</v>
      </c>
      <c r="L70" s="13">
        <f t="shared" si="10"/>
        <v>38868</v>
      </c>
      <c r="M70" s="3">
        <f t="shared" si="11"/>
        <v>-3.9421660290718252E-2</v>
      </c>
      <c r="N70" s="3">
        <f t="shared" si="12"/>
        <v>-2.8779359912528446E-2</v>
      </c>
      <c r="O70" s="3">
        <f t="shared" si="13"/>
        <v>-3.3655133840651774E-2</v>
      </c>
      <c r="P70" s="3">
        <f t="shared" si="14"/>
        <v>-3.8833748106734012E-2</v>
      </c>
      <c r="Q70" s="3">
        <f t="shared" si="15"/>
        <v>-2.7614889580822477E-2</v>
      </c>
      <c r="R70" s="3">
        <f t="shared" si="16"/>
        <v>-6.2192249825786861E-2</v>
      </c>
      <c r="S70" s="3">
        <f t="shared" si="17"/>
        <v>-7.4637292275805844E-2</v>
      </c>
      <c r="T70" s="3">
        <f t="shared" si="18"/>
        <v>-0.10478907541097682</v>
      </c>
      <c r="U70" s="18"/>
      <c r="V70" s="13">
        <f t="shared" si="28"/>
        <v>38868</v>
      </c>
      <c r="W70" s="3">
        <f t="shared" si="29"/>
        <v>-8.7115470188993994E-3</v>
      </c>
      <c r="X70" s="3">
        <f t="shared" si="21"/>
        <v>-6.6615009818541317E-3</v>
      </c>
      <c r="Y70" s="3">
        <f t="shared" si="22"/>
        <v>-6.8025782483869422E-3</v>
      </c>
      <c r="Z70" s="3">
        <f t="shared" si="23"/>
        <v>-8.0723957411005746E-3</v>
      </c>
      <c r="AA70" s="3">
        <f t="shared" si="24"/>
        <v>-5.1972085089750462E-3</v>
      </c>
      <c r="AB70" s="3">
        <f t="shared" si="25"/>
        <v>-1.3949117483915405E-2</v>
      </c>
      <c r="AC70" s="3">
        <f t="shared" si="26"/>
        <v>-1.2747884866554218E-2</v>
      </c>
      <c r="AD70" s="3">
        <f t="shared" si="27"/>
        <v>-1.7137837214730722E-2</v>
      </c>
    </row>
    <row r="71" spans="1:30" x14ac:dyDescent="0.3">
      <c r="A71" s="10">
        <v>38898</v>
      </c>
      <c r="B71" s="11">
        <f t="shared" si="30"/>
        <v>38898</v>
      </c>
      <c r="C71" s="12">
        <f>100*(VLOOKUP($A71,'Raw-Data'!$A$189:$L590,2,TRUE)/VLOOKUP($A$5,'Raw-Data'!$A$189:$L590,2,TRUE))</f>
        <v>122.78230000000001</v>
      </c>
      <c r="D71" s="12">
        <f>100*(VLOOKUP($A71,'Raw-Data'!$A$189:$L590,3,TRUE)/VLOOKUP($A$5,'Raw-Data'!$A$189:$L590,3,TRUE))</f>
        <v>105.5329084506659</v>
      </c>
      <c r="E71" s="12">
        <f>100*(VLOOKUP($A71,'Raw-Data'!$A$189:$L590,4,TRUE)/VLOOKUP($A$5,'Raw-Data'!$A$189:$L590,4,TRUE))</f>
        <v>157.30374137025603</v>
      </c>
      <c r="F71" s="12">
        <f>100*(VLOOKUP($A71,'Raw-Data'!$A$189:$L590,5,TRUE)/VLOOKUP($A$5,'Raw-Data'!$A$189:$L590,5,TRUE))</f>
        <v>137.63601720152934</v>
      </c>
      <c r="G71" s="12">
        <f>100*(VLOOKUP($A71,'Raw-Data'!$A$189:$L590,6,TRUE)/VLOOKUP($A$5,'Raw-Data'!$A$189:$L590,6,TRUE))</f>
        <v>136.07232875169203</v>
      </c>
      <c r="H71" s="12">
        <f>100*(VLOOKUP($A71,'Raw-Data'!$A$189:$L590,7,TRUE)/VLOOKUP($A$5,'Raw-Data'!$A$189:$L590,7,TRUE))</f>
        <v>127.57522248209914</v>
      </c>
      <c r="I71" s="12">
        <f>100*(VLOOKUP($A71,'Raw-Data'!$A$189:$L590,8,TRUE)/VLOOKUP($A$5,'Raw-Data'!$A$189:$L590,8,TRUE))</f>
        <v>199.24199999999999</v>
      </c>
      <c r="J71" s="12">
        <f>100*(VLOOKUP($A71,'Raw-Data'!$A$189:$L590,9,TRUE)/VLOOKUP($A$5,'Raw-Data'!$A$189:$L590,9,TRUE))</f>
        <v>256.67700000000002</v>
      </c>
      <c r="L71" s="13">
        <f t="shared" ref="L71:L134" si="31">A71</f>
        <v>38898</v>
      </c>
      <c r="M71" s="3">
        <f t="shared" ref="M71:M134" si="32">(C71/C70)-1</f>
        <v>-4.3147206055582643E-4</v>
      </c>
      <c r="N71" s="3">
        <f t="shared" ref="N71:N134" si="33">(D71/D70)-1</f>
        <v>1.3530192469570768E-3</v>
      </c>
      <c r="O71" s="3">
        <f t="shared" ref="O71:O134" si="34">(E71/E70)-1</f>
        <v>1.1575795988822968E-3</v>
      </c>
      <c r="P71" s="3">
        <f t="shared" ref="P71:P134" si="35">(F71/F70)-1</f>
        <v>-6.6123106022608624E-5</v>
      </c>
      <c r="Q71" s="3">
        <f t="shared" ref="Q71:Q134" si="36">(G71/G70)-1</f>
        <v>3.253133459946822E-3</v>
      </c>
      <c r="R71" s="3">
        <f t="shared" ref="R71:R134" si="37">(H71/H70)-1</f>
        <v>-1.1088244192566599E-2</v>
      </c>
      <c r="S71" s="3">
        <f t="shared" ref="S71:S134" si="38">(I71/I70)-1</f>
        <v>-3.8846309600588658E-3</v>
      </c>
      <c r="T71" s="3">
        <f t="shared" ref="T71:T134" si="39">(J71/J70)-1</f>
        <v>-2.4445601734898181E-3</v>
      </c>
      <c r="U71" s="18"/>
      <c r="V71" s="13">
        <f t="shared" si="28"/>
        <v>38898</v>
      </c>
      <c r="W71" s="3">
        <f t="shared" si="29"/>
        <v>-9.5348321586508354E-5</v>
      </c>
      <c r="X71" s="3">
        <f t="shared" ref="X71:X134" si="40">N71/(X$1/SQRT(12))/100</f>
        <v>3.131806638322223E-4</v>
      </c>
      <c r="Y71" s="3">
        <f t="shared" ref="Y71:Y134" si="41">O71/(Y$1/SQRT(12))/100</f>
        <v>2.3397695690104833E-4</v>
      </c>
      <c r="Z71" s="3">
        <f t="shared" ref="Z71:Z134" si="42">P71/(Z$1/SQRT(12))/100</f>
        <v>-1.3745051803348549E-5</v>
      </c>
      <c r="AA71" s="3">
        <f t="shared" ref="AA71:AA134" si="43">Q71/(AA$1/SQRT(12))/100</f>
        <v>6.1224988241881276E-4</v>
      </c>
      <c r="AB71" s="3">
        <f t="shared" ref="AB71:AB134" si="44">R71/(AB$1/SQRT(12))/100</f>
        <v>-2.4869854582479285E-3</v>
      </c>
      <c r="AC71" s="3">
        <f t="shared" ref="AC71:AC134" si="45">S71/(AC$1/SQRT(12))/100</f>
        <v>-6.6348639825904946E-4</v>
      </c>
      <c r="AD71" s="3">
        <f t="shared" ref="AD71:AD134" si="46">T71/(AD$1/SQRT(12))/100</f>
        <v>-3.9979811016152821E-4</v>
      </c>
    </row>
    <row r="72" spans="1:30" x14ac:dyDescent="0.3">
      <c r="A72" s="10">
        <v>38929</v>
      </c>
      <c r="B72" s="11">
        <f t="shared" si="30"/>
        <v>38929</v>
      </c>
      <c r="C72" s="12">
        <f>100*(VLOOKUP($A72,'Raw-Data'!$A$189:$L591,2,TRUE)/VLOOKUP($A$5,'Raw-Data'!$A$189:$L591,2,TRUE))</f>
        <v>123.6203</v>
      </c>
      <c r="D72" s="12">
        <f>100*(VLOOKUP($A72,'Raw-Data'!$A$189:$L591,3,TRUE)/VLOOKUP($A$5,'Raw-Data'!$A$189:$L591,3,TRUE))</f>
        <v>106.18438311281888</v>
      </c>
      <c r="E72" s="12">
        <f>100*(VLOOKUP($A72,'Raw-Data'!$A$189:$L591,4,TRUE)/VLOOKUP($A$5,'Raw-Data'!$A$189:$L591,4,TRUE))</f>
        <v>153.86112996810678</v>
      </c>
      <c r="F72" s="12">
        <f>100*(VLOOKUP($A72,'Raw-Data'!$A$189:$L591,5,TRUE)/VLOOKUP($A$5,'Raw-Data'!$A$189:$L591,5,TRUE))</f>
        <v>138.99845587958373</v>
      </c>
      <c r="G72" s="12">
        <f>100*(VLOOKUP($A72,'Raw-Data'!$A$189:$L591,6,TRUE)/VLOOKUP($A$5,'Raw-Data'!$A$189:$L591,6,TRUE))</f>
        <v>138.14680149356894</v>
      </c>
      <c r="H72" s="12">
        <f>100*(VLOOKUP($A72,'Raw-Data'!$A$189:$L591,7,TRUE)/VLOOKUP($A$5,'Raw-Data'!$A$189:$L591,7,TRUE))</f>
        <v>126.86913830273208</v>
      </c>
      <c r="I72" s="12">
        <f>100*(VLOOKUP($A72,'Raw-Data'!$A$189:$L591,8,TRUE)/VLOOKUP($A$5,'Raw-Data'!$A$189:$L591,8,TRUE))</f>
        <v>199.47200000000001</v>
      </c>
      <c r="J72" s="12">
        <f>100*(VLOOKUP($A72,'Raw-Data'!$A$189:$L591,9,TRUE)/VLOOKUP($A$5,'Raw-Data'!$A$189:$L591,9,TRUE))</f>
        <v>260.3</v>
      </c>
      <c r="L72" s="13">
        <f t="shared" si="31"/>
        <v>38929</v>
      </c>
      <c r="M72" s="3">
        <f t="shared" si="32"/>
        <v>6.8250879809221843E-3</v>
      </c>
      <c r="N72" s="3">
        <f t="shared" si="33"/>
        <v>6.1731896876273673E-3</v>
      </c>
      <c r="O72" s="3">
        <f t="shared" si="34"/>
        <v>-2.1885120926947055E-2</v>
      </c>
      <c r="P72" s="3">
        <f t="shared" si="35"/>
        <v>9.8988528275958387E-3</v>
      </c>
      <c r="Q72" s="3">
        <f t="shared" si="36"/>
        <v>1.524536811347188E-2</v>
      </c>
      <c r="R72" s="3">
        <f t="shared" si="37"/>
        <v>-5.534649798209279E-3</v>
      </c>
      <c r="S72" s="3">
        <f t="shared" si="38"/>
        <v>1.1543750815592446E-3</v>
      </c>
      <c r="T72" s="3">
        <f t="shared" si="39"/>
        <v>1.4115016148700477E-2</v>
      </c>
      <c r="U72" s="18"/>
      <c r="V72" s="13">
        <f t="shared" si="28"/>
        <v>38929</v>
      </c>
      <c r="W72" s="3">
        <f t="shared" si="29"/>
        <v>1.5082336567120136E-3</v>
      </c>
      <c r="X72" s="3">
        <f t="shared" si="40"/>
        <v>1.4288958924134954E-3</v>
      </c>
      <c r="Y72" s="3">
        <f t="shared" si="41"/>
        <v>-4.4235523853761258E-3</v>
      </c>
      <c r="Z72" s="3">
        <f t="shared" si="42"/>
        <v>2.0576807880517099E-3</v>
      </c>
      <c r="AA72" s="3">
        <f t="shared" si="43"/>
        <v>2.8692259170508346E-3</v>
      </c>
      <c r="AB72" s="3">
        <f t="shared" si="44"/>
        <v>-1.2413681846823773E-3</v>
      </c>
      <c r="AC72" s="3">
        <f t="shared" si="45"/>
        <v>1.9716471731258959E-4</v>
      </c>
      <c r="AD72" s="3">
        <f t="shared" si="46"/>
        <v>2.3084548469485271E-3</v>
      </c>
    </row>
    <row r="73" spans="1:30" x14ac:dyDescent="0.3">
      <c r="A73" s="10">
        <v>38960</v>
      </c>
      <c r="B73" s="11">
        <f t="shared" si="30"/>
        <v>38960</v>
      </c>
      <c r="C73" s="12">
        <f>100*(VLOOKUP($A73,'Raw-Data'!$A$189:$L592,2,TRUE)/VLOOKUP($A$5,'Raw-Data'!$A$189:$L592,2,TRUE))</f>
        <v>126.8246</v>
      </c>
      <c r="D73" s="12">
        <f>100*(VLOOKUP($A73,'Raw-Data'!$A$189:$L592,3,TRUE)/VLOOKUP($A$5,'Raw-Data'!$A$189:$L592,3,TRUE))</f>
        <v>108.71082035735861</v>
      </c>
      <c r="E73" s="12">
        <f>100*(VLOOKUP($A73,'Raw-Data'!$A$189:$L592,4,TRUE)/VLOOKUP($A$5,'Raw-Data'!$A$189:$L592,4,TRUE))</f>
        <v>157.76773020122192</v>
      </c>
      <c r="F73" s="12">
        <f>100*(VLOOKUP($A73,'Raw-Data'!$A$189:$L592,5,TRUE)/VLOOKUP($A$5,'Raw-Data'!$A$189:$L592,5,TRUE))</f>
        <v>142.82018878162341</v>
      </c>
      <c r="G73" s="12">
        <f>100*(VLOOKUP($A73,'Raw-Data'!$A$189:$L592,6,TRUE)/VLOOKUP($A$5,'Raw-Data'!$A$189:$L592,6,TRUE))</f>
        <v>142.50687062531412</v>
      </c>
      <c r="H73" s="12">
        <f>100*(VLOOKUP($A73,'Raw-Data'!$A$189:$L592,7,TRUE)/VLOOKUP($A$5,'Raw-Data'!$A$189:$L592,7,TRUE))</f>
        <v>128.77305668547768</v>
      </c>
      <c r="I73" s="12">
        <f>100*(VLOOKUP($A73,'Raw-Data'!$A$189:$L592,8,TRUE)/VLOOKUP($A$5,'Raw-Data'!$A$189:$L592,8,TRUE))</f>
        <v>206.39699999999999</v>
      </c>
      <c r="J73" s="12">
        <f>100*(VLOOKUP($A73,'Raw-Data'!$A$189:$L592,9,TRUE)/VLOOKUP($A$5,'Raw-Data'!$A$189:$L592,9,TRUE))</f>
        <v>266.93200000000002</v>
      </c>
      <c r="L73" s="13">
        <f t="shared" si="31"/>
        <v>38960</v>
      </c>
      <c r="M73" s="3">
        <f t="shared" si="32"/>
        <v>2.5920500112036615E-2</v>
      </c>
      <c r="N73" s="3">
        <f t="shared" si="33"/>
        <v>2.3792926704254036E-2</v>
      </c>
      <c r="O73" s="3">
        <f t="shared" si="34"/>
        <v>2.5390429889114552E-2</v>
      </c>
      <c r="P73" s="3">
        <f t="shared" si="35"/>
        <v>2.7494786743174293E-2</v>
      </c>
      <c r="Q73" s="3">
        <f t="shared" si="36"/>
        <v>3.1561129788069353E-2</v>
      </c>
      <c r="R73" s="3">
        <f t="shared" si="37"/>
        <v>1.5006946592500015E-2</v>
      </c>
      <c r="S73" s="3">
        <f t="shared" si="38"/>
        <v>3.4716651961177458E-2</v>
      </c>
      <c r="T73" s="3">
        <f t="shared" si="39"/>
        <v>2.5478294275835589E-2</v>
      </c>
      <c r="U73" s="18"/>
      <c r="V73" s="13">
        <f t="shared" ref="V73:V136" si="47">L73</f>
        <v>38960</v>
      </c>
      <c r="W73" s="3">
        <f t="shared" ref="W73:W136" si="48">M73/(W$1/SQRT(12))/100</f>
        <v>5.7280097746811552E-3</v>
      </c>
      <c r="X73" s="3">
        <f t="shared" si="40"/>
        <v>5.5073012423939886E-3</v>
      </c>
      <c r="Y73" s="3">
        <f t="shared" si="41"/>
        <v>5.1320665339995384E-3</v>
      </c>
      <c r="Z73" s="3">
        <f t="shared" si="42"/>
        <v>5.7153586822998783E-3</v>
      </c>
      <c r="AA73" s="3">
        <f t="shared" si="43"/>
        <v>5.9399032470270133E-3</v>
      </c>
      <c r="AB73" s="3">
        <f t="shared" si="44"/>
        <v>3.3659123392386163E-3</v>
      </c>
      <c r="AC73" s="3">
        <f t="shared" si="45"/>
        <v>5.929527568040994E-3</v>
      </c>
      <c r="AD73" s="3">
        <f t="shared" si="46"/>
        <v>4.1668738663432929E-3</v>
      </c>
    </row>
    <row r="74" spans="1:30" x14ac:dyDescent="0.3">
      <c r="A74" s="10">
        <v>38990</v>
      </c>
      <c r="B74" s="11">
        <f t="shared" si="30"/>
        <v>38990</v>
      </c>
      <c r="C74" s="12">
        <f>100*(VLOOKUP($A74,'Raw-Data'!$A$189:$L593,2,TRUE)/VLOOKUP($A$5,'Raw-Data'!$A$189:$L593,2,TRUE))</f>
        <v>128.30250000000001</v>
      </c>
      <c r="D74" s="12">
        <f>100*(VLOOKUP($A74,'Raw-Data'!$A$189:$L593,3,TRUE)/VLOOKUP($A$5,'Raw-Data'!$A$189:$L593,3,TRUE))</f>
        <v>111.51210697899717</v>
      </c>
      <c r="E74" s="12">
        <f>100*(VLOOKUP($A74,'Raw-Data'!$A$189:$L593,4,TRUE)/VLOOKUP($A$5,'Raw-Data'!$A$189:$L593,4,TRUE))</f>
        <v>160.62467178153778</v>
      </c>
      <c r="F74" s="12">
        <f>100*(VLOOKUP($A74,'Raw-Data'!$A$189:$L593,5,TRUE)/VLOOKUP($A$5,'Raw-Data'!$A$189:$L593,5,TRUE))</f>
        <v>143.04096173454798</v>
      </c>
      <c r="G74" s="12">
        <f>100*(VLOOKUP($A74,'Raw-Data'!$A$189:$L593,6,TRUE)/VLOOKUP($A$5,'Raw-Data'!$A$189:$L593,6,TRUE))</f>
        <v>143.72693083090945</v>
      </c>
      <c r="H74" s="12">
        <f>100*(VLOOKUP($A74,'Raw-Data'!$A$189:$L593,7,TRUE)/VLOOKUP($A$5,'Raw-Data'!$A$189:$L593,7,TRUE))</f>
        <v>126.66164176876759</v>
      </c>
      <c r="I74" s="12">
        <f>100*(VLOOKUP($A74,'Raw-Data'!$A$189:$L593,8,TRUE)/VLOOKUP($A$5,'Raw-Data'!$A$189:$L593,8,TRUE))</f>
        <v>213.589</v>
      </c>
      <c r="J74" s="12">
        <f>100*(VLOOKUP($A74,'Raw-Data'!$A$189:$L593,9,TRUE)/VLOOKUP($A$5,'Raw-Data'!$A$189:$L593,9,TRUE))</f>
        <v>269.154</v>
      </c>
      <c r="L74" s="13">
        <f t="shared" si="31"/>
        <v>38990</v>
      </c>
      <c r="M74" s="3">
        <f t="shared" si="32"/>
        <v>1.1653102000716009E-2</v>
      </c>
      <c r="N74" s="3">
        <f t="shared" si="33"/>
        <v>2.5768241030930117E-2</v>
      </c>
      <c r="O74" s="3">
        <f t="shared" si="34"/>
        <v>1.81085293974379E-2</v>
      </c>
      <c r="P74" s="3">
        <f t="shared" si="35"/>
        <v>1.5458105384675846E-3</v>
      </c>
      <c r="Q74" s="3">
        <f t="shared" si="36"/>
        <v>8.561413216371605E-3</v>
      </c>
      <c r="R74" s="3">
        <f t="shared" si="37"/>
        <v>-1.6396402873833482E-2</v>
      </c>
      <c r="S74" s="3">
        <f t="shared" si="38"/>
        <v>3.4845467715131528E-2</v>
      </c>
      <c r="T74" s="3">
        <f t="shared" si="39"/>
        <v>8.3242174036832761E-3</v>
      </c>
      <c r="U74" s="18"/>
      <c r="V74" s="13">
        <f t="shared" si="47"/>
        <v>38990</v>
      </c>
      <c r="W74" s="3">
        <f t="shared" si="48"/>
        <v>2.5751463851757164E-3</v>
      </c>
      <c r="X74" s="3">
        <f t="shared" si="40"/>
        <v>5.9645233059359556E-3</v>
      </c>
      <c r="Y74" s="3">
        <f t="shared" si="41"/>
        <v>3.6602049711801391E-3</v>
      </c>
      <c r="Z74" s="3">
        <f t="shared" si="42"/>
        <v>3.213286127565494E-4</v>
      </c>
      <c r="AA74" s="3">
        <f t="shared" si="43"/>
        <v>1.6112847196708829E-3</v>
      </c>
      <c r="AB74" s="3">
        <f t="shared" si="44"/>
        <v>-3.6775538855949035E-3</v>
      </c>
      <c r="AC74" s="3">
        <f t="shared" si="45"/>
        <v>5.951529014641398E-3</v>
      </c>
      <c r="AD74" s="3">
        <f t="shared" si="46"/>
        <v>1.361392704772435E-3</v>
      </c>
    </row>
    <row r="75" spans="1:30" x14ac:dyDescent="0.3">
      <c r="A75" s="10">
        <v>39021</v>
      </c>
      <c r="B75" s="11">
        <f t="shared" si="30"/>
        <v>39021</v>
      </c>
      <c r="C75" s="12">
        <f>100*(VLOOKUP($A75,'Raw-Data'!$A$189:$L594,2,TRUE)/VLOOKUP($A$5,'Raw-Data'!$A$189:$L594,2,TRUE))</f>
        <v>133.11519999999999</v>
      </c>
      <c r="D75" s="12">
        <f>100*(VLOOKUP($A75,'Raw-Data'!$A$189:$L594,3,TRUE)/VLOOKUP($A$5,'Raw-Data'!$A$189:$L594,3,TRUE))</f>
        <v>115.14556131862392</v>
      </c>
      <c r="E75" s="12">
        <f>100*(VLOOKUP($A75,'Raw-Data'!$A$189:$L594,4,TRUE)/VLOOKUP($A$5,'Raw-Data'!$A$189:$L594,4,TRUE))</f>
        <v>166.94984181471187</v>
      </c>
      <c r="F75" s="12">
        <f>100*(VLOOKUP($A75,'Raw-Data'!$A$189:$L594,5,TRUE)/VLOOKUP($A$5,'Raw-Data'!$A$189:$L594,5,TRUE))</f>
        <v>148.60443317389976</v>
      </c>
      <c r="G75" s="12">
        <f>100*(VLOOKUP($A75,'Raw-Data'!$A$189:$L594,6,TRUE)/VLOOKUP($A$5,'Raw-Data'!$A$189:$L594,6,TRUE))</f>
        <v>149.89102505627824</v>
      </c>
      <c r="H75" s="12">
        <f>100*(VLOOKUP($A75,'Raw-Data'!$A$189:$L594,7,TRUE)/VLOOKUP($A$5,'Raw-Data'!$A$189:$L594,7,TRUE))</f>
        <v>128.86638888718909</v>
      </c>
      <c r="I75" s="12">
        <f>100*(VLOOKUP($A75,'Raw-Data'!$A$189:$L594,8,TRUE)/VLOOKUP($A$5,'Raw-Data'!$A$189:$L594,8,TRUE))</f>
        <v>220.066</v>
      </c>
      <c r="J75" s="12">
        <f>100*(VLOOKUP($A75,'Raw-Data'!$A$189:$L594,9,TRUE)/VLOOKUP($A$5,'Raw-Data'!$A$189:$L594,9,TRUE))</f>
        <v>281.93799999999999</v>
      </c>
      <c r="L75" s="13">
        <f t="shared" si="31"/>
        <v>39021</v>
      </c>
      <c r="M75" s="3">
        <f t="shared" si="32"/>
        <v>3.7510570721536851E-2</v>
      </c>
      <c r="N75" s="3">
        <f t="shared" si="33"/>
        <v>3.2583496429774206E-2</v>
      </c>
      <c r="O75" s="3">
        <f t="shared" si="34"/>
        <v>3.9378570944423874E-2</v>
      </c>
      <c r="P75" s="3">
        <f t="shared" si="35"/>
        <v>3.8894253589236483E-2</v>
      </c>
      <c r="Q75" s="3">
        <f t="shared" si="36"/>
        <v>4.2887538123392188E-2</v>
      </c>
      <c r="R75" s="3">
        <f t="shared" si="37"/>
        <v>1.7406588826998304E-2</v>
      </c>
      <c r="S75" s="3">
        <f t="shared" si="38"/>
        <v>3.0324595367738905E-2</v>
      </c>
      <c r="T75" s="3">
        <f t="shared" si="39"/>
        <v>4.7496971993728376E-2</v>
      </c>
      <c r="U75" s="18"/>
      <c r="V75" s="13">
        <f t="shared" si="47"/>
        <v>39021</v>
      </c>
      <c r="W75" s="3">
        <f t="shared" si="48"/>
        <v>8.2892272455444491E-3</v>
      </c>
      <c r="X75" s="3">
        <f t="shared" si="40"/>
        <v>7.5420368666605222E-3</v>
      </c>
      <c r="Y75" s="3">
        <f t="shared" si="41"/>
        <v>7.9594338096357475E-3</v>
      </c>
      <c r="Z75" s="3">
        <f t="shared" si="42"/>
        <v>8.0849730539554604E-3</v>
      </c>
      <c r="AA75" s="3">
        <f t="shared" si="43"/>
        <v>8.0715686880268485E-3</v>
      </c>
      <c r="AB75" s="3">
        <f t="shared" si="44"/>
        <v>3.9041287816755162E-3</v>
      </c>
      <c r="AC75" s="3">
        <f t="shared" si="45"/>
        <v>5.179373991010784E-3</v>
      </c>
      <c r="AD75" s="3">
        <f t="shared" si="46"/>
        <v>7.7679411811650912E-3</v>
      </c>
    </row>
    <row r="76" spans="1:30" x14ac:dyDescent="0.3">
      <c r="A76" s="10">
        <v>39051</v>
      </c>
      <c r="B76" s="11">
        <f t="shared" si="30"/>
        <v>39051</v>
      </c>
      <c r="C76" s="12">
        <f>100*(VLOOKUP($A76,'Raw-Data'!$A$189:$L595,2,TRUE)/VLOOKUP($A$5,'Raw-Data'!$A$189:$L595,2,TRUE))</f>
        <v>136.8785</v>
      </c>
      <c r="D76" s="12">
        <f>100*(VLOOKUP($A76,'Raw-Data'!$A$189:$L595,3,TRUE)/VLOOKUP($A$5,'Raw-Data'!$A$189:$L595,3,TRUE))</f>
        <v>117.33564823633782</v>
      </c>
      <c r="E76" s="12">
        <f>100*(VLOOKUP($A76,'Raw-Data'!$A$189:$L595,4,TRUE)/VLOOKUP($A$5,'Raw-Data'!$A$189:$L595,4,TRUE))</f>
        <v>172.95671999282723</v>
      </c>
      <c r="F76" s="12">
        <f>100*(VLOOKUP($A76,'Raw-Data'!$A$189:$L595,5,TRUE)/VLOOKUP($A$5,'Raw-Data'!$A$189:$L595,5,TRUE))</f>
        <v>153.04534859878396</v>
      </c>
      <c r="G76" s="12">
        <f>100*(VLOOKUP($A76,'Raw-Data'!$A$189:$L595,6,TRUE)/VLOOKUP($A$5,'Raw-Data'!$A$189:$L595,6,TRUE))</f>
        <v>155.22014469178765</v>
      </c>
      <c r="H76" s="12">
        <f>100*(VLOOKUP($A76,'Raw-Data'!$A$189:$L595,7,TRUE)/VLOOKUP($A$5,'Raw-Data'!$A$189:$L595,7,TRUE))</f>
        <v>129.77986317839779</v>
      </c>
      <c r="I76" s="12">
        <f>100*(VLOOKUP($A76,'Raw-Data'!$A$189:$L595,8,TRUE)/VLOOKUP($A$5,'Raw-Data'!$A$189:$L595,8,TRUE))</f>
        <v>236.97300000000001</v>
      </c>
      <c r="J76" s="12">
        <f>100*(VLOOKUP($A76,'Raw-Data'!$A$189:$L595,9,TRUE)/VLOOKUP($A$5,'Raw-Data'!$A$189:$L595,9,TRUE))</f>
        <v>302.892</v>
      </c>
      <c r="L76" s="13">
        <f t="shared" si="31"/>
        <v>39051</v>
      </c>
      <c r="M76" s="3">
        <f t="shared" si="32"/>
        <v>2.8271001358222136E-2</v>
      </c>
      <c r="N76" s="3">
        <f t="shared" si="33"/>
        <v>1.9020159289107275E-2</v>
      </c>
      <c r="O76" s="3">
        <f t="shared" si="34"/>
        <v>3.5980136984987698E-2</v>
      </c>
      <c r="P76" s="3">
        <f t="shared" si="35"/>
        <v>2.9884138245642733E-2</v>
      </c>
      <c r="Q76" s="3">
        <f t="shared" si="36"/>
        <v>3.5553293691257037E-2</v>
      </c>
      <c r="R76" s="3">
        <f t="shared" si="37"/>
        <v>7.0885379740746046E-3</v>
      </c>
      <c r="S76" s="3">
        <f t="shared" si="38"/>
        <v>7.682695191442579E-2</v>
      </c>
      <c r="T76" s="3">
        <f t="shared" si="39"/>
        <v>7.4321304684008549E-2</v>
      </c>
      <c r="U76" s="18"/>
      <c r="V76" s="13">
        <f t="shared" si="47"/>
        <v>39051</v>
      </c>
      <c r="W76" s="3">
        <f t="shared" si="48"/>
        <v>6.2474323959792223E-3</v>
      </c>
      <c r="X76" s="3">
        <f t="shared" si="40"/>
        <v>4.4025582974919772E-3</v>
      </c>
      <c r="Y76" s="3">
        <f t="shared" si="41"/>
        <v>7.2725218799284327E-3</v>
      </c>
      <c r="Z76" s="3">
        <f t="shared" si="42"/>
        <v>6.2120346879099035E-3</v>
      </c>
      <c r="AA76" s="3">
        <f t="shared" si="43"/>
        <v>6.6912409681555039E-3</v>
      </c>
      <c r="AB76" s="3">
        <f t="shared" si="44"/>
        <v>1.5898902076471283E-3</v>
      </c>
      <c r="AC76" s="3">
        <f t="shared" si="45"/>
        <v>1.3121873902315583E-2</v>
      </c>
      <c r="AD76" s="3">
        <f t="shared" si="46"/>
        <v>1.2154954285697607E-2</v>
      </c>
    </row>
    <row r="77" spans="1:30" x14ac:dyDescent="0.3">
      <c r="A77" s="10">
        <v>39082</v>
      </c>
      <c r="B77" s="11">
        <f t="shared" si="30"/>
        <v>39082</v>
      </c>
      <c r="C77" s="12">
        <f>100*(VLOOKUP($A77,'Raw-Data'!$A$189:$L596,2,TRUE)/VLOOKUP($A$5,'Raw-Data'!$A$189:$L596,2,TRUE))</f>
        <v>139.93279999999999</v>
      </c>
      <c r="D77" s="12">
        <f>100*(VLOOKUP($A77,'Raw-Data'!$A$189:$L596,3,TRUE)/VLOOKUP($A$5,'Raw-Data'!$A$189:$L596,3,TRUE))</f>
        <v>118.98147896177692</v>
      </c>
      <c r="E77" s="12">
        <f>100*(VLOOKUP($A77,'Raw-Data'!$A$189:$L596,4,TRUE)/VLOOKUP($A$5,'Raw-Data'!$A$189:$L596,4,TRUE))</f>
        <v>172.93718699166163</v>
      </c>
      <c r="F77" s="12">
        <f>100*(VLOOKUP($A77,'Raw-Data'!$A$189:$L596,5,TRUE)/VLOOKUP($A$5,'Raw-Data'!$A$189:$L596,5,TRUE))</f>
        <v>157.84980185880292</v>
      </c>
      <c r="G77" s="12">
        <f>100*(VLOOKUP($A77,'Raw-Data'!$A$189:$L596,6,TRUE)/VLOOKUP($A$5,'Raw-Data'!$A$189:$L596,6,TRUE))</f>
        <v>160.20434026385405</v>
      </c>
      <c r="H77" s="12">
        <f>100*(VLOOKUP($A77,'Raw-Data'!$A$189:$L596,7,TRUE)/VLOOKUP($A$5,'Raw-Data'!$A$189:$L596,7,TRUE))</f>
        <v>133.00471955509167</v>
      </c>
      <c r="I77" s="12">
        <f>100*(VLOOKUP($A77,'Raw-Data'!$A$189:$L596,8,TRUE)/VLOOKUP($A$5,'Raw-Data'!$A$189:$L596,8,TRUE))</f>
        <v>247.06399999999999</v>
      </c>
      <c r="J77" s="12">
        <f>100*(VLOOKUP($A77,'Raw-Data'!$A$189:$L596,9,TRUE)/VLOOKUP($A$5,'Raw-Data'!$A$189:$L596,9,TRUE))</f>
        <v>316.53100000000001</v>
      </c>
      <c r="L77" s="13">
        <f t="shared" si="31"/>
        <v>39082</v>
      </c>
      <c r="M77" s="3">
        <f t="shared" si="32"/>
        <v>2.2313949962923241E-2</v>
      </c>
      <c r="N77" s="3">
        <f t="shared" si="33"/>
        <v>1.4026689673406478E-2</v>
      </c>
      <c r="O77" s="3">
        <f t="shared" si="34"/>
        <v>-1.1293577472104577E-4</v>
      </c>
      <c r="P77" s="3">
        <f t="shared" si="35"/>
        <v>3.1392350724843476E-2</v>
      </c>
      <c r="Q77" s="3">
        <f t="shared" si="36"/>
        <v>3.2110494304481207E-2</v>
      </c>
      <c r="R77" s="3">
        <f t="shared" si="37"/>
        <v>2.4848665252951596E-2</v>
      </c>
      <c r="S77" s="3">
        <f t="shared" si="38"/>
        <v>4.2582910289357789E-2</v>
      </c>
      <c r="T77" s="3">
        <f t="shared" si="39"/>
        <v>4.5029251350316324E-2</v>
      </c>
      <c r="U77" s="18"/>
      <c r="V77" s="13">
        <f t="shared" si="47"/>
        <v>39082</v>
      </c>
      <c r="W77" s="3">
        <f t="shared" si="48"/>
        <v>4.9310207344347391E-3</v>
      </c>
      <c r="X77" s="3">
        <f t="shared" si="40"/>
        <v>3.2467298548528173E-3</v>
      </c>
      <c r="Y77" s="3">
        <f t="shared" si="41"/>
        <v>-2.2827258635178724E-5</v>
      </c>
      <c r="Z77" s="3">
        <f t="shared" si="42"/>
        <v>6.5255477683447945E-3</v>
      </c>
      <c r="AA77" s="3">
        <f t="shared" si="43"/>
        <v>6.0432953656472319E-3</v>
      </c>
      <c r="AB77" s="3">
        <f t="shared" si="44"/>
        <v>5.5733142297127525E-3</v>
      </c>
      <c r="AC77" s="3">
        <f t="shared" si="45"/>
        <v>7.2730671370765379E-3</v>
      </c>
      <c r="AD77" s="3">
        <f t="shared" si="46"/>
        <v>7.3643552681072469E-3</v>
      </c>
    </row>
    <row r="78" spans="1:30" x14ac:dyDescent="0.3">
      <c r="A78" s="10">
        <v>39113</v>
      </c>
      <c r="B78" s="11">
        <f t="shared" si="30"/>
        <v>39113</v>
      </c>
      <c r="C78" s="12">
        <f>100*(VLOOKUP($A78,'Raw-Data'!$A$189:$L597,2,TRUE)/VLOOKUP($A$5,'Raw-Data'!$A$189:$L597,2,TRUE))</f>
        <v>141.32499999999999</v>
      </c>
      <c r="D78" s="12">
        <f>100*(VLOOKUP($A78,'Raw-Data'!$A$189:$L597,3,TRUE)/VLOOKUP($A$5,'Raw-Data'!$A$189:$L597,3,TRUE))</f>
        <v>120.78078993343749</v>
      </c>
      <c r="E78" s="12">
        <f>100*(VLOOKUP($A78,'Raw-Data'!$A$189:$L597,4,TRUE)/VLOOKUP($A$5,'Raw-Data'!$A$189:$L597,4,TRUE))</f>
        <v>178.78075647150743</v>
      </c>
      <c r="F78" s="12">
        <f>100*(VLOOKUP($A78,'Raw-Data'!$A$189:$L597,5,TRUE)/VLOOKUP($A$5,'Raw-Data'!$A$189:$L597,5,TRUE))</f>
        <v>158.91795796700578</v>
      </c>
      <c r="G78" s="12">
        <f>100*(VLOOKUP($A78,'Raw-Data'!$A$189:$L597,6,TRUE)/VLOOKUP($A$5,'Raw-Data'!$A$189:$L597,6,TRUE))</f>
        <v>161.15083050539272</v>
      </c>
      <c r="H78" s="12">
        <f>100*(VLOOKUP($A78,'Raw-Data'!$A$189:$L597,7,TRUE)/VLOOKUP($A$5,'Raw-Data'!$A$189:$L597,7,TRUE))</f>
        <v>134.12981423752407</v>
      </c>
      <c r="I78" s="12">
        <f>100*(VLOOKUP($A78,'Raw-Data'!$A$189:$L597,8,TRUE)/VLOOKUP($A$5,'Raw-Data'!$A$189:$L597,8,TRUE))</f>
        <v>244.24799999999999</v>
      </c>
      <c r="J78" s="12">
        <f>100*(VLOOKUP($A78,'Raw-Data'!$A$189:$L597,9,TRUE)/VLOOKUP($A$5,'Raw-Data'!$A$189:$L597,9,TRUE))</f>
        <v>313.18900000000002</v>
      </c>
      <c r="L78" s="13">
        <f t="shared" si="31"/>
        <v>39113</v>
      </c>
      <c r="M78" s="3">
        <f t="shared" si="32"/>
        <v>9.949061263692327E-3</v>
      </c>
      <c r="N78" s="3">
        <f t="shared" si="33"/>
        <v>1.5122613934212437E-2</v>
      </c>
      <c r="O78" s="3">
        <f t="shared" si="34"/>
        <v>3.3790126817129007E-2</v>
      </c>
      <c r="P78" s="3">
        <f t="shared" si="35"/>
        <v>6.7669144694797456E-3</v>
      </c>
      <c r="Q78" s="3">
        <f t="shared" si="36"/>
        <v>5.9080187214641811E-3</v>
      </c>
      <c r="R78" s="3">
        <f t="shared" si="37"/>
        <v>8.4590583416581655E-3</v>
      </c>
      <c r="S78" s="3">
        <f t="shared" si="38"/>
        <v>-1.1397856425865327E-2</v>
      </c>
      <c r="T78" s="3">
        <f t="shared" si="39"/>
        <v>-1.0558207568926892E-2</v>
      </c>
      <c r="U78" s="18"/>
      <c r="V78" s="13">
        <f t="shared" si="47"/>
        <v>39113</v>
      </c>
      <c r="W78" s="3">
        <f t="shared" si="48"/>
        <v>2.198581042842913E-3</v>
      </c>
      <c r="X78" s="3">
        <f t="shared" si="40"/>
        <v>3.5004012555228002E-3</v>
      </c>
      <c r="Y78" s="3">
        <f t="shared" si="41"/>
        <v>6.8298638414205923E-3</v>
      </c>
      <c r="Z78" s="3">
        <f t="shared" si="42"/>
        <v>1.4066427838405793E-3</v>
      </c>
      <c r="AA78" s="3">
        <f t="shared" si="43"/>
        <v>1.1119075845119856E-3</v>
      </c>
      <c r="AB78" s="3">
        <f t="shared" si="44"/>
        <v>1.8972846124977996E-3</v>
      </c>
      <c r="AC78" s="3">
        <f t="shared" si="45"/>
        <v>-1.9467287332119068E-3</v>
      </c>
      <c r="AD78" s="3">
        <f t="shared" si="46"/>
        <v>-1.7267529261609711E-3</v>
      </c>
    </row>
    <row r="79" spans="1:30" x14ac:dyDescent="0.3">
      <c r="A79" s="10">
        <v>39141</v>
      </c>
      <c r="B79" s="11">
        <f t="shared" si="30"/>
        <v>39141</v>
      </c>
      <c r="C79" s="12">
        <f>100*(VLOOKUP($A79,'Raw-Data'!$A$189:$L598,2,TRUE)/VLOOKUP($A$5,'Raw-Data'!$A$189:$L598,2,TRUE))</f>
        <v>140.58090000000001</v>
      </c>
      <c r="D79" s="12">
        <f>100*(VLOOKUP($A79,'Raw-Data'!$A$189:$L598,3,TRUE)/VLOOKUP($A$5,'Raw-Data'!$A$189:$L598,3,TRUE))</f>
        <v>118.41817380277246</v>
      </c>
      <c r="E79" s="12">
        <f>100*(VLOOKUP($A79,'Raw-Data'!$A$189:$L598,4,TRUE)/VLOOKUP($A$5,'Raw-Data'!$A$189:$L598,4,TRUE))</f>
        <v>179.06990893138473</v>
      </c>
      <c r="F79" s="12">
        <f>100*(VLOOKUP($A79,'Raw-Data'!$A$189:$L598,5,TRUE)/VLOOKUP($A$5,'Raw-Data'!$A$189:$L598,5,TRUE))</f>
        <v>160.20026139852393</v>
      </c>
      <c r="G79" s="12">
        <f>100*(VLOOKUP($A79,'Raw-Data'!$A$189:$L598,6,TRUE)/VLOOKUP($A$5,'Raw-Data'!$A$189:$L598,6,TRUE))</f>
        <v>160.57099809416292</v>
      </c>
      <c r="H79" s="12">
        <f>100*(VLOOKUP($A79,'Raw-Data'!$A$189:$L598,7,TRUE)/VLOOKUP($A$5,'Raw-Data'!$A$189:$L598,7,TRUE))</f>
        <v>139.52541586439904</v>
      </c>
      <c r="I79" s="12">
        <f>100*(VLOOKUP($A79,'Raw-Data'!$A$189:$L598,8,TRUE)/VLOOKUP($A$5,'Raw-Data'!$A$189:$L598,8,TRUE))</f>
        <v>243.82600000000002</v>
      </c>
      <c r="J79" s="12">
        <f>100*(VLOOKUP($A79,'Raw-Data'!$A$189:$L598,9,TRUE)/VLOOKUP($A$5,'Raw-Data'!$A$189:$L598,9,TRUE))</f>
        <v>311.33</v>
      </c>
      <c r="L79" s="13">
        <f t="shared" si="31"/>
        <v>39141</v>
      </c>
      <c r="M79" s="3">
        <f t="shared" si="32"/>
        <v>-5.2651689368474752E-3</v>
      </c>
      <c r="N79" s="3">
        <f t="shared" si="33"/>
        <v>-1.9561191245454412E-2</v>
      </c>
      <c r="O79" s="3">
        <f t="shared" si="34"/>
        <v>1.6173578498275276E-3</v>
      </c>
      <c r="P79" s="3">
        <f t="shared" si="35"/>
        <v>8.0689649421772369E-3</v>
      </c>
      <c r="Q79" s="3">
        <f t="shared" si="36"/>
        <v>-3.5980727459570261E-3</v>
      </c>
      <c r="R79" s="3">
        <f t="shared" si="37"/>
        <v>4.0226713632214084E-2</v>
      </c>
      <c r="S79" s="3">
        <f t="shared" si="38"/>
        <v>-1.727752120795123E-3</v>
      </c>
      <c r="T79" s="3">
        <f t="shared" si="39"/>
        <v>-5.9357129401097497E-3</v>
      </c>
      <c r="U79" s="18"/>
      <c r="V79" s="13">
        <f t="shared" si="47"/>
        <v>39141</v>
      </c>
      <c r="W79" s="3">
        <f t="shared" si="48"/>
        <v>-1.163516869090235E-3</v>
      </c>
      <c r="X79" s="3">
        <f t="shared" si="40"/>
        <v>-4.5277898842741408E-3</v>
      </c>
      <c r="Y79" s="3">
        <f t="shared" si="41"/>
        <v>3.2691010474619297E-4</v>
      </c>
      <c r="Z79" s="3">
        <f t="shared" si="42"/>
        <v>1.6773008377995429E-3</v>
      </c>
      <c r="AA79" s="3">
        <f t="shared" si="43"/>
        <v>-6.7716853389794042E-4</v>
      </c>
      <c r="AB79" s="3">
        <f t="shared" si="44"/>
        <v>9.0224610947410161E-3</v>
      </c>
      <c r="AC79" s="3">
        <f t="shared" si="45"/>
        <v>-2.9509625071139816E-4</v>
      </c>
      <c r="AD79" s="3">
        <f t="shared" si="46"/>
        <v>-9.7076228339653509E-4</v>
      </c>
    </row>
    <row r="80" spans="1:30" x14ac:dyDescent="0.3">
      <c r="A80" s="10">
        <v>39172</v>
      </c>
      <c r="B80" s="11">
        <f t="shared" si="30"/>
        <v>39172</v>
      </c>
      <c r="C80" s="12">
        <f>100*(VLOOKUP($A80,'Raw-Data'!$A$189:$L599,2,TRUE)/VLOOKUP($A$5,'Raw-Data'!$A$189:$L599,2,TRUE))</f>
        <v>143.40039999999999</v>
      </c>
      <c r="D80" s="12">
        <f>100*(VLOOKUP($A80,'Raw-Data'!$A$189:$L599,3,TRUE)/VLOOKUP($A$5,'Raw-Data'!$A$189:$L599,3,TRUE))</f>
        <v>119.74289337476938</v>
      </c>
      <c r="E80" s="12">
        <f>100*(VLOOKUP($A80,'Raw-Data'!$A$189:$L599,4,TRUE)/VLOOKUP($A$5,'Raw-Data'!$A$189:$L599,4,TRUE))</f>
        <v>180.50574462362147</v>
      </c>
      <c r="F80" s="12">
        <f>100*(VLOOKUP($A80,'Raw-Data'!$A$189:$L599,5,TRUE)/VLOOKUP($A$5,'Raw-Data'!$A$189:$L599,5,TRUE))</f>
        <v>164.2838112853303</v>
      </c>
      <c r="G80" s="12">
        <f>100*(VLOOKUP($A80,'Raw-Data'!$A$189:$L599,6,TRUE)/VLOOKUP($A$5,'Raw-Data'!$A$189:$L599,6,TRUE))</f>
        <v>166.39035192172415</v>
      </c>
      <c r="H80" s="12">
        <f>100*(VLOOKUP($A80,'Raw-Data'!$A$189:$L599,7,TRUE)/VLOOKUP($A$5,'Raw-Data'!$A$189:$L599,7,TRUE))</f>
        <v>137.68114708149298</v>
      </c>
      <c r="I80" s="12">
        <f>100*(VLOOKUP($A80,'Raw-Data'!$A$189:$L599,8,TRUE)/VLOOKUP($A$5,'Raw-Data'!$A$189:$L599,8,TRUE))</f>
        <v>249.364</v>
      </c>
      <c r="J80" s="12">
        <f>100*(VLOOKUP($A80,'Raw-Data'!$A$189:$L599,9,TRUE)/VLOOKUP($A$5,'Raw-Data'!$A$189:$L599,9,TRUE))</f>
        <v>323.68200000000002</v>
      </c>
      <c r="L80" s="13">
        <f t="shared" si="31"/>
        <v>39172</v>
      </c>
      <c r="M80" s="3">
        <f t="shared" si="32"/>
        <v>2.0056067360501917E-2</v>
      </c>
      <c r="N80" s="3">
        <f t="shared" si="33"/>
        <v>1.1186792782358346E-2</v>
      </c>
      <c r="O80" s="3">
        <f t="shared" si="34"/>
        <v>8.0182968808395483E-3</v>
      </c>
      <c r="P80" s="3">
        <f t="shared" si="35"/>
        <v>2.5490282295157263E-2</v>
      </c>
      <c r="Q80" s="3">
        <f t="shared" si="36"/>
        <v>3.6241624556313745E-2</v>
      </c>
      <c r="R80" s="3">
        <f t="shared" si="37"/>
        <v>-1.3218156502027179E-2</v>
      </c>
      <c r="S80" s="3">
        <f t="shared" si="38"/>
        <v>2.2712918228572798E-2</v>
      </c>
      <c r="T80" s="3">
        <f t="shared" si="39"/>
        <v>3.9674942986541728E-2</v>
      </c>
      <c r="U80" s="18"/>
      <c r="V80" s="13">
        <f t="shared" si="47"/>
        <v>39172</v>
      </c>
      <c r="W80" s="3">
        <f t="shared" si="48"/>
        <v>4.4320653299922859E-3</v>
      </c>
      <c r="X80" s="3">
        <f t="shared" si="40"/>
        <v>2.5893845912479058E-3</v>
      </c>
      <c r="Y80" s="3">
        <f t="shared" si="41"/>
        <v>1.62070643394154E-3</v>
      </c>
      <c r="Z80" s="3">
        <f t="shared" si="42"/>
        <v>5.298681076916124E-3</v>
      </c>
      <c r="AA80" s="3">
        <f t="shared" si="43"/>
        <v>6.8207869878269796E-3</v>
      </c>
      <c r="AB80" s="3">
        <f t="shared" si="44"/>
        <v>-2.9647040987268963E-3</v>
      </c>
      <c r="AC80" s="3">
        <f t="shared" si="45"/>
        <v>3.8793163274381454E-3</v>
      </c>
      <c r="AD80" s="3">
        <f t="shared" si="46"/>
        <v>6.4886793946828678E-3</v>
      </c>
    </row>
    <row r="81" spans="1:30" x14ac:dyDescent="0.3">
      <c r="A81" s="10">
        <v>39202</v>
      </c>
      <c r="B81" s="11">
        <f t="shared" si="30"/>
        <v>39202</v>
      </c>
      <c r="C81" s="12">
        <f>100*(VLOOKUP($A81,'Raw-Data'!$A$189:$L600,2,TRUE)/VLOOKUP($A$5,'Raw-Data'!$A$189:$L600,2,TRUE))</f>
        <v>149.76589999999999</v>
      </c>
      <c r="D81" s="12">
        <f>100*(VLOOKUP($A81,'Raw-Data'!$A$189:$L600,3,TRUE)/VLOOKUP($A$5,'Raw-Data'!$A$189:$L600,3,TRUE))</f>
        <v>125.04666996848759</v>
      </c>
      <c r="E81" s="12">
        <f>100*(VLOOKUP($A81,'Raw-Data'!$A$189:$L600,4,TRUE)/VLOOKUP($A$5,'Raw-Data'!$A$189:$L600,4,TRUE))</f>
        <v>187.38072060763645</v>
      </c>
      <c r="F81" s="12">
        <f>100*(VLOOKUP($A81,'Raw-Data'!$A$189:$L600,5,TRUE)/VLOOKUP($A$5,'Raw-Data'!$A$189:$L600,5,TRUE))</f>
        <v>171.58358127136765</v>
      </c>
      <c r="G81" s="12">
        <f>100*(VLOOKUP($A81,'Raw-Data'!$A$189:$L600,6,TRUE)/VLOOKUP($A$5,'Raw-Data'!$A$189:$L600,6,TRUE))</f>
        <v>177.13855674319197</v>
      </c>
      <c r="H81" s="12">
        <f>100*(VLOOKUP($A81,'Raw-Data'!$A$189:$L600,7,TRUE)/VLOOKUP($A$5,'Raw-Data'!$A$189:$L600,7,TRUE))</f>
        <v>135.00143802893456</v>
      </c>
      <c r="I81" s="12">
        <f>100*(VLOOKUP($A81,'Raw-Data'!$A$189:$L600,8,TRUE)/VLOOKUP($A$5,'Raw-Data'!$A$189:$L600,8,TRUE))</f>
        <v>260.488</v>
      </c>
      <c r="J81" s="12">
        <f>100*(VLOOKUP($A81,'Raw-Data'!$A$189:$L600,9,TRUE)/VLOOKUP($A$5,'Raw-Data'!$A$189:$L600,9,TRUE))</f>
        <v>339.03899999999999</v>
      </c>
      <c r="L81" s="13">
        <f t="shared" si="31"/>
        <v>39202</v>
      </c>
      <c r="M81" s="3">
        <f t="shared" si="32"/>
        <v>4.4389694868354646E-2</v>
      </c>
      <c r="N81" s="3">
        <f t="shared" si="33"/>
        <v>4.4293038561533216E-2</v>
      </c>
      <c r="O81" s="3">
        <f t="shared" si="34"/>
        <v>3.808729743394168E-2</v>
      </c>
      <c r="P81" s="3">
        <f t="shared" si="35"/>
        <v>4.4433897222891927E-2</v>
      </c>
      <c r="Q81" s="3">
        <f t="shared" si="36"/>
        <v>6.4596322426940578E-2</v>
      </c>
      <c r="R81" s="3">
        <f t="shared" si="37"/>
        <v>-1.94631517049485E-2</v>
      </c>
      <c r="S81" s="3">
        <f t="shared" si="38"/>
        <v>4.460948653374186E-2</v>
      </c>
      <c r="T81" s="3">
        <f t="shared" si="39"/>
        <v>4.744471425658503E-2</v>
      </c>
      <c r="U81" s="18"/>
      <c r="V81" s="13">
        <f t="shared" si="47"/>
        <v>39202</v>
      </c>
      <c r="W81" s="3">
        <f t="shared" si="48"/>
        <v>9.809402017786583E-3</v>
      </c>
      <c r="X81" s="3">
        <f t="shared" si="40"/>
        <v>1.0252421206161348E-2</v>
      </c>
      <c r="Y81" s="3">
        <f t="shared" si="41"/>
        <v>7.6984338345141411E-3</v>
      </c>
      <c r="Z81" s="3">
        <f t="shared" si="42"/>
        <v>9.2365022741746298E-3</v>
      </c>
      <c r="AA81" s="3">
        <f t="shared" si="43"/>
        <v>1.2157229728665538E-2</v>
      </c>
      <c r="AB81" s="3">
        <f t="shared" si="44"/>
        <v>-4.3653958572025357E-3</v>
      </c>
      <c r="AC81" s="3">
        <f t="shared" si="45"/>
        <v>7.6192018888737488E-3</v>
      </c>
      <c r="AD81" s="3">
        <f t="shared" si="46"/>
        <v>7.7593946357464912E-3</v>
      </c>
    </row>
    <row r="82" spans="1:30" x14ac:dyDescent="0.3">
      <c r="A82" s="10">
        <v>39233</v>
      </c>
      <c r="B82" s="11">
        <f t="shared" si="30"/>
        <v>39233</v>
      </c>
      <c r="C82" s="12">
        <f>100*(VLOOKUP($A82,'Raw-Data'!$A$189:$L601,2,TRUE)/VLOOKUP($A$5,'Raw-Data'!$A$189:$L601,2,TRUE))</f>
        <v>154.21870000000001</v>
      </c>
      <c r="D82" s="12">
        <f>100*(VLOOKUP($A82,'Raw-Data'!$A$189:$L601,3,TRUE)/VLOOKUP($A$5,'Raw-Data'!$A$189:$L601,3,TRUE))</f>
        <v>129.41051611814714</v>
      </c>
      <c r="E82" s="12">
        <f>100*(VLOOKUP($A82,'Raw-Data'!$A$189:$L601,4,TRUE)/VLOOKUP($A$5,'Raw-Data'!$A$189:$L601,4,TRUE))</f>
        <v>194.44782447196854</v>
      </c>
      <c r="F82" s="12">
        <f>100*(VLOOKUP($A82,'Raw-Data'!$A$189:$L601,5,TRUE)/VLOOKUP($A$5,'Raw-Data'!$A$189:$L601,5,TRUE))</f>
        <v>174.59043147494884</v>
      </c>
      <c r="G82" s="12">
        <f>100*(VLOOKUP($A82,'Raw-Data'!$A$189:$L601,6,TRUE)/VLOOKUP($A$5,'Raw-Data'!$A$189:$L601,6,TRUE))</f>
        <v>180.25331164446249</v>
      </c>
      <c r="H82" s="12">
        <f>100*(VLOOKUP($A82,'Raw-Data'!$A$189:$L601,7,TRUE)/VLOOKUP($A$5,'Raw-Data'!$A$189:$L601,7,TRUE))</f>
        <v>137.20453560445239</v>
      </c>
      <c r="I82" s="12">
        <f>100*(VLOOKUP($A82,'Raw-Data'!$A$189:$L601,8,TRUE)/VLOOKUP($A$5,'Raw-Data'!$A$189:$L601,8,TRUE))</f>
        <v>275.52499999999998</v>
      </c>
      <c r="J82" s="12">
        <f>100*(VLOOKUP($A82,'Raw-Data'!$A$189:$L601,9,TRUE)/VLOOKUP($A$5,'Raw-Data'!$A$189:$L601,9,TRUE))</f>
        <v>355.49700000000001</v>
      </c>
      <c r="L82" s="13">
        <f t="shared" si="31"/>
        <v>39233</v>
      </c>
      <c r="M82" s="3">
        <f t="shared" si="32"/>
        <v>2.9731734660560338E-2</v>
      </c>
      <c r="N82" s="3">
        <f t="shared" si="33"/>
        <v>3.4897739785947568E-2</v>
      </c>
      <c r="O82" s="3">
        <f t="shared" si="34"/>
        <v>3.7715213397701453E-2</v>
      </c>
      <c r="P82" s="3">
        <f t="shared" si="35"/>
        <v>1.7524113795163831E-2</v>
      </c>
      <c r="Q82" s="3">
        <f t="shared" si="36"/>
        <v>1.7583720667805558E-2</v>
      </c>
      <c r="R82" s="3">
        <f t="shared" si="37"/>
        <v>1.6319067468345327E-2</v>
      </c>
      <c r="S82" s="3">
        <f t="shared" si="38"/>
        <v>5.7726267620773264E-2</v>
      </c>
      <c r="T82" s="3">
        <f t="shared" si="39"/>
        <v>4.8543087963331732E-2</v>
      </c>
      <c r="U82" s="18"/>
      <c r="V82" s="13">
        <f t="shared" si="47"/>
        <v>39233</v>
      </c>
      <c r="W82" s="3">
        <f t="shared" si="48"/>
        <v>6.5702307446928003E-3</v>
      </c>
      <c r="X82" s="3">
        <f t="shared" si="40"/>
        <v>8.0777101559989378E-3</v>
      </c>
      <c r="Y82" s="3">
        <f t="shared" si="41"/>
        <v>7.6232259692450852E-3</v>
      </c>
      <c r="Z82" s="3">
        <f t="shared" si="42"/>
        <v>3.6427486004656866E-3</v>
      </c>
      <c r="AA82" s="3">
        <f t="shared" si="43"/>
        <v>3.3093111745637334E-3</v>
      </c>
      <c r="AB82" s="3">
        <f t="shared" si="44"/>
        <v>3.6602083054005489E-3</v>
      </c>
      <c r="AC82" s="3">
        <f t="shared" si="45"/>
        <v>9.8595191621662966E-3</v>
      </c>
      <c r="AD82" s="3">
        <f t="shared" si="46"/>
        <v>7.9390292943532191E-3</v>
      </c>
    </row>
    <row r="83" spans="1:30" x14ac:dyDescent="0.3">
      <c r="A83" s="10">
        <v>39263</v>
      </c>
      <c r="B83" s="11">
        <f t="shared" si="30"/>
        <v>39263</v>
      </c>
      <c r="C83" s="12">
        <f>100*(VLOOKUP($A83,'Raw-Data'!$A$189:$L602,2,TRUE)/VLOOKUP($A$5,'Raw-Data'!$A$189:$L602,2,TRUE))</f>
        <v>153.7655</v>
      </c>
      <c r="D83" s="12">
        <f>100*(VLOOKUP($A83,'Raw-Data'!$A$189:$L602,3,TRUE)/VLOOKUP($A$5,'Raw-Data'!$A$189:$L602,3,TRUE))</f>
        <v>127.26070415866158</v>
      </c>
      <c r="E83" s="12">
        <f>100*(VLOOKUP($A83,'Raw-Data'!$A$189:$L602,4,TRUE)/VLOOKUP($A$5,'Raw-Data'!$A$189:$L602,4,TRUE))</f>
        <v>190.06378645626529</v>
      </c>
      <c r="F83" s="12">
        <f>100*(VLOOKUP($A83,'Raw-Data'!$A$189:$L602,5,TRUE)/VLOOKUP($A$5,'Raw-Data'!$A$189:$L602,5,TRUE))</f>
        <v>174.80374187662937</v>
      </c>
      <c r="G83" s="12">
        <f>100*(VLOOKUP($A83,'Raw-Data'!$A$189:$L602,6,TRUE)/VLOOKUP($A$5,'Raw-Data'!$A$189:$L602,6,TRUE))</f>
        <v>180.21783356587443</v>
      </c>
      <c r="H83" s="12">
        <f>100*(VLOOKUP($A83,'Raw-Data'!$A$189:$L602,7,TRUE)/VLOOKUP($A$5,'Raw-Data'!$A$189:$L602,7,TRUE))</f>
        <v>136.79321409976063</v>
      </c>
      <c r="I83" s="12">
        <f>100*(VLOOKUP($A83,'Raw-Data'!$A$189:$L602,8,TRUE)/VLOOKUP($A$5,'Raw-Data'!$A$189:$L602,8,TRUE))</f>
        <v>289.35599999999999</v>
      </c>
      <c r="J83" s="12">
        <f>100*(VLOOKUP($A83,'Raw-Data'!$A$189:$L602,9,TRUE)/VLOOKUP($A$5,'Raw-Data'!$A$189:$L602,9,TRUE))</f>
        <v>372.161</v>
      </c>
      <c r="L83" s="13">
        <f t="shared" si="31"/>
        <v>39263</v>
      </c>
      <c r="M83" s="3">
        <f t="shared" si="32"/>
        <v>-2.9386838301711515E-3</v>
      </c>
      <c r="N83" s="3">
        <f t="shared" si="33"/>
        <v>-1.6612343602144808E-2</v>
      </c>
      <c r="O83" s="3">
        <f t="shared" si="34"/>
        <v>-2.2546089304975814E-2</v>
      </c>
      <c r="P83" s="3">
        <f t="shared" si="35"/>
        <v>1.2217760153203638E-3</v>
      </c>
      <c r="Q83" s="3">
        <f t="shared" si="36"/>
        <v>-1.9682344953542152E-4</v>
      </c>
      <c r="R83" s="3">
        <f t="shared" si="37"/>
        <v>-2.9978710461697755E-3</v>
      </c>
      <c r="S83" s="3">
        <f t="shared" si="38"/>
        <v>5.0198711550676123E-2</v>
      </c>
      <c r="T83" s="3">
        <f t="shared" si="39"/>
        <v>4.6875219762754661E-2</v>
      </c>
      <c r="U83" s="18"/>
      <c r="V83" s="13">
        <f t="shared" si="47"/>
        <v>39263</v>
      </c>
      <c r="W83" s="3">
        <f t="shared" si="48"/>
        <v>-6.4940142478582877E-4</v>
      </c>
      <c r="X83" s="3">
        <f t="shared" si="40"/>
        <v>-3.8452260075600622E-3</v>
      </c>
      <c r="Y83" s="3">
        <f t="shared" si="41"/>
        <v>-4.5571512928277722E-3</v>
      </c>
      <c r="Z83" s="3">
        <f t="shared" si="42"/>
        <v>2.5397135181346787E-4</v>
      </c>
      <c r="AA83" s="3">
        <f t="shared" si="43"/>
        <v>-3.7042788228336878E-5</v>
      </c>
      <c r="AB83" s="3">
        <f t="shared" si="44"/>
        <v>-6.7239335354148371E-4</v>
      </c>
      <c r="AC83" s="3">
        <f t="shared" si="45"/>
        <v>8.5738291916147274E-3</v>
      </c>
      <c r="AD83" s="3">
        <f t="shared" si="46"/>
        <v>7.6662560724785889E-3</v>
      </c>
    </row>
    <row r="84" spans="1:30" x14ac:dyDescent="0.3">
      <c r="A84" s="10">
        <v>39294</v>
      </c>
      <c r="B84" s="11">
        <f t="shared" si="30"/>
        <v>39294</v>
      </c>
      <c r="C84" s="12">
        <f>100*(VLOOKUP($A84,'Raw-Data'!$A$189:$L603,2,TRUE)/VLOOKUP($A$5,'Raw-Data'!$A$189:$L603,2,TRUE))</f>
        <v>151.41730000000001</v>
      </c>
      <c r="D84" s="12">
        <f>100*(VLOOKUP($A84,'Raw-Data'!$A$189:$L603,3,TRUE)/VLOOKUP($A$5,'Raw-Data'!$A$189:$L603,3,TRUE))</f>
        <v>123.31484676466906</v>
      </c>
      <c r="E84" s="12">
        <f>100*(VLOOKUP($A84,'Raw-Data'!$A$189:$L603,4,TRUE)/VLOOKUP($A$5,'Raw-Data'!$A$189:$L603,4,TRUE))</f>
        <v>182.98771662418508</v>
      </c>
      <c r="F84" s="12">
        <f>100*(VLOOKUP($A84,'Raw-Data'!$A$189:$L603,5,TRUE)/VLOOKUP($A$5,'Raw-Data'!$A$189:$L603,5,TRUE))</f>
        <v>172.22923144091405</v>
      </c>
      <c r="G84" s="12">
        <f>100*(VLOOKUP($A84,'Raw-Data'!$A$189:$L603,6,TRUE)/VLOOKUP($A$5,'Raw-Data'!$A$189:$L603,6,TRUE))</f>
        <v>176.38020133426963</v>
      </c>
      <c r="H84" s="12">
        <f>100*(VLOOKUP($A84,'Raw-Data'!$A$189:$L603,7,TRUE)/VLOOKUP($A$5,'Raw-Data'!$A$189:$L603,7,TRUE))</f>
        <v>136.57063222988668</v>
      </c>
      <c r="I84" s="12">
        <f>100*(VLOOKUP($A84,'Raw-Data'!$A$189:$L603,8,TRUE)/VLOOKUP($A$5,'Raw-Data'!$A$189:$L603,8,TRUE))</f>
        <v>310.18900000000002</v>
      </c>
      <c r="J84" s="12">
        <f>100*(VLOOKUP($A84,'Raw-Data'!$A$189:$L603,9,TRUE)/VLOOKUP($A$5,'Raw-Data'!$A$189:$L603,9,TRUE))</f>
        <v>391.79700000000003</v>
      </c>
      <c r="L84" s="13">
        <f t="shared" si="31"/>
        <v>39294</v>
      </c>
      <c r="M84" s="3">
        <f t="shared" si="32"/>
        <v>-1.5271305982161087E-2</v>
      </c>
      <c r="N84" s="3">
        <f t="shared" si="33"/>
        <v>-3.1006094301293863E-2</v>
      </c>
      <c r="O84" s="3">
        <f t="shared" si="34"/>
        <v>-3.7229974020897671E-2</v>
      </c>
      <c r="P84" s="3">
        <f t="shared" si="35"/>
        <v>-1.472800529368723E-2</v>
      </c>
      <c r="Q84" s="3">
        <f t="shared" si="36"/>
        <v>-2.1294408858832714E-2</v>
      </c>
      <c r="R84" s="3">
        <f t="shared" si="37"/>
        <v>-1.6271411658741464E-3</v>
      </c>
      <c r="S84" s="3">
        <f t="shared" si="38"/>
        <v>7.1997815839312196E-2</v>
      </c>
      <c r="T84" s="3">
        <f t="shared" si="39"/>
        <v>5.2762111021842806E-2</v>
      </c>
      <c r="U84" s="18"/>
      <c r="V84" s="13">
        <f t="shared" si="47"/>
        <v>39294</v>
      </c>
      <c r="W84" s="3">
        <f t="shared" si="48"/>
        <v>-3.3747107331986016E-3</v>
      </c>
      <c r="X84" s="3">
        <f t="shared" si="40"/>
        <v>-7.1769187452155681E-3</v>
      </c>
      <c r="Y84" s="3">
        <f t="shared" si="41"/>
        <v>-7.5251464653710246E-3</v>
      </c>
      <c r="Z84" s="3">
        <f t="shared" si="42"/>
        <v>-3.0615197606190169E-3</v>
      </c>
      <c r="AA84" s="3">
        <f t="shared" si="43"/>
        <v>-4.0076742871199547E-3</v>
      </c>
      <c r="AB84" s="3">
        <f t="shared" si="44"/>
        <v>-3.6495195702475753E-4</v>
      </c>
      <c r="AC84" s="3">
        <f t="shared" si="45"/>
        <v>1.2297068114037715E-2</v>
      </c>
      <c r="AD84" s="3">
        <f t="shared" si="46"/>
        <v>8.6290337637922546E-3</v>
      </c>
    </row>
    <row r="85" spans="1:30" x14ac:dyDescent="0.3">
      <c r="A85" s="10">
        <v>39325</v>
      </c>
      <c r="B85" s="11">
        <f t="shared" si="30"/>
        <v>39325</v>
      </c>
      <c r="C85" s="12">
        <f>100*(VLOOKUP($A85,'Raw-Data'!$A$189:$L604,2,TRUE)/VLOOKUP($A$5,'Raw-Data'!$A$189:$L604,2,TRUE))</f>
        <v>150.9984</v>
      </c>
      <c r="D85" s="12">
        <f>100*(VLOOKUP($A85,'Raw-Data'!$A$189:$L604,3,TRUE)/VLOOKUP($A$5,'Raw-Data'!$A$189:$L604,3,TRUE))</f>
        <v>125.1631407936344</v>
      </c>
      <c r="E85" s="12">
        <f>100*(VLOOKUP($A85,'Raw-Data'!$A$189:$L604,4,TRUE)/VLOOKUP($A$5,'Raw-Data'!$A$189:$L604,4,TRUE))</f>
        <v>183.30056485596813</v>
      </c>
      <c r="F85" s="12">
        <f>100*(VLOOKUP($A85,'Raw-Data'!$A$189:$L604,5,TRUE)/VLOOKUP($A$5,'Raw-Data'!$A$189:$L604,5,TRUE))</f>
        <v>169.5377960784642</v>
      </c>
      <c r="G85" s="12">
        <f>100*(VLOOKUP($A85,'Raw-Data'!$A$189:$L604,6,TRUE)/VLOOKUP($A$5,'Raw-Data'!$A$189:$L604,6,TRUE))</f>
        <v>174.43270276839212</v>
      </c>
      <c r="H85" s="12">
        <f>100*(VLOOKUP($A85,'Raw-Data'!$A$189:$L604,7,TRUE)/VLOOKUP($A$5,'Raw-Data'!$A$189:$L604,7,TRUE))</f>
        <v>132.55870443836122</v>
      </c>
      <c r="I85" s="12">
        <f>100*(VLOOKUP($A85,'Raw-Data'!$A$189:$L604,8,TRUE)/VLOOKUP($A$5,'Raw-Data'!$A$189:$L604,8,TRUE))</f>
        <v>306.048</v>
      </c>
      <c r="J85" s="12">
        <f>100*(VLOOKUP($A85,'Raw-Data'!$A$189:$L604,9,TRUE)/VLOOKUP($A$5,'Raw-Data'!$A$189:$L604,9,TRUE))</f>
        <v>383.471</v>
      </c>
      <c r="L85" s="13">
        <f t="shared" si="31"/>
        <v>39325</v>
      </c>
      <c r="M85" s="3">
        <f t="shared" si="32"/>
        <v>-2.7665266782593845E-3</v>
      </c>
      <c r="N85" s="3">
        <f t="shared" si="33"/>
        <v>1.4988414432307362E-2</v>
      </c>
      <c r="O85" s="3">
        <f t="shared" si="34"/>
        <v>1.7096679359389633E-3</v>
      </c>
      <c r="P85" s="3">
        <f t="shared" si="35"/>
        <v>-1.5627053200740759E-2</v>
      </c>
      <c r="Q85" s="3">
        <f t="shared" si="36"/>
        <v>-1.1041480569503825E-2</v>
      </c>
      <c r="R85" s="3">
        <f t="shared" si="37"/>
        <v>-2.9376211605817715E-2</v>
      </c>
      <c r="S85" s="3">
        <f t="shared" si="38"/>
        <v>-1.3349925368082105E-2</v>
      </c>
      <c r="T85" s="3">
        <f t="shared" si="39"/>
        <v>-2.1250800797351754E-2</v>
      </c>
      <c r="U85" s="18"/>
      <c r="V85" s="13">
        <f t="shared" si="47"/>
        <v>39325</v>
      </c>
      <c r="W85" s="3">
        <f t="shared" si="48"/>
        <v>-6.113574887248131E-4</v>
      </c>
      <c r="X85" s="3">
        <f t="shared" si="40"/>
        <v>3.4693383647419729E-3</v>
      </c>
      <c r="Y85" s="3">
        <f t="shared" si="41"/>
        <v>3.4556837503748163E-4</v>
      </c>
      <c r="Z85" s="3">
        <f t="shared" si="42"/>
        <v>-3.2484054167755444E-3</v>
      </c>
      <c r="AA85" s="3">
        <f t="shared" si="43"/>
        <v>-2.0780411451422065E-3</v>
      </c>
      <c r="AB85" s="3">
        <f t="shared" si="44"/>
        <v>-6.588798894874617E-3</v>
      </c>
      <c r="AC85" s="3">
        <f t="shared" si="45"/>
        <v>-2.2801378021663323E-3</v>
      </c>
      <c r="AD85" s="3">
        <f t="shared" si="46"/>
        <v>-3.4754840933498153E-3</v>
      </c>
    </row>
    <row r="86" spans="1:30" x14ac:dyDescent="0.3">
      <c r="A86" s="10">
        <v>39355</v>
      </c>
      <c r="B86" s="11">
        <f t="shared" si="30"/>
        <v>39355</v>
      </c>
      <c r="C86" s="12">
        <f>100*(VLOOKUP($A86,'Raw-Data'!$A$189:$L605,2,TRUE)/VLOOKUP($A$5,'Raw-Data'!$A$189:$L605,2,TRUE))</f>
        <v>159.10409999999999</v>
      </c>
      <c r="D86" s="12">
        <f>100*(VLOOKUP($A86,'Raw-Data'!$A$189:$L605,3,TRUE)/VLOOKUP($A$5,'Raw-Data'!$A$189:$L605,3,TRUE))</f>
        <v>129.84428830339016</v>
      </c>
      <c r="E86" s="12">
        <f>100*(VLOOKUP($A86,'Raw-Data'!$A$189:$L605,4,TRUE)/VLOOKUP($A$5,'Raw-Data'!$A$189:$L605,4,TRUE))</f>
        <v>189.32953774031995</v>
      </c>
      <c r="F86" s="12">
        <f>100*(VLOOKUP($A86,'Raw-Data'!$A$189:$L605,5,TRUE)/VLOOKUP($A$5,'Raw-Data'!$A$189:$L605,5,TRUE))</f>
        <v>178.60803891127654</v>
      </c>
      <c r="G86" s="12">
        <f>100*(VLOOKUP($A86,'Raw-Data'!$A$189:$L605,6,TRUE)/VLOOKUP($A$5,'Raw-Data'!$A$189:$L605,6,TRUE))</f>
        <v>183.26362202101993</v>
      </c>
      <c r="H86" s="12">
        <f>100*(VLOOKUP($A86,'Raw-Data'!$A$189:$L605,7,TRUE)/VLOOKUP($A$5,'Raw-Data'!$A$189:$L605,7,TRUE))</f>
        <v>135.61671753200713</v>
      </c>
      <c r="I86" s="12">
        <f>100*(VLOOKUP($A86,'Raw-Data'!$A$189:$L605,8,TRUE)/VLOOKUP($A$5,'Raw-Data'!$A$189:$L605,8,TRUE))</f>
        <v>343.37299999999999</v>
      </c>
      <c r="J86" s="12">
        <f>100*(VLOOKUP($A86,'Raw-Data'!$A$189:$L605,9,TRUE)/VLOOKUP($A$5,'Raw-Data'!$A$189:$L605,9,TRUE))</f>
        <v>425.82199999999995</v>
      </c>
      <c r="L86" s="13">
        <f t="shared" si="31"/>
        <v>39355</v>
      </c>
      <c r="M86" s="3">
        <f t="shared" si="32"/>
        <v>5.3680701252463603E-2</v>
      </c>
      <c r="N86" s="3">
        <f t="shared" si="33"/>
        <v>3.7400367872470586E-2</v>
      </c>
      <c r="O86" s="3">
        <f t="shared" si="34"/>
        <v>3.2891185518654442E-2</v>
      </c>
      <c r="P86" s="3">
        <f t="shared" si="35"/>
        <v>5.3499827428536983E-2</v>
      </c>
      <c r="Q86" s="3">
        <f t="shared" si="36"/>
        <v>5.0626511614357605E-2</v>
      </c>
      <c r="R86" s="3">
        <f t="shared" si="37"/>
        <v>2.3069123273363523E-2</v>
      </c>
      <c r="S86" s="3">
        <f t="shared" si="38"/>
        <v>0.1219579935173567</v>
      </c>
      <c r="T86" s="3">
        <f t="shared" si="39"/>
        <v>0.11044120676661318</v>
      </c>
      <c r="U86" s="18"/>
      <c r="V86" s="13">
        <f t="shared" si="47"/>
        <v>39355</v>
      </c>
      <c r="W86" s="3">
        <f t="shared" si="48"/>
        <v>1.1862563614004706E-2</v>
      </c>
      <c r="X86" s="3">
        <f t="shared" si="40"/>
        <v>8.6569884827671206E-3</v>
      </c>
      <c r="Y86" s="3">
        <f t="shared" si="41"/>
        <v>6.6481644147437209E-3</v>
      </c>
      <c r="Z86" s="3">
        <f t="shared" si="42"/>
        <v>1.1121042910839924E-2</v>
      </c>
      <c r="AA86" s="3">
        <f t="shared" si="43"/>
        <v>9.5280676814506662E-3</v>
      </c>
      <c r="AB86" s="3">
        <f t="shared" si="44"/>
        <v>5.174180250633883E-3</v>
      </c>
      <c r="AC86" s="3">
        <f t="shared" si="45"/>
        <v>2.0830156246426385E-2</v>
      </c>
      <c r="AD86" s="3">
        <f t="shared" si="46"/>
        <v>1.8062220855957357E-2</v>
      </c>
    </row>
    <row r="87" spans="1:30" x14ac:dyDescent="0.3">
      <c r="A87" s="10">
        <v>39386</v>
      </c>
      <c r="B87" s="11">
        <f t="shared" si="30"/>
        <v>39386</v>
      </c>
      <c r="C87" s="12">
        <f>100*(VLOOKUP($A87,'Raw-Data'!$A$189:$L606,2,TRUE)/VLOOKUP($A$5,'Raw-Data'!$A$189:$L606,2,TRUE))</f>
        <v>165.31110000000001</v>
      </c>
      <c r="D87" s="12">
        <f>100*(VLOOKUP($A87,'Raw-Data'!$A$189:$L606,3,TRUE)/VLOOKUP($A$5,'Raw-Data'!$A$189:$L606,3,TRUE))</f>
        <v>131.90974055307316</v>
      </c>
      <c r="E87" s="12">
        <f>100*(VLOOKUP($A87,'Raw-Data'!$A$189:$L606,4,TRUE)/VLOOKUP($A$5,'Raw-Data'!$A$189:$L606,4,TRUE))</f>
        <v>192.38501146363018</v>
      </c>
      <c r="F87" s="12">
        <f>100*(VLOOKUP($A87,'Raw-Data'!$A$189:$L606,5,TRUE)/VLOOKUP($A$5,'Raw-Data'!$A$189:$L606,5,TRUE))</f>
        <v>185.62573143463712</v>
      </c>
      <c r="G87" s="12">
        <f>100*(VLOOKUP($A87,'Raw-Data'!$A$189:$L606,6,TRUE)/VLOOKUP($A$5,'Raw-Data'!$A$189:$L606,6,TRUE))</f>
        <v>191.8040434601871</v>
      </c>
      <c r="H87" s="12">
        <f>100*(VLOOKUP($A87,'Raw-Data'!$A$189:$L606,7,TRUE)/VLOOKUP($A$5,'Raw-Data'!$A$189:$L606,7,TRUE))</f>
        <v>135.09916014321223</v>
      </c>
      <c r="I87" s="12">
        <f>100*(VLOOKUP($A87,'Raw-Data'!$A$189:$L606,8,TRUE)/VLOOKUP($A$5,'Raw-Data'!$A$189:$L606,8,TRUE))</f>
        <v>380.02699999999999</v>
      </c>
      <c r="J87" s="12">
        <f>100*(VLOOKUP($A87,'Raw-Data'!$A$189:$L606,9,TRUE)/VLOOKUP($A$5,'Raw-Data'!$A$189:$L606,9,TRUE))</f>
        <v>473.31000000000006</v>
      </c>
      <c r="L87" s="13">
        <f t="shared" si="31"/>
        <v>39386</v>
      </c>
      <c r="M87" s="3">
        <f t="shared" si="32"/>
        <v>3.9012193903237069E-2</v>
      </c>
      <c r="N87" s="3">
        <f t="shared" si="33"/>
        <v>1.5907147527790544E-2</v>
      </c>
      <c r="O87" s="3">
        <f t="shared" si="34"/>
        <v>1.6138388968661932E-2</v>
      </c>
      <c r="P87" s="3">
        <f t="shared" si="35"/>
        <v>3.9291022767718786E-2</v>
      </c>
      <c r="Q87" s="3">
        <f t="shared" si="36"/>
        <v>4.6601836987526069E-2</v>
      </c>
      <c r="R87" s="3">
        <f t="shared" si="37"/>
        <v>-3.8163244046424127E-3</v>
      </c>
      <c r="S87" s="3">
        <f t="shared" si="38"/>
        <v>0.10674689040780727</v>
      </c>
      <c r="T87" s="3">
        <f t="shared" si="39"/>
        <v>0.11152077628680557</v>
      </c>
      <c r="U87" s="18"/>
      <c r="V87" s="13">
        <f t="shared" si="47"/>
        <v>39386</v>
      </c>
      <c r="W87" s="3">
        <f t="shared" si="48"/>
        <v>8.6210615938590671E-3</v>
      </c>
      <c r="X87" s="3">
        <f t="shared" si="40"/>
        <v>3.6819956801313553E-3</v>
      </c>
      <c r="Y87" s="3">
        <f t="shared" si="41"/>
        <v>3.2619883279032401E-3</v>
      </c>
      <c r="Z87" s="3">
        <f t="shared" si="42"/>
        <v>8.1674497136324346E-3</v>
      </c>
      <c r="AA87" s="3">
        <f t="shared" si="43"/>
        <v>8.770611340544238E-3</v>
      </c>
      <c r="AB87" s="3">
        <f t="shared" si="44"/>
        <v>-8.5596449117391292E-4</v>
      </c>
      <c r="AC87" s="3">
        <f t="shared" si="45"/>
        <v>1.8232133391882423E-2</v>
      </c>
      <c r="AD87" s="3">
        <f t="shared" si="46"/>
        <v>1.8238780164515814E-2</v>
      </c>
    </row>
    <row r="88" spans="1:30" x14ac:dyDescent="0.3">
      <c r="A88" s="10">
        <v>39416</v>
      </c>
      <c r="B88" s="11">
        <f t="shared" si="30"/>
        <v>39416</v>
      </c>
      <c r="C88" s="12">
        <f>100*(VLOOKUP($A88,'Raw-Data'!$A$189:$L607,2,TRUE)/VLOOKUP($A$5,'Raw-Data'!$A$189:$L607,2,TRUE))</f>
        <v>158.00210000000001</v>
      </c>
      <c r="D88" s="12">
        <f>100*(VLOOKUP($A88,'Raw-Data'!$A$189:$L607,3,TRUE)/VLOOKUP($A$5,'Raw-Data'!$A$189:$L607,3,TRUE))</f>
        <v>126.39479255675232</v>
      </c>
      <c r="E88" s="12">
        <f>100*(VLOOKUP($A88,'Raw-Data'!$A$189:$L607,4,TRUE)/VLOOKUP($A$5,'Raw-Data'!$A$189:$L607,4,TRUE))</f>
        <v>183.19745622686457</v>
      </c>
      <c r="F88" s="12">
        <f>100*(VLOOKUP($A88,'Raw-Data'!$A$189:$L607,5,TRUE)/VLOOKUP($A$5,'Raw-Data'!$A$189:$L607,5,TRUE))</f>
        <v>179.52171323438128</v>
      </c>
      <c r="G88" s="12">
        <f>100*(VLOOKUP($A88,'Raw-Data'!$A$189:$L607,6,TRUE)/VLOOKUP($A$5,'Raw-Data'!$A$189:$L607,6,TRUE))</f>
        <v>185.6646828737305</v>
      </c>
      <c r="H88" s="12">
        <f>100*(VLOOKUP($A88,'Raw-Data'!$A$189:$L607,7,TRUE)/VLOOKUP($A$5,'Raw-Data'!$A$189:$L607,7,TRUE))</f>
        <v>132.62293018948191</v>
      </c>
      <c r="I88" s="12">
        <f>100*(VLOOKUP($A88,'Raw-Data'!$A$189:$L607,8,TRUE)/VLOOKUP($A$5,'Raw-Data'!$A$189:$L607,8,TRUE))</f>
        <v>347.565</v>
      </c>
      <c r="J88" s="12">
        <f>100*(VLOOKUP($A88,'Raw-Data'!$A$189:$L607,9,TRUE)/VLOOKUP($A$5,'Raw-Data'!$A$189:$L607,9,TRUE))</f>
        <v>439.74900000000002</v>
      </c>
      <c r="L88" s="13">
        <f t="shared" si="31"/>
        <v>39416</v>
      </c>
      <c r="M88" s="3">
        <f t="shared" si="32"/>
        <v>-4.4213606950773365E-2</v>
      </c>
      <c r="N88" s="3">
        <f t="shared" si="33"/>
        <v>-4.180849703136158E-2</v>
      </c>
      <c r="O88" s="3">
        <f t="shared" si="34"/>
        <v>-4.7756086437651057E-2</v>
      </c>
      <c r="P88" s="3">
        <f t="shared" si="35"/>
        <v>-3.2883470158366457E-2</v>
      </c>
      <c r="Q88" s="3">
        <f t="shared" si="36"/>
        <v>-3.2008504490839695E-2</v>
      </c>
      <c r="R88" s="3">
        <f t="shared" si="37"/>
        <v>-1.832898110621406E-2</v>
      </c>
      <c r="S88" s="3">
        <f t="shared" si="38"/>
        <v>-8.5420246456172855E-2</v>
      </c>
      <c r="T88" s="3">
        <f t="shared" si="39"/>
        <v>-7.0907016543069079E-2</v>
      </c>
      <c r="U88" s="18"/>
      <c r="V88" s="13">
        <f t="shared" si="47"/>
        <v>39416</v>
      </c>
      <c r="W88" s="3">
        <f t="shared" si="48"/>
        <v>-9.7704894463180852E-3</v>
      </c>
      <c r="X88" s="3">
        <f t="shared" si="40"/>
        <v>-9.6773293384825702E-3</v>
      </c>
      <c r="Y88" s="3">
        <f t="shared" si="41"/>
        <v>-9.6527476719302299E-3</v>
      </c>
      <c r="Z88" s="3">
        <f t="shared" si="42"/>
        <v>-6.8355077065809892E-3</v>
      </c>
      <c r="AA88" s="3">
        <f t="shared" si="43"/>
        <v>-6.02410056402635E-3</v>
      </c>
      <c r="AB88" s="3">
        <f t="shared" si="44"/>
        <v>-4.1110124095403858E-3</v>
      </c>
      <c r="AC88" s="3">
        <f t="shared" si="45"/>
        <v>-1.4589589652744681E-2</v>
      </c>
      <c r="AD88" s="3">
        <f t="shared" si="46"/>
        <v>-1.1596561016798922E-2</v>
      </c>
    </row>
    <row r="89" spans="1:30" x14ac:dyDescent="0.3">
      <c r="A89" s="10">
        <v>39447</v>
      </c>
      <c r="B89" s="11">
        <f t="shared" si="30"/>
        <v>39447</v>
      </c>
      <c r="C89" s="12">
        <f>100*(VLOOKUP($A89,'Raw-Data'!$A$189:$L608,2,TRUE)/VLOOKUP($A$5,'Raw-Data'!$A$189:$L608,2,TRUE))</f>
        <v>156.25299999999999</v>
      </c>
      <c r="D89" s="12">
        <f>100*(VLOOKUP($A89,'Raw-Data'!$A$189:$L608,3,TRUE)/VLOOKUP($A$5,'Raw-Data'!$A$189:$L608,3,TRUE))</f>
        <v>125.51799583099759</v>
      </c>
      <c r="E89" s="12">
        <f>100*(VLOOKUP($A89,'Raw-Data'!$A$189:$L608,4,TRUE)/VLOOKUP($A$5,'Raw-Data'!$A$189:$L608,4,TRUE))</f>
        <v>182.61787045457456</v>
      </c>
      <c r="F89" s="12">
        <f>100*(VLOOKUP($A89,'Raw-Data'!$A$189:$L608,5,TRUE)/VLOOKUP($A$5,'Raw-Data'!$A$189:$L608,5,TRUE))</f>
        <v>175.4811253248302</v>
      </c>
      <c r="G89" s="12">
        <f>100*(VLOOKUP($A89,'Raw-Data'!$A$189:$L608,6,TRUE)/VLOOKUP($A$5,'Raw-Data'!$A$189:$L608,6,TRUE))</f>
        <v>182.41217874584532</v>
      </c>
      <c r="H89" s="12">
        <f>100*(VLOOKUP($A89,'Raw-Data'!$A$189:$L608,7,TRUE)/VLOOKUP($A$5,'Raw-Data'!$A$189:$L608,7,TRUE))</f>
        <v>127.37357916488963</v>
      </c>
      <c r="I89" s="12">
        <f>100*(VLOOKUP($A89,'Raw-Data'!$A$189:$L608,8,TRUE)/VLOOKUP($A$5,'Raw-Data'!$A$189:$L608,8,TRUE))</f>
        <v>346.20400000000001</v>
      </c>
      <c r="J89" s="12">
        <f>100*(VLOOKUP($A89,'Raw-Data'!$A$189:$L608,9,TRUE)/VLOOKUP($A$5,'Raw-Data'!$A$189:$L608,9,TRUE))</f>
        <v>441.3</v>
      </c>
      <c r="L89" s="13">
        <f t="shared" si="31"/>
        <v>39447</v>
      </c>
      <c r="M89" s="3">
        <f t="shared" si="32"/>
        <v>-1.1070106030236504E-2</v>
      </c>
      <c r="N89" s="3">
        <f t="shared" si="33"/>
        <v>-6.9369687470395291E-3</v>
      </c>
      <c r="O89" s="3">
        <f t="shared" si="34"/>
        <v>-3.1637217253294159E-3</v>
      </c>
      <c r="P89" s="3">
        <f t="shared" si="35"/>
        <v>-2.2507516426582552E-2</v>
      </c>
      <c r="Q89" s="3">
        <f t="shared" si="36"/>
        <v>-1.7518162730481124E-2</v>
      </c>
      <c r="R89" s="3">
        <f t="shared" si="37"/>
        <v>-3.9581021299200603E-2</v>
      </c>
      <c r="S89" s="3">
        <f t="shared" si="38"/>
        <v>-3.9158143081150509E-3</v>
      </c>
      <c r="T89" s="3">
        <f t="shared" si="39"/>
        <v>3.527012000027252E-3</v>
      </c>
      <c r="U89" s="18"/>
      <c r="V89" s="13">
        <f t="shared" si="47"/>
        <v>39447</v>
      </c>
      <c r="W89" s="3">
        <f t="shared" si="48"/>
        <v>-2.4463137390819925E-3</v>
      </c>
      <c r="X89" s="3">
        <f t="shared" si="40"/>
        <v>-1.6056863064344421E-3</v>
      </c>
      <c r="Y89" s="3">
        <f t="shared" si="41"/>
        <v>-6.3947048003355387E-4</v>
      </c>
      <c r="Z89" s="3">
        <f t="shared" si="42"/>
        <v>-4.6786516523031705E-3</v>
      </c>
      <c r="AA89" s="3">
        <f t="shared" si="43"/>
        <v>-3.2969729659065449E-3</v>
      </c>
      <c r="AB89" s="3">
        <f t="shared" si="44"/>
        <v>-8.8776385768726557E-3</v>
      </c>
      <c r="AC89" s="3">
        <f t="shared" si="45"/>
        <v>-6.6881244531478913E-4</v>
      </c>
      <c r="AD89" s="3">
        <f t="shared" si="46"/>
        <v>5.7682880847841826E-4</v>
      </c>
    </row>
    <row r="90" spans="1:30" x14ac:dyDescent="0.3">
      <c r="A90" s="10">
        <v>39478</v>
      </c>
      <c r="B90" s="11">
        <f t="shared" si="30"/>
        <v>39478</v>
      </c>
      <c r="C90" s="12">
        <f>100*(VLOOKUP($A90,'Raw-Data'!$A$189:$L609,2,TRUE)/VLOOKUP($A$5,'Raw-Data'!$A$189:$L609,2,TRUE))</f>
        <v>143.45500000000001</v>
      </c>
      <c r="D90" s="12">
        <f>100*(VLOOKUP($A90,'Raw-Data'!$A$189:$L609,3,TRUE)/VLOOKUP($A$5,'Raw-Data'!$A$189:$L609,3,TRUE))</f>
        <v>117.98929992325988</v>
      </c>
      <c r="E90" s="12">
        <f>100*(VLOOKUP($A90,'Raw-Data'!$A$189:$L609,4,TRUE)/VLOOKUP($A$5,'Raw-Data'!$A$189:$L609,4,TRUE))</f>
        <v>170.72003125280187</v>
      </c>
      <c r="F90" s="12">
        <f>100*(VLOOKUP($A90,'Raw-Data'!$A$189:$L609,5,TRUE)/VLOOKUP($A$5,'Raw-Data'!$A$189:$L609,5,TRUE))</f>
        <v>159.27044146221368</v>
      </c>
      <c r="G90" s="12">
        <f>100*(VLOOKUP($A90,'Raw-Data'!$A$189:$L609,6,TRUE)/VLOOKUP($A$5,'Raw-Data'!$A$189:$L609,6,TRUE))</f>
        <v>163.37918443886781</v>
      </c>
      <c r="H90" s="12">
        <f>100*(VLOOKUP($A90,'Raw-Data'!$A$189:$L609,7,TRUE)/VLOOKUP($A$5,'Raw-Data'!$A$189:$L609,7,TRUE))</f>
        <v>121.55220923015034</v>
      </c>
      <c r="I90" s="12">
        <f>100*(VLOOKUP($A90,'Raw-Data'!$A$189:$L609,8,TRUE)/VLOOKUP($A$5,'Raw-Data'!$A$189:$L609,8,TRUE))</f>
        <v>298.24700000000001</v>
      </c>
      <c r="J90" s="12">
        <f>100*(VLOOKUP($A90,'Raw-Data'!$A$189:$L609,9,TRUE)/VLOOKUP($A$5,'Raw-Data'!$A$189:$L609,9,TRUE))</f>
        <v>386.22800000000001</v>
      </c>
      <c r="L90" s="13">
        <f t="shared" si="31"/>
        <v>39478</v>
      </c>
      <c r="M90" s="3">
        <f t="shared" si="32"/>
        <v>-8.1905627411953508E-2</v>
      </c>
      <c r="N90" s="3">
        <f t="shared" si="33"/>
        <v>-5.9981007965380861E-2</v>
      </c>
      <c r="O90" s="3">
        <f t="shared" si="34"/>
        <v>-6.5151560316394241E-2</v>
      </c>
      <c r="P90" s="3">
        <f t="shared" si="35"/>
        <v>-9.2378504141737094E-2</v>
      </c>
      <c r="Q90" s="3">
        <f t="shared" si="36"/>
        <v>-0.10434058974481175</v>
      </c>
      <c r="R90" s="3">
        <f t="shared" si="37"/>
        <v>-4.5703119696458572E-2</v>
      </c>
      <c r="S90" s="3">
        <f t="shared" si="38"/>
        <v>-0.13852237409157608</v>
      </c>
      <c r="T90" s="3">
        <f t="shared" si="39"/>
        <v>-0.12479492408792203</v>
      </c>
      <c r="U90" s="18"/>
      <c r="V90" s="13">
        <f t="shared" si="47"/>
        <v>39478</v>
      </c>
      <c r="W90" s="3">
        <f t="shared" si="48"/>
        <v>-1.8099814138971878E-2</v>
      </c>
      <c r="X90" s="3">
        <f t="shared" si="40"/>
        <v>-1.3883684163525962E-2</v>
      </c>
      <c r="Y90" s="3">
        <f t="shared" si="41"/>
        <v>-1.3168825569234172E-2</v>
      </c>
      <c r="Z90" s="3">
        <f t="shared" si="42"/>
        <v>-1.9202777989737452E-2</v>
      </c>
      <c r="AA90" s="3">
        <f t="shared" si="43"/>
        <v>-1.9637225029130786E-2</v>
      </c>
      <c r="AB90" s="3">
        <f t="shared" si="44"/>
        <v>-1.0250765775690169E-2</v>
      </c>
      <c r="AC90" s="3">
        <f t="shared" si="45"/>
        <v>-2.3659315906528162E-2</v>
      </c>
      <c r="AD90" s="3">
        <f t="shared" si="46"/>
        <v>-2.040971433191453E-2</v>
      </c>
    </row>
    <row r="91" spans="1:30" x14ac:dyDescent="0.3">
      <c r="A91" s="10">
        <v>39507</v>
      </c>
      <c r="B91" s="11">
        <f t="shared" si="30"/>
        <v>39507</v>
      </c>
      <c r="C91" s="12">
        <f>100*(VLOOKUP($A91,'Raw-Data'!$A$189:$L610,2,TRUE)/VLOOKUP($A$5,'Raw-Data'!$A$189:$L610,2,TRUE))</f>
        <v>143.8605</v>
      </c>
      <c r="D91" s="12">
        <f>100*(VLOOKUP($A91,'Raw-Data'!$A$189:$L610,3,TRUE)/VLOOKUP($A$5,'Raw-Data'!$A$189:$L610,3,TRUE))</f>
        <v>114.15664781726056</v>
      </c>
      <c r="E91" s="12">
        <f>100*(VLOOKUP($A91,'Raw-Data'!$A$189:$L610,4,TRUE)/VLOOKUP($A$5,'Raw-Data'!$A$189:$L610,4,TRUE))</f>
        <v>166.81471187222215</v>
      </c>
      <c r="F91" s="12">
        <f>100*(VLOOKUP($A91,'Raw-Data'!$A$189:$L610,5,TRUE)/VLOOKUP($A$5,'Raw-Data'!$A$189:$L610,5,TRUE))</f>
        <v>161.55230829961235</v>
      </c>
      <c r="G91" s="12">
        <f>100*(VLOOKUP($A91,'Raw-Data'!$A$189:$L610,6,TRUE)/VLOOKUP($A$5,'Raw-Data'!$A$189:$L610,6,TRUE))</f>
        <v>166.00263376521286</v>
      </c>
      <c r="H91" s="12">
        <f>100*(VLOOKUP($A91,'Raw-Data'!$A$189:$L610,7,TRUE)/VLOOKUP($A$5,'Raw-Data'!$A$189:$L610,7,TRUE))</f>
        <v>122.38948528142133</v>
      </c>
      <c r="I91" s="12">
        <f>100*(VLOOKUP($A91,'Raw-Data'!$A$189:$L610,8,TRUE)/VLOOKUP($A$5,'Raw-Data'!$A$189:$L610,8,TRUE))</f>
        <v>315.57</v>
      </c>
      <c r="J91" s="12">
        <f>100*(VLOOKUP($A91,'Raw-Data'!$A$189:$L610,9,TRUE)/VLOOKUP($A$5,'Raw-Data'!$A$189:$L610,9,TRUE))</f>
        <v>414.73700000000002</v>
      </c>
      <c r="L91" s="13">
        <f t="shared" si="31"/>
        <v>39507</v>
      </c>
      <c r="M91" s="3">
        <f t="shared" si="32"/>
        <v>2.8266703844410657E-3</v>
      </c>
      <c r="N91" s="3">
        <f t="shared" si="33"/>
        <v>-3.2483048111075052E-2</v>
      </c>
      <c r="O91" s="3">
        <f t="shared" si="34"/>
        <v>-2.2875577938459624E-2</v>
      </c>
      <c r="P91" s="3">
        <f t="shared" si="35"/>
        <v>1.4326995118802532E-2</v>
      </c>
      <c r="Q91" s="3">
        <f t="shared" si="36"/>
        <v>1.6057426993257407E-2</v>
      </c>
      <c r="R91" s="3">
        <f t="shared" si="37"/>
        <v>6.8882010172737207E-3</v>
      </c>
      <c r="S91" s="3">
        <f t="shared" si="38"/>
        <v>5.8082730086136625E-2</v>
      </c>
      <c r="T91" s="3">
        <f t="shared" si="39"/>
        <v>7.3813913025466915E-2</v>
      </c>
      <c r="U91" s="18"/>
      <c r="V91" s="13">
        <f t="shared" si="47"/>
        <v>39507</v>
      </c>
      <c r="W91" s="3">
        <f t="shared" si="48"/>
        <v>6.2464827151855428E-4</v>
      </c>
      <c r="X91" s="3">
        <f t="shared" si="40"/>
        <v>-7.5187862948731801E-3</v>
      </c>
      <c r="Y91" s="3">
        <f t="shared" si="41"/>
        <v>-4.6237495188767323E-3</v>
      </c>
      <c r="Z91" s="3">
        <f t="shared" si="42"/>
        <v>2.9781615223418339E-3</v>
      </c>
      <c r="AA91" s="3">
        <f t="shared" si="43"/>
        <v>3.022057935714455E-3</v>
      </c>
      <c r="AB91" s="3">
        <f t="shared" si="44"/>
        <v>1.5449565743630193E-3</v>
      </c>
      <c r="AC91" s="3">
        <f t="shared" si="45"/>
        <v>9.9204021648736877E-3</v>
      </c>
      <c r="AD91" s="3">
        <f t="shared" si="46"/>
        <v>1.207197239455967E-2</v>
      </c>
    </row>
    <row r="92" spans="1:30" x14ac:dyDescent="0.3">
      <c r="A92" s="10">
        <v>39538</v>
      </c>
      <c r="B92" s="11">
        <f t="shared" si="30"/>
        <v>39538</v>
      </c>
      <c r="C92" s="12">
        <f>100*(VLOOKUP($A92,'Raw-Data'!$A$189:$L611,2,TRUE)/VLOOKUP($A$5,'Raw-Data'!$A$189:$L611,2,TRUE))</f>
        <v>141.75</v>
      </c>
      <c r="D92" s="12">
        <f>100*(VLOOKUP($A92,'Raw-Data'!$A$189:$L611,3,TRUE)/VLOOKUP($A$5,'Raw-Data'!$A$189:$L611,3,TRUE))</f>
        <v>113.66355170705955</v>
      </c>
      <c r="E92" s="12">
        <f>100*(VLOOKUP($A92,'Raw-Data'!$A$189:$L611,4,TRUE)/VLOOKUP($A$5,'Raw-Data'!$A$189:$L611,4,TRUE))</f>
        <v>164.39966441663569</v>
      </c>
      <c r="F92" s="12">
        <f>100*(VLOOKUP($A92,'Raw-Data'!$A$189:$L611,5,TRUE)/VLOOKUP($A$5,'Raw-Data'!$A$189:$L611,5,TRUE))</f>
        <v>159.85248558751201</v>
      </c>
      <c r="G92" s="12">
        <f>100*(VLOOKUP($A92,'Raw-Data'!$A$189:$L611,6,TRUE)/VLOOKUP($A$5,'Raw-Data'!$A$189:$L611,6,TRUE))</f>
        <v>166.69343083121558</v>
      </c>
      <c r="H92" s="12">
        <f>100*(VLOOKUP($A92,'Raw-Data'!$A$189:$L611,7,TRUE)/VLOOKUP($A$5,'Raw-Data'!$A$189:$L611,7,TRUE))</f>
        <v>117.42523912385859</v>
      </c>
      <c r="I92" s="12">
        <f>100*(VLOOKUP($A92,'Raw-Data'!$A$189:$L611,8,TRUE)/VLOOKUP($A$5,'Raw-Data'!$A$189:$L611,8,TRUE))</f>
        <v>296.24900000000002</v>
      </c>
      <c r="J92" s="12">
        <f>100*(VLOOKUP($A92,'Raw-Data'!$A$189:$L611,9,TRUE)/VLOOKUP($A$5,'Raw-Data'!$A$189:$L611,9,TRUE))</f>
        <v>392.78899999999999</v>
      </c>
      <c r="L92" s="13">
        <f t="shared" si="31"/>
        <v>39538</v>
      </c>
      <c r="M92" s="3">
        <f t="shared" si="32"/>
        <v>-1.4670462010072272E-2</v>
      </c>
      <c r="N92" s="3">
        <f t="shared" si="33"/>
        <v>-4.319469077178506E-3</v>
      </c>
      <c r="O92" s="3">
        <f t="shared" si="34"/>
        <v>-1.4477424853488685E-2</v>
      </c>
      <c r="P92" s="3">
        <f t="shared" si="35"/>
        <v>-1.0521810118292341E-2</v>
      </c>
      <c r="Q92" s="3">
        <f t="shared" si="36"/>
        <v>4.1613620840483811E-3</v>
      </c>
      <c r="R92" s="3">
        <f t="shared" si="37"/>
        <v>-4.0561051026140049E-2</v>
      </c>
      <c r="S92" s="3">
        <f t="shared" si="38"/>
        <v>-6.1225718541052632E-2</v>
      </c>
      <c r="T92" s="3">
        <f t="shared" si="39"/>
        <v>-5.292028442121155E-2</v>
      </c>
      <c r="U92" s="18"/>
      <c r="V92" s="13">
        <f t="shared" si="47"/>
        <v>39538</v>
      </c>
      <c r="W92" s="3">
        <f t="shared" si="48"/>
        <v>-3.2419339684638497E-3</v>
      </c>
      <c r="X92" s="3">
        <f t="shared" si="40"/>
        <v>-9.9981888360856151E-4</v>
      </c>
      <c r="Y92" s="3">
        <f t="shared" si="41"/>
        <v>-2.9262642623052297E-3</v>
      </c>
      <c r="Z92" s="3">
        <f t="shared" si="42"/>
        <v>-2.1871753134445333E-3</v>
      </c>
      <c r="AA92" s="3">
        <f t="shared" si="43"/>
        <v>7.8318134746994809E-4</v>
      </c>
      <c r="AB92" s="3">
        <f t="shared" si="44"/>
        <v>-9.0974497243564972E-3</v>
      </c>
      <c r="AC92" s="3">
        <f t="shared" si="45"/>
        <v>-1.0457217659360299E-2</v>
      </c>
      <c r="AD92" s="3">
        <f t="shared" si="46"/>
        <v>-8.6549023952259291E-3</v>
      </c>
    </row>
    <row r="93" spans="1:30" x14ac:dyDescent="0.3">
      <c r="A93" s="10">
        <v>39568</v>
      </c>
      <c r="B93" s="11">
        <f t="shared" si="30"/>
        <v>39568</v>
      </c>
      <c r="C93" s="12">
        <f>100*(VLOOKUP($A93,'Raw-Data'!$A$189:$L612,2,TRUE)/VLOOKUP($A$5,'Raw-Data'!$A$189:$L612,2,TRUE))</f>
        <v>149.6576</v>
      </c>
      <c r="D93" s="12">
        <f>100*(VLOOKUP($A93,'Raw-Data'!$A$189:$L612,3,TRUE)/VLOOKUP($A$5,'Raw-Data'!$A$189:$L612,3,TRUE))</f>
        <v>119.19918143868684</v>
      </c>
      <c r="E93" s="12">
        <f>100*(VLOOKUP($A93,'Raw-Data'!$A$189:$L612,4,TRUE)/VLOOKUP($A$5,'Raw-Data'!$A$189:$L612,4,TRUE))</f>
        <v>175.50913888284043</v>
      </c>
      <c r="F93" s="12">
        <f>100*(VLOOKUP($A93,'Raw-Data'!$A$189:$L612,5,TRUE)/VLOOKUP($A$5,'Raw-Data'!$A$189:$L612,5,TRUE))</f>
        <v>168.52895679113084</v>
      </c>
      <c r="G93" s="12">
        <f>100*(VLOOKUP($A93,'Raw-Data'!$A$189:$L612,6,TRUE)/VLOOKUP($A$5,'Raw-Data'!$A$189:$L612,6,TRUE))</f>
        <v>174.23703764472089</v>
      </c>
      <c r="H93" s="12">
        <f>100*(VLOOKUP($A93,'Raw-Data'!$A$189:$L612,7,TRUE)/VLOOKUP($A$5,'Raw-Data'!$A$189:$L612,7,TRUE))</f>
        <v>125.95686126040508</v>
      </c>
      <c r="I93" s="12">
        <f>100*(VLOOKUP($A93,'Raw-Data'!$A$189:$L612,8,TRUE)/VLOOKUP($A$5,'Raw-Data'!$A$189:$L612,8,TRUE))</f>
        <v>320.35899999999998</v>
      </c>
      <c r="J93" s="12">
        <f>100*(VLOOKUP($A93,'Raw-Data'!$A$189:$L612,9,TRUE)/VLOOKUP($A$5,'Raw-Data'!$A$189:$L612,9,TRUE))</f>
        <v>424.66499999999996</v>
      </c>
      <c r="L93" s="13">
        <f t="shared" si="31"/>
        <v>39568</v>
      </c>
      <c r="M93" s="3">
        <f t="shared" si="32"/>
        <v>5.5785537918871198E-2</v>
      </c>
      <c r="N93" s="3">
        <f t="shared" si="33"/>
        <v>4.8701889466678194E-2</v>
      </c>
      <c r="O93" s="3">
        <f t="shared" si="34"/>
        <v>6.7576016688514429E-2</v>
      </c>
      <c r="P93" s="3">
        <f t="shared" si="35"/>
        <v>5.4277987431536445E-2</v>
      </c>
      <c r="Q93" s="3">
        <f t="shared" si="36"/>
        <v>4.5254373708004891E-2</v>
      </c>
      <c r="R93" s="3">
        <f t="shared" si="37"/>
        <v>7.2655778265415805E-2</v>
      </c>
      <c r="S93" s="3">
        <f t="shared" si="38"/>
        <v>8.138424095946295E-2</v>
      </c>
      <c r="T93" s="3">
        <f t="shared" si="39"/>
        <v>8.1152985445111625E-2</v>
      </c>
      <c r="U93" s="18"/>
      <c r="V93" s="13">
        <f t="shared" si="47"/>
        <v>39568</v>
      </c>
      <c r="W93" s="3">
        <f t="shared" si="48"/>
        <v>1.232769835088007E-2</v>
      </c>
      <c r="X93" s="3">
        <f t="shared" si="40"/>
        <v>1.1272929123041264E-2</v>
      </c>
      <c r="Y93" s="3">
        <f t="shared" si="41"/>
        <v>1.3658871285862009E-2</v>
      </c>
      <c r="Z93" s="3">
        <f t="shared" si="42"/>
        <v>1.1282799522044251E-2</v>
      </c>
      <c r="AA93" s="3">
        <f t="shared" si="43"/>
        <v>8.5170145408408546E-3</v>
      </c>
      <c r="AB93" s="3">
        <f t="shared" si="44"/>
        <v>1.6295985267433921E-2</v>
      </c>
      <c r="AC93" s="3">
        <f t="shared" si="45"/>
        <v>1.3900248817566557E-2</v>
      </c>
      <c r="AD93" s="3">
        <f t="shared" si="46"/>
        <v>1.3272248548745641E-2</v>
      </c>
    </row>
    <row r="94" spans="1:30" x14ac:dyDescent="0.3">
      <c r="A94" s="10">
        <v>39599</v>
      </c>
      <c r="B94" s="11">
        <f t="shared" si="30"/>
        <v>39599</v>
      </c>
      <c r="C94" s="12">
        <f>100*(VLOOKUP($A94,'Raw-Data'!$A$189:$L613,2,TRUE)/VLOOKUP($A$5,'Raw-Data'!$A$189:$L613,2,TRUE))</f>
        <v>151.99680000000001</v>
      </c>
      <c r="D94" s="12">
        <f>100*(VLOOKUP($A94,'Raw-Data'!$A$189:$L613,3,TRUE)/VLOOKUP($A$5,'Raw-Data'!$A$189:$L613,3,TRUE))</f>
        <v>120.74323625617052</v>
      </c>
      <c r="E94" s="12">
        <f>100*(VLOOKUP($A94,'Raw-Data'!$A$189:$L613,4,TRUE)/VLOOKUP($A$5,'Raw-Data'!$A$189:$L613,4,TRUE))</f>
        <v>183.46259270170228</v>
      </c>
      <c r="F94" s="12">
        <f>100*(VLOOKUP($A94,'Raw-Data'!$A$189:$L613,5,TRUE)/VLOOKUP($A$5,'Raw-Data'!$A$189:$L613,5,TRUE))</f>
        <v>170.17005550185308</v>
      </c>
      <c r="G94" s="12">
        <f>100*(VLOOKUP($A94,'Raw-Data'!$A$189:$L613,6,TRUE)/VLOOKUP($A$5,'Raw-Data'!$A$189:$L613,6,TRUE))</f>
        <v>175.00757620746381</v>
      </c>
      <c r="H94" s="12">
        <f>100*(VLOOKUP($A94,'Raw-Data'!$A$189:$L613,7,TRUE)/VLOOKUP($A$5,'Raw-Data'!$A$189:$L613,7,TRUE))</f>
        <v>129.12714969362403</v>
      </c>
      <c r="I94" s="12">
        <f>100*(VLOOKUP($A94,'Raw-Data'!$A$189:$L613,8,TRUE)/VLOOKUP($A$5,'Raw-Data'!$A$189:$L613,8,TRUE))</f>
        <v>309.685</v>
      </c>
      <c r="J94" s="12">
        <f>100*(VLOOKUP($A94,'Raw-Data'!$A$189:$L613,9,TRUE)/VLOOKUP($A$5,'Raw-Data'!$A$189:$L613,9,TRUE))</f>
        <v>432.54399999999993</v>
      </c>
      <c r="L94" s="13">
        <f t="shared" si="31"/>
        <v>39599</v>
      </c>
      <c r="M94" s="3">
        <f t="shared" si="32"/>
        <v>1.5630345535408763E-2</v>
      </c>
      <c r="N94" s="3">
        <f t="shared" si="33"/>
        <v>1.2953568966225681E-2</v>
      </c>
      <c r="O94" s="3">
        <f t="shared" si="34"/>
        <v>4.5316465395976335E-2</v>
      </c>
      <c r="P94" s="3">
        <f t="shared" si="35"/>
        <v>9.737784781734371E-3</v>
      </c>
      <c r="Q94" s="3">
        <f t="shared" si="36"/>
        <v>4.4223580310984723E-3</v>
      </c>
      <c r="R94" s="3">
        <f t="shared" si="37"/>
        <v>2.5169636663656236E-2</v>
      </c>
      <c r="S94" s="3">
        <f t="shared" si="38"/>
        <v>-3.3318870392278543E-2</v>
      </c>
      <c r="T94" s="3">
        <f t="shared" si="39"/>
        <v>1.8553448011962237E-2</v>
      </c>
      <c r="U94" s="18"/>
      <c r="V94" s="13">
        <f t="shared" si="47"/>
        <v>39599</v>
      </c>
      <c r="W94" s="3">
        <f t="shared" si="48"/>
        <v>3.4540526464182787E-3</v>
      </c>
      <c r="X94" s="3">
        <f t="shared" si="40"/>
        <v>2.9983367472138631E-3</v>
      </c>
      <c r="Y94" s="3">
        <f t="shared" si="41"/>
        <v>9.1596367810040536E-3</v>
      </c>
      <c r="Z94" s="3">
        <f t="shared" si="42"/>
        <v>2.0241994716496486E-3</v>
      </c>
      <c r="AA94" s="3">
        <f t="shared" si="43"/>
        <v>8.3230160025411055E-4</v>
      </c>
      <c r="AB94" s="3">
        <f t="shared" si="44"/>
        <v>5.6453049991323952E-3</v>
      </c>
      <c r="AC94" s="3">
        <f t="shared" si="45"/>
        <v>-5.6907895596594793E-3</v>
      </c>
      <c r="AD94" s="3">
        <f t="shared" si="46"/>
        <v>3.0343427552341085E-3</v>
      </c>
    </row>
    <row r="95" spans="1:30" x14ac:dyDescent="0.3">
      <c r="A95" s="10">
        <v>39629</v>
      </c>
      <c r="B95" s="11">
        <f t="shared" si="30"/>
        <v>39629</v>
      </c>
      <c r="C95" s="12">
        <f>100*(VLOOKUP($A95,'Raw-Data'!$A$189:$L614,2,TRUE)/VLOOKUP($A$5,'Raw-Data'!$A$189:$L614,2,TRUE))</f>
        <v>139.5162</v>
      </c>
      <c r="D95" s="12">
        <f>100*(VLOOKUP($A95,'Raw-Data'!$A$189:$L614,3,TRUE)/VLOOKUP($A$5,'Raw-Data'!$A$189:$L614,3,TRUE))</f>
        <v>110.5640126920544</v>
      </c>
      <c r="E95" s="12">
        <f>100*(VLOOKUP($A95,'Raw-Data'!$A$189:$L614,4,TRUE)/VLOOKUP($A$5,'Raw-Data'!$A$189:$L614,4,TRUE))</f>
        <v>168.795230105158</v>
      </c>
      <c r="F95" s="12">
        <f>100*(VLOOKUP($A95,'Raw-Data'!$A$189:$L614,5,TRUE)/VLOOKUP($A$5,'Raw-Data'!$A$189:$L614,5,TRUE))</f>
        <v>156.25218820135777</v>
      </c>
      <c r="G95" s="12">
        <f>100*(VLOOKUP($A95,'Raw-Data'!$A$189:$L614,6,TRUE)/VLOOKUP($A$5,'Raw-Data'!$A$189:$L614,6,TRUE))</f>
        <v>159.77621566753578</v>
      </c>
      <c r="H95" s="12">
        <f>100*(VLOOKUP($A95,'Raw-Data'!$A$189:$L614,7,TRUE)/VLOOKUP($A$5,'Raw-Data'!$A$189:$L614,7,TRUE))</f>
        <v>120.32452362132133</v>
      </c>
      <c r="I95" s="12">
        <f>100*(VLOOKUP($A95,'Raw-Data'!$A$189:$L614,8,TRUE)/VLOOKUP($A$5,'Raw-Data'!$A$189:$L614,8,TRUE))</f>
        <v>272.83499999999998</v>
      </c>
      <c r="J95" s="12">
        <f>100*(VLOOKUP($A95,'Raw-Data'!$A$189:$L614,9,TRUE)/VLOOKUP($A$5,'Raw-Data'!$A$189:$L614,9,TRUE))</f>
        <v>389.39600000000002</v>
      </c>
      <c r="L95" s="13">
        <f t="shared" si="31"/>
        <v>39629</v>
      </c>
      <c r="M95" s="3">
        <f t="shared" si="32"/>
        <v>-8.2110939177666986E-2</v>
      </c>
      <c r="N95" s="3">
        <f t="shared" si="33"/>
        <v>-8.430471038990317E-2</v>
      </c>
      <c r="O95" s="3">
        <f t="shared" si="34"/>
        <v>-7.9947428958405786E-2</v>
      </c>
      <c r="P95" s="3">
        <f t="shared" si="35"/>
        <v>-8.1787992954752031E-2</v>
      </c>
      <c r="Q95" s="3">
        <f t="shared" si="36"/>
        <v>-8.7032578074631051E-2</v>
      </c>
      <c r="R95" s="3">
        <f t="shared" si="37"/>
        <v>-6.817021899103648E-2</v>
      </c>
      <c r="S95" s="3">
        <f t="shared" si="38"/>
        <v>-0.11899187884463247</v>
      </c>
      <c r="T95" s="3">
        <f t="shared" si="39"/>
        <v>-9.9754013464525948E-2</v>
      </c>
      <c r="U95" s="18"/>
      <c r="V95" s="13">
        <f t="shared" si="47"/>
        <v>39629</v>
      </c>
      <c r="W95" s="3">
        <f t="shared" si="48"/>
        <v>-1.814518470650648E-2</v>
      </c>
      <c r="X95" s="3">
        <f t="shared" si="40"/>
        <v>-1.9513843002213194E-2</v>
      </c>
      <c r="Y95" s="3">
        <f t="shared" si="41"/>
        <v>-1.6159455607037312E-2</v>
      </c>
      <c r="Z95" s="3">
        <f t="shared" si="42"/>
        <v>-1.700132174176144E-2</v>
      </c>
      <c r="AA95" s="3">
        <f t="shared" si="43"/>
        <v>-1.6379803149444119E-2</v>
      </c>
      <c r="AB95" s="3">
        <f t="shared" si="44"/>
        <v>-1.5289917896103029E-2</v>
      </c>
      <c r="AC95" s="3">
        <f t="shared" si="45"/>
        <v>-2.0323550403744405E-2</v>
      </c>
      <c r="AD95" s="3">
        <f t="shared" si="46"/>
        <v>-1.6314372825280435E-2</v>
      </c>
    </row>
    <row r="96" spans="1:30" x14ac:dyDescent="0.3">
      <c r="A96" s="10">
        <v>39660</v>
      </c>
      <c r="B96" s="11">
        <f t="shared" si="30"/>
        <v>39660</v>
      </c>
      <c r="C96" s="12">
        <f>100*(VLOOKUP($A96,'Raw-Data'!$A$189:$L615,2,TRUE)/VLOOKUP($A$5,'Raw-Data'!$A$189:$L615,2,TRUE))</f>
        <v>135.8929</v>
      </c>
      <c r="D96" s="12">
        <f>100*(VLOOKUP($A96,'Raw-Data'!$A$189:$L615,3,TRUE)/VLOOKUP($A$5,'Raw-Data'!$A$189:$L615,3,TRUE))</f>
        <v>109.63442311564901</v>
      </c>
      <c r="E96" s="12">
        <f>100*(VLOOKUP($A96,'Raw-Data'!$A$189:$L615,4,TRUE)/VLOOKUP($A$5,'Raw-Data'!$A$189:$L615,4,TRUE))</f>
        <v>164.50181240633765</v>
      </c>
      <c r="F96" s="12">
        <f>100*(VLOOKUP($A96,'Raw-Data'!$A$189:$L615,5,TRUE)/VLOOKUP($A$5,'Raw-Data'!$A$189:$L615,5,TRUE))</f>
        <v>151.23724915017581</v>
      </c>
      <c r="G96" s="12">
        <f>100*(VLOOKUP($A96,'Raw-Data'!$A$189:$L615,6,TRUE)/VLOOKUP($A$5,'Raw-Data'!$A$189:$L615,6,TRUE))</f>
        <v>155.18420744911083</v>
      </c>
      <c r="H96" s="12">
        <f>100*(VLOOKUP($A96,'Raw-Data'!$A$189:$L615,7,TRUE)/VLOOKUP($A$5,'Raw-Data'!$A$189:$L615,7,TRUE))</f>
        <v>116.22370675171214</v>
      </c>
      <c r="I96" s="12">
        <f>100*(VLOOKUP($A96,'Raw-Data'!$A$189:$L615,8,TRUE)/VLOOKUP($A$5,'Raw-Data'!$A$189:$L615,8,TRUE))</f>
        <v>270.33</v>
      </c>
      <c r="J96" s="12">
        <f>100*(VLOOKUP($A96,'Raw-Data'!$A$189:$L615,9,TRUE)/VLOOKUP($A$5,'Raw-Data'!$A$189:$L615,9,TRUE))</f>
        <v>374.70800000000003</v>
      </c>
      <c r="L96" s="13">
        <f t="shared" si="31"/>
        <v>39660</v>
      </c>
      <c r="M96" s="3">
        <f t="shared" si="32"/>
        <v>-2.5970460778031557E-2</v>
      </c>
      <c r="N96" s="3">
        <f t="shared" si="33"/>
        <v>-8.4077047655144455E-3</v>
      </c>
      <c r="O96" s="3">
        <f t="shared" si="34"/>
        <v>-2.5435657726498473E-2</v>
      </c>
      <c r="P96" s="3">
        <f t="shared" si="35"/>
        <v>-3.2095160451252935E-2</v>
      </c>
      <c r="Q96" s="3">
        <f t="shared" si="36"/>
        <v>-2.8740248974102989E-2</v>
      </c>
      <c r="R96" s="3">
        <f t="shared" si="37"/>
        <v>-3.4081305673937745E-2</v>
      </c>
      <c r="S96" s="3">
        <f t="shared" si="38"/>
        <v>-9.181373357523781E-3</v>
      </c>
      <c r="T96" s="3">
        <f t="shared" si="39"/>
        <v>-3.7719956034473867E-2</v>
      </c>
      <c r="U96" s="18"/>
      <c r="V96" s="13">
        <f t="shared" si="47"/>
        <v>39660</v>
      </c>
      <c r="W96" s="3">
        <f t="shared" si="48"/>
        <v>-5.7390502708880827E-3</v>
      </c>
      <c r="X96" s="3">
        <f t="shared" si="40"/>
        <v>-1.9461146363520178E-3</v>
      </c>
      <c r="Y96" s="3">
        <f t="shared" si="41"/>
        <v>-5.141208256753225E-3</v>
      </c>
      <c r="Z96" s="3">
        <f t="shared" si="42"/>
        <v>-6.671641269973291E-3</v>
      </c>
      <c r="AA96" s="3">
        <f t="shared" si="43"/>
        <v>-5.4090046632669034E-3</v>
      </c>
      <c r="AB96" s="3">
        <f t="shared" si="44"/>
        <v>-7.6441057878223403E-3</v>
      </c>
      <c r="AC96" s="3">
        <f t="shared" si="45"/>
        <v>-1.5681583148281191E-3</v>
      </c>
      <c r="AD96" s="3">
        <f t="shared" si="46"/>
        <v>-6.168949041017089E-3</v>
      </c>
    </row>
    <row r="97" spans="1:30" x14ac:dyDescent="0.3">
      <c r="A97" s="10">
        <v>39691</v>
      </c>
      <c r="B97" s="11">
        <f t="shared" si="30"/>
        <v>39691</v>
      </c>
      <c r="C97" s="12">
        <f>100*(VLOOKUP($A97,'Raw-Data'!$A$189:$L616,2,TRUE)/VLOOKUP($A$5,'Raw-Data'!$A$189:$L616,2,TRUE))</f>
        <v>132.96360000000001</v>
      </c>
      <c r="D97" s="12">
        <f>100*(VLOOKUP($A97,'Raw-Data'!$A$189:$L616,3,TRUE)/VLOOKUP($A$5,'Raw-Data'!$A$189:$L616,3,TRUE))</f>
        <v>111.22038565993786</v>
      </c>
      <c r="E97" s="12">
        <f>100*(VLOOKUP($A97,'Raw-Data'!$A$189:$L616,4,TRUE)/VLOOKUP($A$5,'Raw-Data'!$A$189:$L616,4,TRUE))</f>
        <v>167.54223611235639</v>
      </c>
      <c r="F97" s="12">
        <f>100*(VLOOKUP($A97,'Raw-Data'!$A$189:$L616,5,TRUE)/VLOOKUP($A$5,'Raw-Data'!$A$189:$L616,5,TRUE))</f>
        <v>145.10854176169212</v>
      </c>
      <c r="G97" s="12">
        <f>100*(VLOOKUP($A97,'Raw-Data'!$A$189:$L616,6,TRUE)/VLOOKUP($A$5,'Raw-Data'!$A$189:$L616,6,TRUE))</f>
        <v>149.07340686897231</v>
      </c>
      <c r="H97" s="12">
        <f>100*(VLOOKUP($A97,'Raw-Data'!$A$189:$L616,7,TRUE)/VLOOKUP($A$5,'Raw-Data'!$A$189:$L616,7,TRUE))</f>
        <v>111.60014441482066</v>
      </c>
      <c r="I97" s="12">
        <f>100*(VLOOKUP($A97,'Raw-Data'!$A$189:$L616,8,TRUE)/VLOOKUP($A$5,'Raw-Data'!$A$189:$L616,8,TRUE))</f>
        <v>251.67699999999996</v>
      </c>
      <c r="J97" s="12">
        <f>100*(VLOOKUP($A97,'Raw-Data'!$A$189:$L616,9,TRUE)/VLOOKUP($A$5,'Raw-Data'!$A$189:$L616,9,TRUE))</f>
        <v>344.77800000000002</v>
      </c>
      <c r="L97" s="13">
        <f t="shared" si="31"/>
        <v>39691</v>
      </c>
      <c r="M97" s="3">
        <f t="shared" si="32"/>
        <v>-2.1555945895627926E-2</v>
      </c>
      <c r="N97" s="3">
        <f t="shared" si="33"/>
        <v>1.4465917721990351E-2</v>
      </c>
      <c r="O97" s="3">
        <f t="shared" si="34"/>
        <v>1.8482615246259826E-2</v>
      </c>
      <c r="P97" s="3">
        <f t="shared" si="35"/>
        <v>-4.0523795711187471E-2</v>
      </c>
      <c r="Q97" s="3">
        <f t="shared" si="36"/>
        <v>-3.9377722002687743E-2</v>
      </c>
      <c r="R97" s="3">
        <f t="shared" si="37"/>
        <v>-3.9781576978686117E-2</v>
      </c>
      <c r="S97" s="3">
        <f t="shared" si="38"/>
        <v>-6.9000850811970604E-2</v>
      </c>
      <c r="T97" s="3">
        <f t="shared" si="39"/>
        <v>-7.9875529745828788E-2</v>
      </c>
      <c r="U97" s="18"/>
      <c r="V97" s="13">
        <f t="shared" si="47"/>
        <v>39691</v>
      </c>
      <c r="W97" s="3">
        <f t="shared" si="48"/>
        <v>-4.763514139733682E-3</v>
      </c>
      <c r="X97" s="3">
        <f t="shared" si="40"/>
        <v>3.3483970943533597E-3</v>
      </c>
      <c r="Y97" s="3">
        <f t="shared" si="41"/>
        <v>3.7358174548586809E-3</v>
      </c>
      <c r="Z97" s="3">
        <f t="shared" si="42"/>
        <v>-8.4237070038442712E-3</v>
      </c>
      <c r="AA97" s="3">
        <f t="shared" si="43"/>
        <v>-7.4110103267820944E-3</v>
      </c>
      <c r="AB97" s="3">
        <f t="shared" si="44"/>
        <v>-8.922621267530198E-3</v>
      </c>
      <c r="AC97" s="3">
        <f t="shared" si="45"/>
        <v>-1.1785193098844746E-2</v>
      </c>
      <c r="AD97" s="3">
        <f t="shared" si="46"/>
        <v>-1.3063325741311022E-2</v>
      </c>
    </row>
    <row r="98" spans="1:30" x14ac:dyDescent="0.3">
      <c r="A98" s="10">
        <v>39721</v>
      </c>
      <c r="B98" s="11">
        <f t="shared" si="30"/>
        <v>39721</v>
      </c>
      <c r="C98" s="12">
        <f>100*(VLOOKUP($A98,'Raw-Data'!$A$189:$L617,2,TRUE)/VLOOKUP($A$5,'Raw-Data'!$A$189:$L617,2,TRUE))</f>
        <v>116.3464</v>
      </c>
      <c r="D98" s="12">
        <f>100*(VLOOKUP($A98,'Raw-Data'!$A$189:$L617,3,TRUE)/VLOOKUP($A$5,'Raw-Data'!$A$189:$L617,3,TRUE))</f>
        <v>101.31002465480552</v>
      </c>
      <c r="E98" s="12">
        <f>100*(VLOOKUP($A98,'Raw-Data'!$A$189:$L617,4,TRUE)/VLOOKUP($A$5,'Raw-Data'!$A$189:$L617,4,TRUE))</f>
        <v>146.99832208317858</v>
      </c>
      <c r="F98" s="12">
        <f>100*(VLOOKUP($A98,'Raw-Data'!$A$189:$L617,5,TRUE)/VLOOKUP($A$5,'Raw-Data'!$A$189:$L617,5,TRUE))</f>
        <v>124.12733483700254</v>
      </c>
      <c r="G98" s="12">
        <f>100*(VLOOKUP($A98,'Raw-Data'!$A$189:$L617,6,TRUE)/VLOOKUP($A$5,'Raw-Data'!$A$189:$L617,6,TRUE))</f>
        <v>126.58642723198132</v>
      </c>
      <c r="H98" s="12">
        <f>100*(VLOOKUP($A98,'Raw-Data'!$A$189:$L617,7,TRUE)/VLOOKUP($A$5,'Raw-Data'!$A$189:$L617,7,TRUE))</f>
        <v>99.089771583537242</v>
      </c>
      <c r="I98" s="12">
        <f>100*(VLOOKUP($A98,'Raw-Data'!$A$189:$L617,8,TRUE)/VLOOKUP($A$5,'Raw-Data'!$A$189:$L617,8,TRUE))</f>
        <v>210.00800000000001</v>
      </c>
      <c r="J98" s="12">
        <f>100*(VLOOKUP($A98,'Raw-Data'!$A$189:$L617,9,TRUE)/VLOOKUP($A$5,'Raw-Data'!$A$189:$L617,9,TRUE))</f>
        <v>284.44099999999997</v>
      </c>
      <c r="L98" s="13">
        <f t="shared" si="31"/>
        <v>39721</v>
      </c>
      <c r="M98" s="3">
        <f t="shared" si="32"/>
        <v>-0.12497555722017162</v>
      </c>
      <c r="N98" s="3">
        <f t="shared" si="33"/>
        <v>-8.9105616262056375E-2</v>
      </c>
      <c r="O98" s="3">
        <f t="shared" si="34"/>
        <v>-0.12261931382723545</v>
      </c>
      <c r="P98" s="3">
        <f t="shared" si="35"/>
        <v>-0.14458974413199233</v>
      </c>
      <c r="Q98" s="3">
        <f t="shared" si="36"/>
        <v>-0.15084501058432154</v>
      </c>
      <c r="R98" s="3">
        <f t="shared" si="37"/>
        <v>-0.11209996991385629</v>
      </c>
      <c r="S98" s="3">
        <f t="shared" si="38"/>
        <v>-0.16556538738144511</v>
      </c>
      <c r="T98" s="3">
        <f t="shared" si="39"/>
        <v>-0.17500246535451813</v>
      </c>
      <c r="U98" s="18"/>
      <c r="V98" s="13">
        <f t="shared" si="47"/>
        <v>39721</v>
      </c>
      <c r="W98" s="3">
        <f t="shared" si="48"/>
        <v>-2.7617569501328605E-2</v>
      </c>
      <c r="X98" s="3">
        <f t="shared" si="40"/>
        <v>-2.0625099099580931E-2</v>
      </c>
      <c r="Y98" s="3">
        <f t="shared" si="41"/>
        <v>-2.4784553852100509E-2</v>
      </c>
      <c r="Z98" s="3">
        <f t="shared" si="42"/>
        <v>-3.0055961416083847E-2</v>
      </c>
      <c r="AA98" s="3">
        <f t="shared" si="43"/>
        <v>-2.8389502346216414E-2</v>
      </c>
      <c r="AB98" s="3">
        <f t="shared" si="44"/>
        <v>-2.5142934282840597E-2</v>
      </c>
      <c r="AC98" s="3">
        <f t="shared" si="45"/>
        <v>-2.8278202917997305E-2</v>
      </c>
      <c r="AD98" s="3">
        <f t="shared" si="46"/>
        <v>-2.8620958355245852E-2</v>
      </c>
    </row>
    <row r="99" spans="1:30" x14ac:dyDescent="0.3">
      <c r="A99" s="10">
        <v>39752</v>
      </c>
      <c r="B99" s="11">
        <f t="shared" si="30"/>
        <v>39752</v>
      </c>
      <c r="C99" s="12">
        <f>100*(VLOOKUP($A99,'Raw-Data'!$A$189:$L618,2,TRUE)/VLOOKUP($A$5,'Raw-Data'!$A$189:$L618,2,TRUE))</f>
        <v>93.291899999999998</v>
      </c>
      <c r="D99" s="12">
        <f>100*(VLOOKUP($A99,'Raw-Data'!$A$189:$L618,3,TRUE)/VLOOKUP($A$5,'Raw-Data'!$A$189:$L618,3,TRUE))</f>
        <v>84.294943315717575</v>
      </c>
      <c r="E99" s="12">
        <f>100*(VLOOKUP($A99,'Raw-Data'!$A$189:$L618,4,TRUE)/VLOOKUP($A$5,'Raw-Data'!$A$189:$L618,4,TRUE))</f>
        <v>114.14189284387687</v>
      </c>
      <c r="F99" s="12">
        <f>100*(VLOOKUP($A99,'Raw-Data'!$A$189:$L618,5,TRUE)/VLOOKUP($A$5,'Raw-Data'!$A$189:$L618,5,TRUE))</f>
        <v>99.08053696892091</v>
      </c>
      <c r="G99" s="12">
        <f>100*(VLOOKUP($A99,'Raw-Data'!$A$189:$L618,6,TRUE)/VLOOKUP($A$5,'Raw-Data'!$A$189:$L618,6,TRUE))</f>
        <v>99.693615109069839</v>
      </c>
      <c r="H99" s="12">
        <f>100*(VLOOKUP($A99,'Raw-Data'!$A$189:$L618,7,TRUE)/VLOOKUP($A$5,'Raw-Data'!$A$189:$L618,7,TRUE))</f>
        <v>84.442043443106868</v>
      </c>
      <c r="I99" s="12">
        <f>100*(VLOOKUP($A99,'Raw-Data'!$A$189:$L618,8,TRUE)/VLOOKUP($A$5,'Raw-Data'!$A$189:$L618,8,TRUE))</f>
        <v>159.46799999999999</v>
      </c>
      <c r="J99" s="12">
        <f>100*(VLOOKUP($A99,'Raw-Data'!$A$189:$L618,9,TRUE)/VLOOKUP($A$5,'Raw-Data'!$A$189:$L618,9,TRUE))</f>
        <v>206.596</v>
      </c>
      <c r="L99" s="13">
        <f t="shared" si="31"/>
        <v>39752</v>
      </c>
      <c r="M99" s="3">
        <f t="shared" si="32"/>
        <v>-0.19815396093046289</v>
      </c>
      <c r="N99" s="3">
        <f t="shared" si="33"/>
        <v>-0.16795061887570917</v>
      </c>
      <c r="O99" s="3">
        <f t="shared" si="34"/>
        <v>-0.22351567537423989</v>
      </c>
      <c r="P99" s="3">
        <f t="shared" si="35"/>
        <v>-0.20178309556852858</v>
      </c>
      <c r="Q99" s="3">
        <f t="shared" si="36"/>
        <v>-0.21244625281688312</v>
      </c>
      <c r="R99" s="3">
        <f t="shared" si="37"/>
        <v>-0.14782280659595293</v>
      </c>
      <c r="S99" s="3">
        <f t="shared" si="38"/>
        <v>-0.24065749876195197</v>
      </c>
      <c r="T99" s="3">
        <f t="shared" si="39"/>
        <v>-0.27367714218414352</v>
      </c>
      <c r="U99" s="18"/>
      <c r="V99" s="13">
        <f t="shared" si="47"/>
        <v>39752</v>
      </c>
      <c r="W99" s="3">
        <f t="shared" si="48"/>
        <v>-4.3788808865397245E-2</v>
      </c>
      <c r="X99" s="3">
        <f t="shared" si="40"/>
        <v>-3.8875194442962571E-2</v>
      </c>
      <c r="Y99" s="3">
        <f t="shared" si="41"/>
        <v>-4.5178333821918777E-2</v>
      </c>
      <c r="Z99" s="3">
        <f t="shared" si="42"/>
        <v>-4.1944779494797822E-2</v>
      </c>
      <c r="AA99" s="3">
        <f t="shared" si="43"/>
        <v>-3.9983048623397167E-2</v>
      </c>
      <c r="AB99" s="3">
        <f t="shared" si="44"/>
        <v>-3.3155219529525423E-2</v>
      </c>
      <c r="AC99" s="3">
        <f t="shared" si="45"/>
        <v>-4.1103769884277393E-2</v>
      </c>
      <c r="AD99" s="3">
        <f t="shared" si="46"/>
        <v>-4.4758809959432627E-2</v>
      </c>
    </row>
    <row r="100" spans="1:30" x14ac:dyDescent="0.3">
      <c r="A100" s="10">
        <v>39782</v>
      </c>
      <c r="B100" s="11">
        <f t="shared" si="30"/>
        <v>39782</v>
      </c>
      <c r="C100" s="12">
        <f>100*(VLOOKUP($A100,'Raw-Data'!$A$189:$L619,2,TRUE)/VLOOKUP($A$5,'Raw-Data'!$A$189:$L619,2,TRUE))</f>
        <v>87.1631</v>
      </c>
      <c r="D100" s="12">
        <f>100*(VLOOKUP($A100,'Raw-Data'!$A$189:$L619,3,TRUE)/VLOOKUP($A$5,'Raw-Data'!$A$189:$L619,3,TRUE))</f>
        <v>78.246624250967429</v>
      </c>
      <c r="E100" s="12">
        <f>100*(VLOOKUP($A100,'Raw-Data'!$A$189:$L619,4,TRUE)/VLOOKUP($A$5,'Raw-Data'!$A$189:$L619,4,TRUE))</f>
        <v>102.5255209867688</v>
      </c>
      <c r="F100" s="12">
        <f>100*(VLOOKUP($A100,'Raw-Data'!$A$189:$L619,5,TRUE)/VLOOKUP($A$5,'Raw-Data'!$A$189:$L619,5,TRUE))</f>
        <v>93.725145171031897</v>
      </c>
      <c r="G100" s="12">
        <f>100*(VLOOKUP($A100,'Raw-Data'!$A$189:$L619,6,TRUE)/VLOOKUP($A$5,'Raw-Data'!$A$189:$L619,6,TRUE))</f>
        <v>92.857151603125516</v>
      </c>
      <c r="H100" s="12">
        <f>100*(VLOOKUP($A100,'Raw-Data'!$A$189:$L619,7,TRUE)/VLOOKUP($A$5,'Raw-Data'!$A$189:$L619,7,TRUE))</f>
        <v>83.390007547989057</v>
      </c>
      <c r="I100" s="12">
        <f>100*(VLOOKUP($A100,'Raw-Data'!$A$189:$L619,8,TRUE)/VLOOKUP($A$5,'Raw-Data'!$A$189:$L619,8,TRUE))</f>
        <v>150.02500000000001</v>
      </c>
      <c r="J100" s="12">
        <f>100*(VLOOKUP($A100,'Raw-Data'!$A$189:$L619,9,TRUE)/VLOOKUP($A$5,'Raw-Data'!$A$189:$L619,9,TRUE))</f>
        <v>191.04400000000001</v>
      </c>
      <c r="L100" s="13">
        <f t="shared" si="31"/>
        <v>39782</v>
      </c>
      <c r="M100" s="3">
        <f t="shared" si="32"/>
        <v>-6.5694878119107902E-2</v>
      </c>
      <c r="N100" s="3">
        <f t="shared" si="33"/>
        <v>-7.1751861106268522E-2</v>
      </c>
      <c r="O100" s="3">
        <f t="shared" si="34"/>
        <v>-0.10177132661534649</v>
      </c>
      <c r="P100" s="3">
        <f t="shared" si="35"/>
        <v>-5.4050895985443326E-2</v>
      </c>
      <c r="Q100" s="3">
        <f t="shared" si="36"/>
        <v>-6.8574737694734877E-2</v>
      </c>
      <c r="R100" s="3">
        <f t="shared" si="37"/>
        <v>-1.2458674046970764E-2</v>
      </c>
      <c r="S100" s="3">
        <f t="shared" si="38"/>
        <v>-5.9215642009682101E-2</v>
      </c>
      <c r="T100" s="3">
        <f t="shared" si="39"/>
        <v>-7.5277352901314654E-2</v>
      </c>
      <c r="U100" s="18"/>
      <c r="V100" s="13">
        <f t="shared" si="47"/>
        <v>39782</v>
      </c>
      <c r="W100" s="3">
        <f t="shared" si="48"/>
        <v>-1.4517501683464652E-2</v>
      </c>
      <c r="X100" s="3">
        <f t="shared" si="40"/>
        <v>-1.6608260039904271E-2</v>
      </c>
      <c r="Y100" s="3">
        <f t="shared" si="41"/>
        <v>-2.0570633176529116E-2</v>
      </c>
      <c r="Z100" s="3">
        <f t="shared" si="42"/>
        <v>-1.1235593879744567E-2</v>
      </c>
      <c r="AA100" s="3">
        <f t="shared" si="43"/>
        <v>-1.2905979913651826E-2</v>
      </c>
      <c r="AB100" s="3">
        <f t="shared" si="44"/>
        <v>-2.7943595618717303E-3</v>
      </c>
      <c r="AC100" s="3">
        <f t="shared" si="45"/>
        <v>-1.0113901022146482E-2</v>
      </c>
      <c r="AD100" s="3">
        <f t="shared" si="46"/>
        <v>-1.2311312175614719E-2</v>
      </c>
    </row>
    <row r="101" spans="1:30" x14ac:dyDescent="0.3">
      <c r="A101" s="10">
        <v>39813</v>
      </c>
      <c r="B101" s="11">
        <f t="shared" si="30"/>
        <v>39813</v>
      </c>
      <c r="C101" s="12">
        <f>100*(VLOOKUP($A101,'Raw-Data'!$A$189:$L620,2,TRUE)/VLOOKUP($A$5,'Raw-Data'!$A$189:$L620,2,TRUE))</f>
        <v>90.322100000000006</v>
      </c>
      <c r="D101" s="12">
        <f>100*(VLOOKUP($A101,'Raw-Data'!$A$189:$L620,3,TRUE)/VLOOKUP($A$5,'Raw-Data'!$A$189:$L620,3,TRUE))</f>
        <v>79.079336225147912</v>
      </c>
      <c r="E101" s="12">
        <f>100*(VLOOKUP($A101,'Raw-Data'!$A$189:$L620,4,TRUE)/VLOOKUP($A$5,'Raw-Data'!$A$189:$L620,4,TRUE))</f>
        <v>106.90475580546412</v>
      </c>
      <c r="F101" s="12">
        <f>100*(VLOOKUP($A101,'Raw-Data'!$A$189:$L620,5,TRUE)/VLOOKUP($A$5,'Raw-Data'!$A$189:$L620,5,TRUE))</f>
        <v>99.360103666693163</v>
      </c>
      <c r="G101" s="12">
        <f>100*(VLOOKUP($A101,'Raw-Data'!$A$189:$L620,6,TRUE)/VLOOKUP($A$5,'Raw-Data'!$A$189:$L620,6,TRUE))</f>
        <v>97.732035511138392</v>
      </c>
      <c r="H101" s="12">
        <f>100*(VLOOKUP($A101,'Raw-Data'!$A$189:$L620,7,TRUE)/VLOOKUP($A$5,'Raw-Data'!$A$189:$L620,7,TRUE))</f>
        <v>90.166595851612428</v>
      </c>
      <c r="I101" s="12">
        <f>100*(VLOOKUP($A101,'Raw-Data'!$A$189:$L620,8,TRUE)/VLOOKUP($A$5,'Raw-Data'!$A$189:$L620,8,TRUE))</f>
        <v>164.87100000000001</v>
      </c>
      <c r="J101" s="12">
        <f>100*(VLOOKUP($A101,'Raw-Data'!$A$189:$L620,9,TRUE)/VLOOKUP($A$5,'Raw-Data'!$A$189:$L620,9,TRUE))</f>
        <v>205.94399999999999</v>
      </c>
      <c r="L101" s="13">
        <f t="shared" si="31"/>
        <v>39813</v>
      </c>
      <c r="M101" s="3">
        <f t="shared" si="32"/>
        <v>3.6242400740680525E-2</v>
      </c>
      <c r="N101" s="3">
        <f t="shared" si="33"/>
        <v>1.0642145679149673E-2</v>
      </c>
      <c r="O101" s="3">
        <f t="shared" si="34"/>
        <v>4.2713607076041882E-2</v>
      </c>
      <c r="P101" s="3">
        <f t="shared" si="35"/>
        <v>6.0122163432005937E-2</v>
      </c>
      <c r="Q101" s="3">
        <f t="shared" si="36"/>
        <v>5.2498744833874289E-2</v>
      </c>
      <c r="R101" s="3">
        <f t="shared" si="37"/>
        <v>8.1263792903767174E-2</v>
      </c>
      <c r="S101" s="3">
        <f t="shared" si="38"/>
        <v>9.8956840526578826E-2</v>
      </c>
      <c r="T101" s="3">
        <f t="shared" si="39"/>
        <v>7.7992504344548852E-2</v>
      </c>
      <c r="U101" s="18"/>
      <c r="V101" s="13">
        <f t="shared" si="47"/>
        <v>39813</v>
      </c>
      <c r="W101" s="3">
        <f t="shared" si="48"/>
        <v>8.0089822651272288E-3</v>
      </c>
      <c r="X101" s="3">
        <f t="shared" si="40"/>
        <v>2.4633162136392314E-3</v>
      </c>
      <c r="Y101" s="3">
        <f t="shared" si="41"/>
        <v>8.6335313887434522E-3</v>
      </c>
      <c r="Z101" s="3">
        <f t="shared" si="42"/>
        <v>1.2497632077654596E-2</v>
      </c>
      <c r="AA101" s="3">
        <f t="shared" si="43"/>
        <v>9.8804278236405974E-3</v>
      </c>
      <c r="AB101" s="3">
        <f t="shared" si="44"/>
        <v>1.8226679330279036E-2</v>
      </c>
      <c r="AC101" s="3">
        <f t="shared" si="45"/>
        <v>1.6901610057466054E-2</v>
      </c>
      <c r="AD101" s="3">
        <f t="shared" si="46"/>
        <v>1.2755364413550723E-2</v>
      </c>
    </row>
    <row r="102" spans="1:30" x14ac:dyDescent="0.3">
      <c r="A102" s="10">
        <v>39844</v>
      </c>
      <c r="B102" s="11">
        <f t="shared" si="30"/>
        <v>39844</v>
      </c>
      <c r="C102" s="12">
        <f>100*(VLOOKUP($A102,'Raw-Data'!$A$189:$L621,2,TRUE)/VLOOKUP($A$5,'Raw-Data'!$A$189:$L621,2,TRUE))</f>
        <v>82.605500000000006</v>
      </c>
      <c r="D102" s="12">
        <f>100*(VLOOKUP($A102,'Raw-Data'!$A$189:$L621,3,TRUE)/VLOOKUP($A$5,'Raw-Data'!$A$189:$L621,3,TRUE))</f>
        <v>72.413830638358093</v>
      </c>
      <c r="E102" s="12">
        <f>100*(VLOOKUP($A102,'Raw-Data'!$A$189:$L621,4,TRUE)/VLOOKUP($A$5,'Raw-Data'!$A$189:$L621,4,TRUE))</f>
        <v>98.997732891012248</v>
      </c>
      <c r="F102" s="12">
        <f>100*(VLOOKUP($A102,'Raw-Data'!$A$189:$L621,5,TRUE)/VLOOKUP($A$5,'Raw-Data'!$A$189:$L621,5,TRUE))</f>
        <v>89.609617903427605</v>
      </c>
      <c r="G102" s="12">
        <f>100*(VLOOKUP($A102,'Raw-Data'!$A$189:$L621,6,TRUE)/VLOOKUP($A$5,'Raw-Data'!$A$189:$L621,6,TRUE))</f>
        <v>86.924016914380601</v>
      </c>
      <c r="H102" s="12">
        <f>100*(VLOOKUP($A102,'Raw-Data'!$A$189:$L621,7,TRUE)/VLOOKUP($A$5,'Raw-Data'!$A$189:$L621,7,TRUE))</f>
        <v>84.038171487012363</v>
      </c>
      <c r="I102" s="12">
        <f>100*(VLOOKUP($A102,'Raw-Data'!$A$189:$L621,8,TRUE)/VLOOKUP($A$5,'Raw-Data'!$A$189:$L621,8,TRUE))</f>
        <v>155.887</v>
      </c>
      <c r="J102" s="12">
        <f>100*(VLOOKUP($A102,'Raw-Data'!$A$189:$L621,9,TRUE)/VLOOKUP($A$5,'Raw-Data'!$A$189:$L621,9,TRUE))</f>
        <v>192.64400000000001</v>
      </c>
      <c r="L102" s="13">
        <f t="shared" si="31"/>
        <v>39844</v>
      </c>
      <c r="M102" s="3">
        <f t="shared" si="32"/>
        <v>-8.5434240346493273E-2</v>
      </c>
      <c r="N102" s="3">
        <f t="shared" si="33"/>
        <v>-8.4288840864981007E-2</v>
      </c>
      <c r="O102" s="3">
        <f t="shared" si="34"/>
        <v>-7.3963247517635056E-2</v>
      </c>
      <c r="P102" s="3">
        <f t="shared" si="35"/>
        <v>-9.813280585911921E-2</v>
      </c>
      <c r="Q102" s="3">
        <f t="shared" si="36"/>
        <v>-0.11058828909304785</v>
      </c>
      <c r="R102" s="3">
        <f t="shared" si="37"/>
        <v>-6.7967791250383214E-2</v>
      </c>
      <c r="S102" s="3">
        <f t="shared" si="38"/>
        <v>-5.4491086971025893E-2</v>
      </c>
      <c r="T102" s="3">
        <f t="shared" si="39"/>
        <v>-6.4580662704424419E-2</v>
      </c>
      <c r="U102" s="18"/>
      <c r="V102" s="13">
        <f t="shared" si="47"/>
        <v>39844</v>
      </c>
      <c r="W102" s="3">
        <f t="shared" si="48"/>
        <v>-1.8879580319900016E-2</v>
      </c>
      <c r="X102" s="3">
        <f t="shared" si="40"/>
        <v>-1.9510169714962479E-2</v>
      </c>
      <c r="Y102" s="3">
        <f t="shared" si="41"/>
        <v>-1.4949896830770701E-2</v>
      </c>
      <c r="Z102" s="3">
        <f t="shared" si="42"/>
        <v>-2.0398928321369959E-2</v>
      </c>
      <c r="AA102" s="3">
        <f t="shared" si="43"/>
        <v>-2.0813061569021216E-2</v>
      </c>
      <c r="AB102" s="3">
        <f t="shared" si="44"/>
        <v>-1.5244515320311259E-2</v>
      </c>
      <c r="AC102" s="3">
        <f t="shared" si="45"/>
        <v>-9.3069574441837655E-3</v>
      </c>
      <c r="AD102" s="3">
        <f t="shared" si="46"/>
        <v>-1.0561910965500522E-2</v>
      </c>
    </row>
    <row r="103" spans="1:30" x14ac:dyDescent="0.3">
      <c r="A103" s="10">
        <v>39872</v>
      </c>
      <c r="B103" s="11">
        <f t="shared" si="30"/>
        <v>39872</v>
      </c>
      <c r="C103" s="12">
        <f>100*(VLOOKUP($A103,'Raw-Data'!$A$189:$L622,2,TRUE)/VLOOKUP($A$5,'Raw-Data'!$A$189:$L622,2,TRUE))</f>
        <v>74.5167</v>
      </c>
      <c r="D103" s="12">
        <f>100*(VLOOKUP($A103,'Raw-Data'!$A$189:$L622,3,TRUE)/VLOOKUP($A$5,'Raw-Data'!$A$189:$L622,3,TRUE))</f>
        <v>64.703353162400603</v>
      </c>
      <c r="E103" s="12">
        <f>100*(VLOOKUP($A103,'Raw-Data'!$A$189:$L622,4,TRUE)/VLOOKUP($A$5,'Raw-Data'!$A$189:$L622,4,TRUE))</f>
        <v>89.147016254018666</v>
      </c>
      <c r="F103" s="12">
        <f>100*(VLOOKUP($A103,'Raw-Data'!$A$189:$L622,5,TRUE)/VLOOKUP($A$5,'Raw-Data'!$A$189:$L622,5,TRUE))</f>
        <v>80.416277846823817</v>
      </c>
      <c r="G103" s="12">
        <f>100*(VLOOKUP($A103,'Raw-Data'!$A$189:$L622,6,TRUE)/VLOOKUP($A$5,'Raw-Data'!$A$189:$L622,6,TRUE))</f>
        <v>78.09279155236031</v>
      </c>
      <c r="H103" s="12">
        <f>100*(VLOOKUP($A103,'Raw-Data'!$A$189:$L622,7,TRUE)/VLOOKUP($A$5,'Raw-Data'!$A$189:$L622,7,TRUE))</f>
        <v>73.632429162109361</v>
      </c>
      <c r="I103" s="12">
        <f>100*(VLOOKUP($A103,'Raw-Data'!$A$189:$L622,8,TRUE)/VLOOKUP($A$5,'Raw-Data'!$A$189:$L622,8,TRUE))</f>
        <v>145.71</v>
      </c>
      <c r="J103" s="12">
        <f>100*(VLOOKUP($A103,'Raw-Data'!$A$189:$L622,9,TRUE)/VLOOKUP($A$5,'Raw-Data'!$A$189:$L622,9,TRUE))</f>
        <v>181.77699999999999</v>
      </c>
      <c r="L103" s="13">
        <f t="shared" si="31"/>
        <v>39872</v>
      </c>
      <c r="M103" s="3">
        <f t="shared" si="32"/>
        <v>-9.7920840621992578E-2</v>
      </c>
      <c r="N103" s="3">
        <f t="shared" si="33"/>
        <v>-0.10647796709532442</v>
      </c>
      <c r="O103" s="3">
        <f t="shared" si="34"/>
        <v>-9.9504466913786338E-2</v>
      </c>
      <c r="P103" s="3">
        <f t="shared" si="35"/>
        <v>-0.10259322907181079</v>
      </c>
      <c r="Q103" s="3">
        <f t="shared" si="36"/>
        <v>-0.10159706920492373</v>
      </c>
      <c r="R103" s="3">
        <f t="shared" si="37"/>
        <v>-0.12382161749570142</v>
      </c>
      <c r="S103" s="3">
        <f t="shared" si="38"/>
        <v>-6.5284468878097579E-2</v>
      </c>
      <c r="T103" s="3">
        <f t="shared" si="39"/>
        <v>-5.6409750628101718E-2</v>
      </c>
      <c r="U103" s="18"/>
      <c r="V103" s="13">
        <f t="shared" si="47"/>
        <v>39872</v>
      </c>
      <c r="W103" s="3">
        <f t="shared" si="48"/>
        <v>-2.1638916294184841E-2</v>
      </c>
      <c r="X103" s="3">
        <f t="shared" si="40"/>
        <v>-2.4646242463598242E-2</v>
      </c>
      <c r="Y103" s="3">
        <f t="shared" si="41"/>
        <v>-2.0112441847652221E-2</v>
      </c>
      <c r="Z103" s="3">
        <f t="shared" si="42"/>
        <v>-2.1326119311193419E-2</v>
      </c>
      <c r="AA103" s="3">
        <f t="shared" si="43"/>
        <v>-1.9120885890684405E-2</v>
      </c>
      <c r="AB103" s="3">
        <f t="shared" si="44"/>
        <v>-2.7771985968255194E-2</v>
      </c>
      <c r="AC103" s="3">
        <f t="shared" si="45"/>
        <v>-1.1150443263091224E-2</v>
      </c>
      <c r="AD103" s="3">
        <f t="shared" si="46"/>
        <v>-9.2255907383136781E-3</v>
      </c>
    </row>
    <row r="104" spans="1:30" x14ac:dyDescent="0.3">
      <c r="A104" s="10">
        <v>39903</v>
      </c>
      <c r="B104" s="11">
        <f t="shared" si="30"/>
        <v>39903</v>
      </c>
      <c r="C104" s="12">
        <f>100*(VLOOKUP($A104,'Raw-Data'!$A$189:$L623,2,TRUE)/VLOOKUP($A$5,'Raw-Data'!$A$189:$L623,2,TRUE))</f>
        <v>80.654899999999998</v>
      </c>
      <c r="D104" s="12">
        <f>100*(VLOOKUP($A104,'Raw-Data'!$A$189:$L623,3,TRUE)/VLOOKUP($A$5,'Raw-Data'!$A$189:$L623,3,TRUE))</f>
        <v>70.371237148750666</v>
      </c>
      <c r="E104" s="12">
        <f>100*(VLOOKUP($A104,'Raw-Data'!$A$189:$L623,4,TRUE)/VLOOKUP($A$5,'Raw-Data'!$A$189:$L623,4,TRUE))</f>
        <v>97.307007544221435</v>
      </c>
      <c r="F104" s="12">
        <f>100*(VLOOKUP($A104,'Raw-Data'!$A$189:$L623,5,TRUE)/VLOOKUP($A$5,'Raw-Data'!$A$189:$L623,5,TRUE))</f>
        <v>85.51274701393335</v>
      </c>
      <c r="G104" s="12">
        <f>100*(VLOOKUP($A104,'Raw-Data'!$A$189:$L623,6,TRUE)/VLOOKUP($A$5,'Raw-Data'!$A$189:$L623,6,TRUE))</f>
        <v>83.504775000413247</v>
      </c>
      <c r="H104" s="12">
        <f>100*(VLOOKUP($A104,'Raw-Data'!$A$189:$L623,7,TRUE)/VLOOKUP($A$5,'Raw-Data'!$A$189:$L623,7,TRUE))</f>
        <v>75.178449945817832</v>
      </c>
      <c r="I104" s="12">
        <f>100*(VLOOKUP($A104,'Raw-Data'!$A$189:$L623,8,TRUE)/VLOOKUP($A$5,'Raw-Data'!$A$189:$L623,8,TRUE))</f>
        <v>165.81800000000001</v>
      </c>
      <c r="J104" s="12">
        <f>100*(VLOOKUP($A104,'Raw-Data'!$A$189:$L623,9,TRUE)/VLOOKUP($A$5,'Raw-Data'!$A$189:$L623,9,TRUE))</f>
        <v>207.9</v>
      </c>
      <c r="L104" s="13">
        <f t="shared" si="31"/>
        <v>39903</v>
      </c>
      <c r="M104" s="3">
        <f t="shared" si="32"/>
        <v>8.2373481380683788E-2</v>
      </c>
      <c r="N104" s="3">
        <f t="shared" si="33"/>
        <v>8.7597994683893621E-2</v>
      </c>
      <c r="O104" s="3">
        <f t="shared" si="34"/>
        <v>9.153409315407024E-2</v>
      </c>
      <c r="P104" s="3">
        <f t="shared" si="35"/>
        <v>6.3376088816461174E-2</v>
      </c>
      <c r="Q104" s="3">
        <f t="shared" si="36"/>
        <v>6.9301959124156376E-2</v>
      </c>
      <c r="R104" s="3">
        <f t="shared" si="37"/>
        <v>2.09964658412225E-2</v>
      </c>
      <c r="S104" s="3">
        <f t="shared" si="38"/>
        <v>0.138000137258939</v>
      </c>
      <c r="T104" s="3">
        <f t="shared" si="39"/>
        <v>0.14370905009984769</v>
      </c>
      <c r="U104" s="18"/>
      <c r="V104" s="13">
        <f t="shared" si="47"/>
        <v>39903</v>
      </c>
      <c r="W104" s="3">
        <f t="shared" si="48"/>
        <v>1.8203202271701847E-2</v>
      </c>
      <c r="X104" s="3">
        <f t="shared" si="40"/>
        <v>2.0276132942803286E-2</v>
      </c>
      <c r="Y104" s="3">
        <f t="shared" si="41"/>
        <v>1.8501421923438816E-2</v>
      </c>
      <c r="Z104" s="3">
        <f t="shared" si="42"/>
        <v>1.3174027602061385E-2</v>
      </c>
      <c r="AA104" s="3">
        <f t="shared" si="43"/>
        <v>1.3042845259060383E-2</v>
      </c>
      <c r="AB104" s="3">
        <f t="shared" si="44"/>
        <v>4.7093033229486294E-3</v>
      </c>
      <c r="AC104" s="3">
        <f t="shared" si="45"/>
        <v>2.3570119007598197E-2</v>
      </c>
      <c r="AD104" s="3">
        <f t="shared" si="46"/>
        <v>2.3503044541957882E-2</v>
      </c>
    </row>
    <row r="105" spans="1:30" x14ac:dyDescent="0.3">
      <c r="A105" s="10">
        <v>39933</v>
      </c>
      <c r="B105" s="11">
        <f t="shared" si="30"/>
        <v>39933</v>
      </c>
      <c r="C105" s="12">
        <f>100*(VLOOKUP($A105,'Raw-Data'!$A$189:$L624,2,TRUE)/VLOOKUP($A$5,'Raw-Data'!$A$189:$L624,2,TRUE))</f>
        <v>90.1755</v>
      </c>
      <c r="D105" s="12">
        <f>100*(VLOOKUP($A105,'Raw-Data'!$A$189:$L624,3,TRUE)/VLOOKUP($A$5,'Raw-Data'!$A$189:$L624,3,TRUE))</f>
        <v>77.106407528151649</v>
      </c>
      <c r="E105" s="12">
        <f>100*(VLOOKUP($A105,'Raw-Data'!$A$189:$L624,4,TRUE)/VLOOKUP($A$5,'Raw-Data'!$A$189:$L624,4,TRUE))</f>
        <v>112.26480345317844</v>
      </c>
      <c r="F105" s="12">
        <f>100*(VLOOKUP($A105,'Raw-Data'!$A$189:$L624,5,TRUE)/VLOOKUP($A$5,'Raw-Data'!$A$189:$L624,5,TRUE))</f>
        <v>96.461844045232823</v>
      </c>
      <c r="G105" s="12">
        <f>100*(VLOOKUP($A105,'Raw-Data'!$A$189:$L624,6,TRUE)/VLOOKUP($A$5,'Raw-Data'!$A$189:$L624,6,TRUE))</f>
        <v>95.147829408908891</v>
      </c>
      <c r="H105" s="12">
        <f>100*(VLOOKUP($A105,'Raw-Data'!$A$189:$L624,7,TRUE)/VLOOKUP($A$5,'Raw-Data'!$A$189:$L624,7,TRUE))</f>
        <v>82.414941453199404</v>
      </c>
      <c r="I105" s="12">
        <f>100*(VLOOKUP($A105,'Raw-Data'!$A$189:$L624,8,TRUE)/VLOOKUP($A$5,'Raw-Data'!$A$189:$L624,8,TRUE))</f>
        <v>193.59700000000001</v>
      </c>
      <c r="J105" s="12">
        <f>100*(VLOOKUP($A105,'Raw-Data'!$A$189:$L624,9,TRUE)/VLOOKUP($A$5,'Raw-Data'!$A$189:$L624,9,TRUE))</f>
        <v>242.49600000000001</v>
      </c>
      <c r="L105" s="13">
        <f t="shared" si="31"/>
        <v>39933</v>
      </c>
      <c r="M105" s="3">
        <f t="shared" si="32"/>
        <v>0.11804118534645758</v>
      </c>
      <c r="N105" s="3">
        <f t="shared" si="33"/>
        <v>9.5709137032281788E-2</v>
      </c>
      <c r="O105" s="3">
        <f t="shared" si="34"/>
        <v>0.15371756142186777</v>
      </c>
      <c r="P105" s="3">
        <f t="shared" si="35"/>
        <v>0.12804052511043107</v>
      </c>
      <c r="Q105" s="3">
        <f t="shared" si="36"/>
        <v>0.13942980396555793</v>
      </c>
      <c r="R105" s="3">
        <f t="shared" si="37"/>
        <v>9.625752476403826E-2</v>
      </c>
      <c r="S105" s="3">
        <f t="shared" si="38"/>
        <v>0.16752704772702609</v>
      </c>
      <c r="T105" s="3">
        <f t="shared" si="39"/>
        <v>0.16640692640692634</v>
      </c>
      <c r="U105" s="18"/>
      <c r="V105" s="13">
        <f t="shared" si="47"/>
        <v>39933</v>
      </c>
      <c r="W105" s="3">
        <f t="shared" si="48"/>
        <v>2.6085185878241664E-2</v>
      </c>
      <c r="X105" s="3">
        <f t="shared" si="40"/>
        <v>2.2153602868540748E-2</v>
      </c>
      <c r="Y105" s="3">
        <f t="shared" si="41"/>
        <v>3.107031886054834E-2</v>
      </c>
      <c r="Z105" s="3">
        <f t="shared" si="42"/>
        <v>2.6615864807818884E-2</v>
      </c>
      <c r="AA105" s="3">
        <f t="shared" si="43"/>
        <v>2.6241124790799823E-2</v>
      </c>
      <c r="AB105" s="3">
        <f t="shared" si="44"/>
        <v>2.158962773345012E-2</v>
      </c>
      <c r="AC105" s="3">
        <f t="shared" si="45"/>
        <v>2.8613250177487153E-2</v>
      </c>
      <c r="AD105" s="3">
        <f t="shared" si="46"/>
        <v>2.7215192089258978E-2</v>
      </c>
    </row>
    <row r="106" spans="1:30" x14ac:dyDescent="0.3">
      <c r="A106" s="10">
        <v>39964</v>
      </c>
      <c r="B106" s="11">
        <f t="shared" si="30"/>
        <v>39964</v>
      </c>
      <c r="C106" s="12">
        <f>100*(VLOOKUP($A106,'Raw-Data'!$A$189:$L625,2,TRUE)/VLOOKUP($A$5,'Raw-Data'!$A$189:$L625,2,TRUE))</f>
        <v>99.160700000000006</v>
      </c>
      <c r="D106" s="12">
        <f>100*(VLOOKUP($A106,'Raw-Data'!$A$189:$L625,3,TRUE)/VLOOKUP($A$5,'Raw-Data'!$A$189:$L625,3,TRUE))</f>
        <v>81.419093595737394</v>
      </c>
      <c r="E106" s="12">
        <f>100*(VLOOKUP($A106,'Raw-Data'!$A$189:$L625,4,TRUE)/VLOOKUP($A$5,'Raw-Data'!$A$189:$L625,4,TRUE))</f>
        <v>117.13972820309198</v>
      </c>
      <c r="F106" s="12">
        <f>100*(VLOOKUP($A106,'Raw-Data'!$A$189:$L625,5,TRUE)/VLOOKUP($A$5,'Raw-Data'!$A$189:$L625,5,TRUE))</f>
        <v>107.87386335580469</v>
      </c>
      <c r="G106" s="12">
        <f>100*(VLOOKUP($A106,'Raw-Data'!$A$189:$L625,6,TRUE)/VLOOKUP($A$5,'Raw-Data'!$A$189:$L625,6,TRUE))</f>
        <v>106.68953099755541</v>
      </c>
      <c r="H106" s="12">
        <f>100*(VLOOKUP($A106,'Raw-Data'!$A$189:$L625,7,TRUE)/VLOOKUP($A$5,'Raw-Data'!$A$189:$L625,7,TRUE))</f>
        <v>90.904899328662637</v>
      </c>
      <c r="I106" s="12">
        <f>100*(VLOOKUP($A106,'Raw-Data'!$A$189:$L625,8,TRUE)/VLOOKUP($A$5,'Raw-Data'!$A$189:$L625,8,TRUE))</f>
        <v>224.73200000000003</v>
      </c>
      <c r="J106" s="12">
        <f>100*(VLOOKUP($A106,'Raw-Data'!$A$189:$L625,9,TRUE)/VLOOKUP($A$5,'Raw-Data'!$A$189:$L625,9,TRUE))</f>
        <v>283.93099999999998</v>
      </c>
      <c r="L106" s="13">
        <f t="shared" si="31"/>
        <v>39964</v>
      </c>
      <c r="M106" s="3">
        <f t="shared" si="32"/>
        <v>9.964125510809474E-2</v>
      </c>
      <c r="N106" s="3">
        <f t="shared" si="33"/>
        <v>5.5931617174761694E-2</v>
      </c>
      <c r="O106" s="3">
        <f t="shared" si="34"/>
        <v>4.3423447064125265E-2</v>
      </c>
      <c r="P106" s="3">
        <f t="shared" si="35"/>
        <v>0.11830604549940538</v>
      </c>
      <c r="Q106" s="3">
        <f t="shared" si="36"/>
        <v>0.12130283644248685</v>
      </c>
      <c r="R106" s="3">
        <f t="shared" si="37"/>
        <v>0.1030147898640974</v>
      </c>
      <c r="S106" s="3">
        <f t="shared" si="38"/>
        <v>0.16082377309565765</v>
      </c>
      <c r="T106" s="3">
        <f t="shared" si="39"/>
        <v>0.17086879783584052</v>
      </c>
      <c r="U106" s="18"/>
      <c r="V106" s="13">
        <f t="shared" si="47"/>
        <v>39964</v>
      </c>
      <c r="W106" s="3">
        <f t="shared" si="48"/>
        <v>2.201909996927991E-2</v>
      </c>
      <c r="X106" s="3">
        <f t="shared" si="40"/>
        <v>1.2946379761704374E-2</v>
      </c>
      <c r="Y106" s="3">
        <f t="shared" si="41"/>
        <v>8.7770085202156997E-3</v>
      </c>
      <c r="Z106" s="3">
        <f t="shared" si="42"/>
        <v>2.4592352384091548E-2</v>
      </c>
      <c r="AA106" s="3">
        <f t="shared" si="43"/>
        <v>2.2829572860559821E-2</v>
      </c>
      <c r="AB106" s="3">
        <f t="shared" si="44"/>
        <v>2.3105216653528129E-2</v>
      </c>
      <c r="AC106" s="3">
        <f t="shared" si="45"/>
        <v>2.7468345658258252E-2</v>
      </c>
      <c r="AD106" s="3">
        <f t="shared" si="46"/>
        <v>2.7944913445439385E-2</v>
      </c>
    </row>
    <row r="107" spans="1:30" x14ac:dyDescent="0.3">
      <c r="A107" s="10">
        <v>39994</v>
      </c>
      <c r="B107" s="11">
        <f t="shared" si="30"/>
        <v>39994</v>
      </c>
      <c r="C107" s="12">
        <f>100*(VLOOKUP($A107,'Raw-Data'!$A$189:$L626,2,TRUE)/VLOOKUP($A$5,'Raw-Data'!$A$189:$L626,2,TRUE))</f>
        <v>98.605400000000003</v>
      </c>
      <c r="D107" s="12">
        <f>100*(VLOOKUP($A107,'Raw-Data'!$A$189:$L626,3,TRUE)/VLOOKUP($A$5,'Raw-Data'!$A$189:$L626,3,TRUE))</f>
        <v>81.580737684843015</v>
      </c>
      <c r="E107" s="12">
        <f>100*(VLOOKUP($A107,'Raw-Data'!$A$189:$L626,4,TRUE)/VLOOKUP($A$5,'Raw-Data'!$A$189:$L626,4,TRUE))</f>
        <v>117.54735952249817</v>
      </c>
      <c r="F107" s="12">
        <f>100*(VLOOKUP($A107,'Raw-Data'!$A$189:$L626,5,TRUE)/VLOOKUP($A$5,'Raw-Data'!$A$189:$L626,5,TRUE))</f>
        <v>107.2603300539954</v>
      </c>
      <c r="G107" s="12">
        <f>100*(VLOOKUP($A107,'Raw-Data'!$A$189:$L626,6,TRUE)/VLOOKUP($A$5,'Raw-Data'!$A$189:$L626,6,TRUE))</f>
        <v>104.60027317202186</v>
      </c>
      <c r="H107" s="12">
        <f>100*(VLOOKUP($A107,'Raw-Data'!$A$189:$L626,7,TRUE)/VLOOKUP($A$5,'Raw-Data'!$A$189:$L626,7,TRUE))</f>
        <v>92.503545852104622</v>
      </c>
      <c r="I107" s="12">
        <f>100*(VLOOKUP($A107,'Raw-Data'!$A$189:$L626,8,TRUE)/VLOOKUP($A$5,'Raw-Data'!$A$189:$L626,8,TRUE))</f>
        <v>223.67699999999999</v>
      </c>
      <c r="J107" s="12">
        <f>100*(VLOOKUP($A107,'Raw-Data'!$A$189:$L626,9,TRUE)/VLOOKUP($A$5,'Raw-Data'!$A$189:$L626,9,TRUE))</f>
        <v>280.10599999999999</v>
      </c>
      <c r="L107" s="13">
        <f t="shared" si="31"/>
        <v>39994</v>
      </c>
      <c r="M107" s="3">
        <f t="shared" si="32"/>
        <v>-5.6000008067712548E-3</v>
      </c>
      <c r="N107" s="3">
        <f t="shared" si="33"/>
        <v>1.9853339304931605E-3</v>
      </c>
      <c r="O107" s="3">
        <f t="shared" si="34"/>
        <v>3.479872504906778E-3</v>
      </c>
      <c r="P107" s="3">
        <f t="shared" si="35"/>
        <v>-5.6875065258916724E-3</v>
      </c>
      <c r="Q107" s="3">
        <f t="shared" si="36"/>
        <v>-1.9582594524493846E-2</v>
      </c>
      <c r="R107" s="3">
        <f t="shared" si="37"/>
        <v>1.7585922598760684E-2</v>
      </c>
      <c r="S107" s="3">
        <f t="shared" si="38"/>
        <v>-4.6944805368173137E-3</v>
      </c>
      <c r="T107" s="3">
        <f t="shared" si="39"/>
        <v>-1.3471582884574063E-2</v>
      </c>
      <c r="U107" s="18"/>
      <c r="V107" s="13">
        <f t="shared" si="47"/>
        <v>39994</v>
      </c>
      <c r="W107" s="3">
        <f t="shared" si="48"/>
        <v>-1.2375092772424047E-3</v>
      </c>
      <c r="X107" s="3">
        <f t="shared" si="40"/>
        <v>4.595412812336793E-4</v>
      </c>
      <c r="Y107" s="3">
        <f t="shared" si="41"/>
        <v>7.0337277875999059E-4</v>
      </c>
      <c r="Z107" s="3">
        <f t="shared" si="42"/>
        <v>-1.1822655729985608E-3</v>
      </c>
      <c r="AA107" s="3">
        <f t="shared" si="43"/>
        <v>-3.6855054803907831E-3</v>
      </c>
      <c r="AB107" s="3">
        <f t="shared" si="44"/>
        <v>3.9443516045859989E-3</v>
      </c>
      <c r="AC107" s="3">
        <f t="shared" si="45"/>
        <v>-8.0180691939471375E-4</v>
      </c>
      <c r="AD107" s="3">
        <f t="shared" si="46"/>
        <v>-2.2032238913752113E-3</v>
      </c>
    </row>
    <row r="108" spans="1:30" x14ac:dyDescent="0.3">
      <c r="A108" s="10">
        <v>40025</v>
      </c>
      <c r="B108" s="11">
        <f t="shared" si="30"/>
        <v>40025</v>
      </c>
      <c r="C108" s="12">
        <f>100*(VLOOKUP($A108,'Raw-Data'!$A$189:$L627,2,TRUE)/VLOOKUP($A$5,'Raw-Data'!$A$189:$L627,2,TRUE))</f>
        <v>107.28530000000001</v>
      </c>
      <c r="D108" s="12">
        <f>100*(VLOOKUP($A108,'Raw-Data'!$A$189:$L627,3,TRUE)/VLOOKUP($A$5,'Raw-Data'!$A$189:$L627,3,TRUE))</f>
        <v>87.75097013666273</v>
      </c>
      <c r="E108" s="12">
        <f>100*(VLOOKUP($A108,'Raw-Data'!$A$189:$L627,4,TRUE)/VLOOKUP($A$5,'Raw-Data'!$A$189:$L627,4,TRUE))</f>
        <v>127.95364594674214</v>
      </c>
      <c r="F108" s="12">
        <f>100*(VLOOKUP($A108,'Raw-Data'!$A$189:$L627,5,TRUE)/VLOOKUP($A$5,'Raw-Data'!$A$189:$L627,5,TRUE))</f>
        <v>117.053324461964</v>
      </c>
      <c r="G108" s="12">
        <f>100*(VLOOKUP($A108,'Raw-Data'!$A$189:$L627,6,TRUE)/VLOOKUP($A$5,'Raw-Data'!$A$189:$L627,6,TRUE))</f>
        <v>115.58620254768725</v>
      </c>
      <c r="H108" s="12">
        <f>100*(VLOOKUP($A108,'Raw-Data'!$A$189:$L627,7,TRUE)/VLOOKUP($A$5,'Raw-Data'!$A$189:$L627,7,TRUE))</f>
        <v>96.459735056804135</v>
      </c>
      <c r="I108" s="12">
        <f>100*(VLOOKUP($A108,'Raw-Data'!$A$189:$L627,8,TRUE)/VLOOKUP($A$5,'Raw-Data'!$A$189:$L627,8,TRUE))</f>
        <v>252.792</v>
      </c>
      <c r="J108" s="12">
        <f>100*(VLOOKUP($A108,'Raw-Data'!$A$189:$L627,9,TRUE)/VLOOKUP($A$5,'Raw-Data'!$A$189:$L627,9,TRUE))</f>
        <v>311.60300000000001</v>
      </c>
      <c r="L108" s="13">
        <f t="shared" si="31"/>
        <v>40025</v>
      </c>
      <c r="M108" s="3">
        <f t="shared" si="32"/>
        <v>8.802661923180688E-2</v>
      </c>
      <c r="N108" s="3">
        <f t="shared" si="33"/>
        <v>7.563344763632962E-2</v>
      </c>
      <c r="O108" s="3">
        <f t="shared" si="34"/>
        <v>8.8528457521432014E-2</v>
      </c>
      <c r="P108" s="3">
        <f t="shared" si="35"/>
        <v>9.1301177266923883E-2</v>
      </c>
      <c r="Q108" s="3">
        <f t="shared" si="36"/>
        <v>0.10502773121441411</v>
      </c>
      <c r="R108" s="3">
        <f t="shared" si="37"/>
        <v>4.2767973576112395E-2</v>
      </c>
      <c r="S108" s="3">
        <f t="shared" si="38"/>
        <v>0.1301653723896512</v>
      </c>
      <c r="T108" s="3">
        <f t="shared" si="39"/>
        <v>0.11244671660014438</v>
      </c>
      <c r="U108" s="18"/>
      <c r="V108" s="13">
        <f t="shared" si="47"/>
        <v>40025</v>
      </c>
      <c r="W108" s="3">
        <f t="shared" si="48"/>
        <v>1.9452453973208036E-2</v>
      </c>
      <c r="X108" s="3">
        <f t="shared" si="40"/>
        <v>1.7506723124550479E-2</v>
      </c>
      <c r="Y108" s="3">
        <f t="shared" si="41"/>
        <v>1.7893904756103564E-2</v>
      </c>
      <c r="Z108" s="3">
        <f t="shared" si="42"/>
        <v>1.8978833371975784E-2</v>
      </c>
      <c r="AA108" s="3">
        <f t="shared" si="43"/>
        <v>1.9766547200861181E-2</v>
      </c>
      <c r="AB108" s="3">
        <f t="shared" si="44"/>
        <v>9.5924410136843542E-3</v>
      </c>
      <c r="AC108" s="3">
        <f t="shared" si="45"/>
        <v>2.2231958451865114E-2</v>
      </c>
      <c r="AD108" s="3">
        <f t="shared" si="46"/>
        <v>1.8390214026283574E-2</v>
      </c>
    </row>
    <row r="109" spans="1:30" x14ac:dyDescent="0.3">
      <c r="A109" s="10">
        <v>40056</v>
      </c>
      <c r="B109" s="11">
        <f t="shared" si="30"/>
        <v>40056</v>
      </c>
      <c r="C109" s="12">
        <f>100*(VLOOKUP($A109,'Raw-Data'!$A$189:$L628,2,TRUE)/VLOOKUP($A$5,'Raw-Data'!$A$189:$L628,2,TRUE))</f>
        <v>111.1221</v>
      </c>
      <c r="D109" s="12">
        <f>100*(VLOOKUP($A109,'Raw-Data'!$A$189:$L628,3,TRUE)/VLOOKUP($A$5,'Raw-Data'!$A$189:$L628,3,TRUE))</f>
        <v>90.919085431894501</v>
      </c>
      <c r="E109" s="12">
        <f>100*(VLOOKUP($A109,'Raw-Data'!$A$189:$L628,4,TRUE)/VLOOKUP($A$5,'Raw-Data'!$A$189:$L628,4,TRUE))</f>
        <v>134.17442649827726</v>
      </c>
      <c r="F109" s="12">
        <f>100*(VLOOKUP($A109,'Raw-Data'!$A$189:$L628,5,TRUE)/VLOOKUP($A$5,'Raw-Data'!$A$189:$L628,5,TRUE))</f>
        <v>123.41616067779493</v>
      </c>
      <c r="G109" s="12">
        <f>100*(VLOOKUP($A109,'Raw-Data'!$A$189:$L628,6,TRUE)/VLOOKUP($A$5,'Raw-Data'!$A$189:$L628,6,TRUE))</f>
        <v>122.87589162013295</v>
      </c>
      <c r="H109" s="12">
        <f>100*(VLOOKUP($A109,'Raw-Data'!$A$189:$L628,7,TRUE)/VLOOKUP($A$5,'Raw-Data'!$A$189:$L628,7,TRUE))</f>
        <v>100.25546630582471</v>
      </c>
      <c r="I109" s="12">
        <f>100*(VLOOKUP($A109,'Raw-Data'!$A$189:$L628,8,TRUE)/VLOOKUP($A$5,'Raw-Data'!$A$189:$L628,8,TRUE))</f>
        <v>244.54400000000001</v>
      </c>
      <c r="J109" s="12">
        <f>100*(VLOOKUP($A109,'Raw-Data'!$A$189:$L628,9,TRUE)/VLOOKUP($A$5,'Raw-Data'!$A$189:$L628,9,TRUE))</f>
        <v>310.488</v>
      </c>
      <c r="L109" s="13">
        <f t="shared" si="31"/>
        <v>40056</v>
      </c>
      <c r="M109" s="3">
        <f t="shared" si="32"/>
        <v>3.5762588164454989E-2</v>
      </c>
      <c r="N109" s="3">
        <f t="shared" si="33"/>
        <v>3.6103478859524474E-2</v>
      </c>
      <c r="O109" s="3">
        <f t="shared" si="34"/>
        <v>4.8617454434431551E-2</v>
      </c>
      <c r="P109" s="3">
        <f t="shared" si="35"/>
        <v>5.435844086511632E-2</v>
      </c>
      <c r="Q109" s="3">
        <f t="shared" si="36"/>
        <v>6.3067121436386042E-2</v>
      </c>
      <c r="R109" s="3">
        <f t="shared" si="37"/>
        <v>3.935042167372016E-2</v>
      </c>
      <c r="S109" s="3">
        <f t="shared" si="38"/>
        <v>-3.2627614797936633E-2</v>
      </c>
      <c r="T109" s="3">
        <f t="shared" si="39"/>
        <v>-3.5782710692773279E-3</v>
      </c>
      <c r="U109" s="18"/>
      <c r="V109" s="13">
        <f t="shared" si="47"/>
        <v>40056</v>
      </c>
      <c r="W109" s="3">
        <f t="shared" si="48"/>
        <v>7.9029514742568561E-3</v>
      </c>
      <c r="X109" s="3">
        <f t="shared" si="40"/>
        <v>8.3568001721391477E-3</v>
      </c>
      <c r="Y109" s="3">
        <f t="shared" si="41"/>
        <v>9.826852556685672E-3</v>
      </c>
      <c r="Z109" s="3">
        <f t="shared" si="42"/>
        <v>1.1299523428086029E-2</v>
      </c>
      <c r="AA109" s="3">
        <f t="shared" si="43"/>
        <v>1.1869429323859197E-2</v>
      </c>
      <c r="AB109" s="3">
        <f t="shared" si="44"/>
        <v>8.8259173209833119E-3</v>
      </c>
      <c r="AC109" s="3">
        <f t="shared" si="45"/>
        <v>-5.5727246290954236E-3</v>
      </c>
      <c r="AD109" s="3">
        <f t="shared" si="46"/>
        <v>-5.8521202572831856E-4</v>
      </c>
    </row>
    <row r="110" spans="1:30" x14ac:dyDescent="0.3">
      <c r="A110" s="10">
        <v>40086</v>
      </c>
      <c r="B110" s="11">
        <f t="shared" ref="B110:B173" si="49">A110</f>
        <v>40086</v>
      </c>
      <c r="C110" s="12">
        <f>100*(VLOOKUP($A110,'Raw-Data'!$A$189:$L629,2,TRUE)/VLOOKUP($A$5,'Raw-Data'!$A$189:$L629,2,TRUE))</f>
        <v>116.21969999999999</v>
      </c>
      <c r="D110" s="12">
        <f>100*(VLOOKUP($A110,'Raw-Data'!$A$189:$L629,3,TRUE)/VLOOKUP($A$5,'Raw-Data'!$A$189:$L629,3,TRUE))</f>
        <v>94.311978534535783</v>
      </c>
      <c r="E110" s="12">
        <f>100*(VLOOKUP($A110,'Raw-Data'!$A$189:$L629,4,TRUE)/VLOOKUP($A$5,'Raw-Data'!$A$189:$L629,4,TRUE))</f>
        <v>141.78269055883595</v>
      </c>
      <c r="F110" s="12">
        <f>100*(VLOOKUP($A110,'Raw-Data'!$A$189:$L629,5,TRUE)/VLOOKUP($A$5,'Raw-Data'!$A$189:$L629,5,TRUE))</f>
        <v>128.14155971505608</v>
      </c>
      <c r="G110" s="12">
        <f>100*(VLOOKUP($A110,'Raw-Data'!$A$189:$L629,6,TRUE)/VLOOKUP($A$5,'Raw-Data'!$A$189:$L629,6,TRUE))</f>
        <v>128.578189216011</v>
      </c>
      <c r="H110" s="12">
        <f>100*(VLOOKUP($A110,'Raw-Data'!$A$189:$L629,7,TRUE)/VLOOKUP($A$5,'Raw-Data'!$A$189:$L629,7,TRUE))</f>
        <v>98.528873785224718</v>
      </c>
      <c r="I110" s="12">
        <f>100*(VLOOKUP($A110,'Raw-Data'!$A$189:$L629,8,TRUE)/VLOOKUP($A$5,'Raw-Data'!$A$189:$L629,8,TRUE))</f>
        <v>266.16199999999998</v>
      </c>
      <c r="J110" s="12">
        <f>100*(VLOOKUP($A110,'Raw-Data'!$A$189:$L629,9,TRUE)/VLOOKUP($A$5,'Raw-Data'!$A$189:$L629,9,TRUE))</f>
        <v>338.67099999999999</v>
      </c>
      <c r="L110" s="13">
        <f t="shared" si="31"/>
        <v>40086</v>
      </c>
      <c r="M110" s="3">
        <f t="shared" si="32"/>
        <v>4.587386307494179E-2</v>
      </c>
      <c r="N110" s="3">
        <f t="shared" si="33"/>
        <v>3.7317721428058448E-2</v>
      </c>
      <c r="O110" s="3">
        <f t="shared" si="34"/>
        <v>5.6704278595566704E-2</v>
      </c>
      <c r="P110" s="3">
        <f t="shared" si="35"/>
        <v>3.828833283509625E-2</v>
      </c>
      <c r="Q110" s="3">
        <f t="shared" si="36"/>
        <v>4.6406968207453714E-2</v>
      </c>
      <c r="R110" s="3">
        <f t="shared" si="37"/>
        <v>-1.7221928980242329E-2</v>
      </c>
      <c r="S110" s="3">
        <f t="shared" si="38"/>
        <v>8.8401269301229934E-2</v>
      </c>
      <c r="T110" s="3">
        <f t="shared" si="39"/>
        <v>9.0770013655922188E-2</v>
      </c>
      <c r="U110" s="18"/>
      <c r="V110" s="13">
        <f t="shared" si="47"/>
        <v>40086</v>
      </c>
      <c r="W110" s="3">
        <f t="shared" si="48"/>
        <v>1.0137379099936108E-2</v>
      </c>
      <c r="X110" s="3">
        <f t="shared" si="40"/>
        <v>8.6378584752801052E-3</v>
      </c>
      <c r="Y110" s="3">
        <f t="shared" si="41"/>
        <v>1.1461410137039739E-2</v>
      </c>
      <c r="Z110" s="3">
        <f t="shared" si="42"/>
        <v>7.9590199241745645E-3</v>
      </c>
      <c r="AA110" s="3">
        <f t="shared" si="43"/>
        <v>8.7339364272167215E-3</v>
      </c>
      <c r="AB110" s="3">
        <f t="shared" si="44"/>
        <v>-3.8627113718828752E-3</v>
      </c>
      <c r="AC110" s="3">
        <f t="shared" si="45"/>
        <v>1.5098741778372823E-2</v>
      </c>
      <c r="AD110" s="3">
        <f t="shared" si="46"/>
        <v>1.4845075327872654E-2</v>
      </c>
    </row>
    <row r="111" spans="1:30" x14ac:dyDescent="0.3">
      <c r="A111" s="10">
        <v>40117</v>
      </c>
      <c r="B111" s="11">
        <f t="shared" si="49"/>
        <v>40117</v>
      </c>
      <c r="C111" s="12">
        <f>100*(VLOOKUP($A111,'Raw-Data'!$A$189:$L630,2,TRUE)/VLOOKUP($A$5,'Raw-Data'!$A$189:$L630,2,TRUE))</f>
        <v>114.4242</v>
      </c>
      <c r="D111" s="12">
        <f>100*(VLOOKUP($A111,'Raw-Data'!$A$189:$L630,3,TRUE)/VLOOKUP($A$5,'Raw-Data'!$A$189:$L630,3,TRUE))</f>
        <v>92.560017851603121</v>
      </c>
      <c r="E111" s="12">
        <f>100*(VLOOKUP($A111,'Raw-Data'!$A$189:$L630,4,TRUE)/VLOOKUP($A$5,'Raw-Data'!$A$189:$L630,4,TRUE))</f>
        <v>135.5404557273321</v>
      </c>
      <c r="F111" s="12">
        <f>100*(VLOOKUP($A111,'Raw-Data'!$A$189:$L630,5,TRUE)/VLOOKUP($A$5,'Raw-Data'!$A$189:$L630,5,TRUE))</f>
        <v>126.54031939719323</v>
      </c>
      <c r="G111" s="12">
        <f>100*(VLOOKUP($A111,'Raw-Data'!$A$189:$L630,6,TRUE)/VLOOKUP($A$5,'Raw-Data'!$A$189:$L630,6,TRUE))</f>
        <v>127.08489576669078</v>
      </c>
      <c r="H111" s="12">
        <f>100*(VLOOKUP($A111,'Raw-Data'!$A$189:$L630,7,TRUE)/VLOOKUP($A$5,'Raw-Data'!$A$189:$L630,7,TRUE))</f>
        <v>96.057885121043185</v>
      </c>
      <c r="I111" s="12">
        <f>100*(VLOOKUP($A111,'Raw-Data'!$A$189:$L630,8,TRUE)/VLOOKUP($A$5,'Raw-Data'!$A$189:$L630,8,TRUE))</f>
        <v>264.75700000000001</v>
      </c>
      <c r="J111" s="12">
        <f>100*(VLOOKUP($A111,'Raw-Data'!$A$189:$L630,9,TRUE)/VLOOKUP($A$5,'Raw-Data'!$A$189:$L630,9,TRUE))</f>
        <v>339.09</v>
      </c>
      <c r="L111" s="13">
        <f t="shared" si="31"/>
        <v>40117</v>
      </c>
      <c r="M111" s="3">
        <f t="shared" si="32"/>
        <v>-1.5449188046432694E-2</v>
      </c>
      <c r="N111" s="3">
        <f t="shared" si="33"/>
        <v>-1.8576226584951949E-2</v>
      </c>
      <c r="O111" s="3">
        <f t="shared" si="34"/>
        <v>-4.4026776519052513E-2</v>
      </c>
      <c r="P111" s="3">
        <f t="shared" si="35"/>
        <v>-1.2495870359495176E-2</v>
      </c>
      <c r="Q111" s="3">
        <f t="shared" si="36"/>
        <v>-1.1613893914865225E-2</v>
      </c>
      <c r="R111" s="3">
        <f t="shared" si="37"/>
        <v>-2.507882785271498E-2</v>
      </c>
      <c r="S111" s="3">
        <f t="shared" si="38"/>
        <v>-5.278740015479233E-3</v>
      </c>
      <c r="T111" s="3">
        <f t="shared" si="39"/>
        <v>1.2371888942366294E-3</v>
      </c>
      <c r="U111" s="18"/>
      <c r="V111" s="13">
        <f t="shared" si="47"/>
        <v>40117</v>
      </c>
      <c r="W111" s="3">
        <f t="shared" si="48"/>
        <v>-3.4140197819624817E-3</v>
      </c>
      <c r="X111" s="3">
        <f t="shared" si="40"/>
        <v>-4.299802080759009E-3</v>
      </c>
      <c r="Y111" s="3">
        <f t="shared" si="41"/>
        <v>-8.8989571015564116E-3</v>
      </c>
      <c r="Z111" s="3">
        <f t="shared" si="42"/>
        <v>-2.5975244623333694E-3</v>
      </c>
      <c r="AA111" s="3">
        <f t="shared" si="43"/>
        <v>-2.1857711253927569E-3</v>
      </c>
      <c r="AB111" s="3">
        <f t="shared" si="44"/>
        <v>-5.6249374649791437E-3</v>
      </c>
      <c r="AC111" s="3">
        <f t="shared" si="45"/>
        <v>-9.0159714944020378E-4</v>
      </c>
      <c r="AD111" s="3">
        <f t="shared" si="46"/>
        <v>2.0233733135008688E-4</v>
      </c>
    </row>
    <row r="112" spans="1:30" x14ac:dyDescent="0.3">
      <c r="A112" s="10">
        <v>40147</v>
      </c>
      <c r="B112" s="11">
        <f t="shared" si="49"/>
        <v>40147</v>
      </c>
      <c r="C112" s="12">
        <f>100*(VLOOKUP($A112,'Raw-Data'!$A$189:$L631,2,TRUE)/VLOOKUP($A$5,'Raw-Data'!$A$189:$L631,2,TRUE))</f>
        <v>119.12990000000001</v>
      </c>
      <c r="D112" s="12">
        <f>100*(VLOOKUP($A112,'Raw-Data'!$A$189:$L631,3,TRUE)/VLOOKUP($A$5,'Raw-Data'!$A$189:$L631,3,TRUE))</f>
        <v>98.111975268998634</v>
      </c>
      <c r="E112" s="12">
        <f>100*(VLOOKUP($A112,'Raw-Data'!$A$189:$L631,4,TRUE)/VLOOKUP($A$5,'Raw-Data'!$A$189:$L631,4,TRUE))</f>
        <v>142.08689303600477</v>
      </c>
      <c r="F112" s="12">
        <f>100*(VLOOKUP($A112,'Raw-Data'!$A$189:$L631,5,TRUE)/VLOOKUP($A$5,'Raw-Data'!$A$189:$L631,5,TRUE))</f>
        <v>129.07389041627087</v>
      </c>
      <c r="G112" s="12">
        <f>100*(VLOOKUP($A112,'Raw-Data'!$A$189:$L631,6,TRUE)/VLOOKUP($A$5,'Raw-Data'!$A$189:$L631,6,TRUE))</f>
        <v>130.77409555388354</v>
      </c>
      <c r="H112" s="12">
        <f>100*(VLOOKUP($A112,'Raw-Data'!$A$189:$L631,7,TRUE)/VLOOKUP($A$5,'Raw-Data'!$A$189:$L631,7,TRUE))</f>
        <v>95.072974979892862</v>
      </c>
      <c r="I112" s="12">
        <f>100*(VLOOKUP($A112,'Raw-Data'!$A$189:$L631,8,TRUE)/VLOOKUP($A$5,'Raw-Data'!$A$189:$L631,8,TRUE))</f>
        <v>271.88099999999997</v>
      </c>
      <c r="J112" s="12">
        <f>100*(VLOOKUP($A112,'Raw-Data'!$A$189:$L631,9,TRUE)/VLOOKUP($A$5,'Raw-Data'!$A$189:$L631,9,TRUE))</f>
        <v>353.65499999999997</v>
      </c>
      <c r="L112" s="13">
        <f t="shared" si="31"/>
        <v>40147</v>
      </c>
      <c r="M112" s="3">
        <f t="shared" si="32"/>
        <v>4.1125041730682987E-2</v>
      </c>
      <c r="N112" s="3">
        <f t="shared" si="33"/>
        <v>5.9982242292743404E-2</v>
      </c>
      <c r="O112" s="3">
        <f t="shared" si="34"/>
        <v>4.8298770087081611E-2</v>
      </c>
      <c r="P112" s="3">
        <f t="shared" si="35"/>
        <v>2.0021847828004091E-2</v>
      </c>
      <c r="Q112" s="3">
        <f t="shared" si="36"/>
        <v>2.9029411913478631E-2</v>
      </c>
      <c r="R112" s="3">
        <f t="shared" si="37"/>
        <v>-1.0253298205652017E-2</v>
      </c>
      <c r="S112" s="3">
        <f t="shared" si="38"/>
        <v>2.6907692714451148E-2</v>
      </c>
      <c r="T112" s="3">
        <f t="shared" si="39"/>
        <v>4.2953198265947012E-2</v>
      </c>
      <c r="U112" s="18"/>
      <c r="V112" s="13">
        <f t="shared" si="47"/>
        <v>40147</v>
      </c>
      <c r="W112" s="3">
        <f t="shared" si="48"/>
        <v>9.0879666672841024E-3</v>
      </c>
      <c r="X112" s="3">
        <f t="shared" si="40"/>
        <v>1.3883969870816273E-2</v>
      </c>
      <c r="Y112" s="3">
        <f t="shared" si="41"/>
        <v>9.7624381579895208E-3</v>
      </c>
      <c r="Z112" s="3">
        <f t="shared" si="42"/>
        <v>4.1619541511038784E-3</v>
      </c>
      <c r="AA112" s="3">
        <f t="shared" si="43"/>
        <v>5.4634260320217867E-3</v>
      </c>
      <c r="AB112" s="3">
        <f t="shared" si="44"/>
        <v>-2.2997151842697378E-3</v>
      </c>
      <c r="AC112" s="3">
        <f t="shared" si="45"/>
        <v>4.5957745557127323E-3</v>
      </c>
      <c r="AD112" s="3">
        <f t="shared" si="46"/>
        <v>7.0248250292009318E-3</v>
      </c>
    </row>
    <row r="113" spans="1:30" x14ac:dyDescent="0.3">
      <c r="A113" s="10">
        <v>40178</v>
      </c>
      <c r="B113" s="11">
        <f t="shared" si="49"/>
        <v>40178</v>
      </c>
      <c r="C113" s="12">
        <f>100*(VLOOKUP($A113,'Raw-Data'!$A$189:$L632,2,TRUE)/VLOOKUP($A$5,'Raw-Data'!$A$189:$L632,2,TRUE))</f>
        <v>121.5966</v>
      </c>
      <c r="D113" s="12">
        <f>100*(VLOOKUP($A113,'Raw-Data'!$A$189:$L632,3,TRUE)/VLOOKUP($A$5,'Raw-Data'!$A$189:$L632,3,TRUE))</f>
        <v>100.00707533049957</v>
      </c>
      <c r="E113" s="12">
        <f>100*(VLOOKUP($A113,'Raw-Data'!$A$189:$L632,4,TRUE)/VLOOKUP($A$5,'Raw-Data'!$A$189:$L632,4,TRUE))</f>
        <v>150.1789991418288</v>
      </c>
      <c r="F113" s="12">
        <f>100*(VLOOKUP($A113,'Raw-Data'!$A$189:$L632,5,TRUE)/VLOOKUP($A$5,'Raw-Data'!$A$189:$L632,5,TRUE))</f>
        <v>130.93290259766525</v>
      </c>
      <c r="G113" s="12">
        <f>100*(VLOOKUP($A113,'Raw-Data'!$A$189:$L632,6,TRUE)/VLOOKUP($A$5,'Raw-Data'!$A$189:$L632,6,TRUE))</f>
        <v>132.74795013845329</v>
      </c>
      <c r="H113" s="12">
        <f>100*(VLOOKUP($A113,'Raw-Data'!$A$189:$L632,7,TRUE)/VLOOKUP($A$5,'Raw-Data'!$A$189:$L632,7,TRUE))</f>
        <v>95.806196800578505</v>
      </c>
      <c r="I113" s="12">
        <f>100*(VLOOKUP($A113,'Raw-Data'!$A$189:$L632,8,TRUE)/VLOOKUP($A$5,'Raw-Data'!$A$189:$L632,8,TRUE))</f>
        <v>283.70100000000002</v>
      </c>
      <c r="J113" s="12">
        <f>100*(VLOOKUP($A113,'Raw-Data'!$A$189:$L632,9,TRUE)/VLOOKUP($A$5,'Raw-Data'!$A$189:$L632,9,TRUE))</f>
        <v>367.62200000000001</v>
      </c>
      <c r="L113" s="13">
        <f t="shared" si="31"/>
        <v>40178</v>
      </c>
      <c r="M113" s="3">
        <f t="shared" si="32"/>
        <v>2.070596886256082E-2</v>
      </c>
      <c r="N113" s="3">
        <f t="shared" si="33"/>
        <v>1.9315685534870175E-2</v>
      </c>
      <c r="O113" s="3">
        <f t="shared" si="34"/>
        <v>5.6951812605076091E-2</v>
      </c>
      <c r="P113" s="3">
        <f t="shared" si="35"/>
        <v>1.4402697365043737E-2</v>
      </c>
      <c r="Q113" s="3">
        <f t="shared" si="36"/>
        <v>1.5093620615074022E-2</v>
      </c>
      <c r="R113" s="3">
        <f t="shared" si="37"/>
        <v>7.7122002424001579E-3</v>
      </c>
      <c r="S113" s="3">
        <f t="shared" si="38"/>
        <v>4.3474902622838929E-2</v>
      </c>
      <c r="T113" s="3">
        <f t="shared" si="39"/>
        <v>3.9493291484639093E-2</v>
      </c>
      <c r="U113" s="18"/>
      <c r="V113" s="13">
        <f t="shared" si="47"/>
        <v>40178</v>
      </c>
      <c r="W113" s="3">
        <f t="shared" si="48"/>
        <v>4.5756830125324739E-3</v>
      </c>
      <c r="X113" s="3">
        <f t="shared" si="40"/>
        <v>4.4709631675897386E-3</v>
      </c>
      <c r="Y113" s="3">
        <f t="shared" si="41"/>
        <v>1.1511443201142148E-2</v>
      </c>
      <c r="Z113" s="3">
        <f t="shared" si="42"/>
        <v>2.993897796071314E-3</v>
      </c>
      <c r="AA113" s="3">
        <f t="shared" si="43"/>
        <v>2.8406665636780538E-3</v>
      </c>
      <c r="AB113" s="3">
        <f t="shared" si="44"/>
        <v>1.7297715960118761E-3</v>
      </c>
      <c r="AC113" s="3">
        <f t="shared" si="45"/>
        <v>7.4254174598487989E-3</v>
      </c>
      <c r="AD113" s="3">
        <f t="shared" si="46"/>
        <v>6.4589710128004126E-3</v>
      </c>
    </row>
    <row r="114" spans="1:30" x14ac:dyDescent="0.3">
      <c r="A114" s="10">
        <v>40209</v>
      </c>
      <c r="B114" s="11">
        <f t="shared" si="49"/>
        <v>40209</v>
      </c>
      <c r="C114" s="12">
        <f>100*(VLOOKUP($A114,'Raw-Data'!$A$189:$L633,2,TRUE)/VLOOKUP($A$5,'Raw-Data'!$A$189:$L633,2,TRUE))</f>
        <v>116.34249999999999</v>
      </c>
      <c r="D114" s="12">
        <f>100*(VLOOKUP($A114,'Raw-Data'!$A$189:$L633,3,TRUE)/VLOOKUP($A$5,'Raw-Data'!$A$189:$L633,3,TRUE))</f>
        <v>96.409541899562981</v>
      </c>
      <c r="E114" s="12">
        <f>100*(VLOOKUP($A114,'Raw-Data'!$A$189:$L633,4,TRUE)/VLOOKUP($A$5,'Raw-Data'!$A$189:$L633,4,TRUE))</f>
        <v>145.16029869481127</v>
      </c>
      <c r="F114" s="12">
        <f>100*(VLOOKUP($A114,'Raw-Data'!$A$189:$L633,5,TRUE)/VLOOKUP($A$5,'Raw-Data'!$A$189:$L633,5,TRUE))</f>
        <v>125.16435048604222</v>
      </c>
      <c r="G114" s="12">
        <f>100*(VLOOKUP($A114,'Raw-Data'!$A$189:$L633,6,TRUE)/VLOOKUP($A$5,'Raw-Data'!$A$189:$L633,6,TRUE))</f>
        <v>124.90450917501681</v>
      </c>
      <c r="H114" s="12">
        <f>100*(VLOOKUP($A114,'Raw-Data'!$A$189:$L633,7,TRUE)/VLOOKUP($A$5,'Raw-Data'!$A$189:$L633,7,TRUE))</f>
        <v>97.624791246354704</v>
      </c>
      <c r="I114" s="12">
        <f>100*(VLOOKUP($A114,'Raw-Data'!$A$189:$L633,8,TRUE)/VLOOKUP($A$5,'Raw-Data'!$A$189:$L633,8,TRUE))</f>
        <v>266.565</v>
      </c>
      <c r="J114" s="12">
        <f>100*(VLOOKUP($A114,'Raw-Data'!$A$189:$L633,9,TRUE)/VLOOKUP($A$5,'Raw-Data'!$A$189:$L633,9,TRUE))</f>
        <v>347.11900000000003</v>
      </c>
      <c r="L114" s="13">
        <f t="shared" si="31"/>
        <v>40209</v>
      </c>
      <c r="M114" s="3">
        <f t="shared" si="32"/>
        <v>-4.3209267364383575E-2</v>
      </c>
      <c r="N114" s="3">
        <f t="shared" si="33"/>
        <v>-3.5972789115646053E-2</v>
      </c>
      <c r="O114" s="3">
        <f t="shared" si="34"/>
        <v>-3.3418124209749656E-2</v>
      </c>
      <c r="P114" s="3">
        <f t="shared" si="35"/>
        <v>-4.4057314832077088E-2</v>
      </c>
      <c r="Q114" s="3">
        <f t="shared" si="36"/>
        <v>-5.9085213408236692E-2</v>
      </c>
      <c r="R114" s="3">
        <f t="shared" si="37"/>
        <v>1.8982012714288343E-2</v>
      </c>
      <c r="S114" s="3">
        <f t="shared" si="38"/>
        <v>-6.0401620015438917E-2</v>
      </c>
      <c r="T114" s="3">
        <f t="shared" si="39"/>
        <v>-5.5771961416890115E-2</v>
      </c>
      <c r="U114" s="18"/>
      <c r="V114" s="13">
        <f t="shared" si="47"/>
        <v>40209</v>
      </c>
      <c r="W114" s="3">
        <f t="shared" si="48"/>
        <v>-9.5485467004962753E-3</v>
      </c>
      <c r="X114" s="3">
        <f t="shared" si="40"/>
        <v>-8.3265496780416254E-3</v>
      </c>
      <c r="Y114" s="3">
        <f t="shared" si="41"/>
        <v>-6.7546724350430794E-3</v>
      </c>
      <c r="Z114" s="3">
        <f t="shared" si="42"/>
        <v>-9.1582218547973399E-3</v>
      </c>
      <c r="AA114" s="3">
        <f t="shared" si="43"/>
        <v>-1.1120021790460056E-2</v>
      </c>
      <c r="AB114" s="3">
        <f t="shared" si="44"/>
        <v>4.2574810555092183E-3</v>
      </c>
      <c r="AC114" s="3">
        <f t="shared" si="45"/>
        <v>-1.0316463449194154E-2</v>
      </c>
      <c r="AD114" s="3">
        <f t="shared" si="46"/>
        <v>-9.1212828451846684E-3</v>
      </c>
    </row>
    <row r="115" spans="1:30" x14ac:dyDescent="0.3">
      <c r="A115" s="10">
        <v>40237</v>
      </c>
      <c r="B115" s="11">
        <f t="shared" si="49"/>
        <v>40237</v>
      </c>
      <c r="C115" s="12">
        <f>100*(VLOOKUP($A115,'Raw-Data'!$A$189:$L634,2,TRUE)/VLOOKUP($A$5,'Raw-Data'!$A$189:$L634,2,TRUE))</f>
        <v>117.82410000000002</v>
      </c>
      <c r="D115" s="12">
        <f>100*(VLOOKUP($A115,'Raw-Data'!$A$189:$L634,3,TRUE)/VLOOKUP($A$5,'Raw-Data'!$A$189:$L634,3,TRUE))</f>
        <v>99.395875626574949</v>
      </c>
      <c r="E115" s="12">
        <f>100*(VLOOKUP($A115,'Raw-Data'!$A$189:$L634,4,TRUE)/VLOOKUP($A$5,'Raw-Data'!$A$189:$L634,4,TRUE))</f>
        <v>152.42337299706685</v>
      </c>
      <c r="F115" s="12">
        <f>100*(VLOOKUP($A115,'Raw-Data'!$A$189:$L634,5,TRUE)/VLOOKUP($A$5,'Raw-Data'!$A$189:$L634,5,TRUE))</f>
        <v>124.30626170818495</v>
      </c>
      <c r="G115" s="12">
        <f>100*(VLOOKUP($A115,'Raw-Data'!$A$189:$L634,6,TRUE)/VLOOKUP($A$5,'Raw-Data'!$A$189:$L634,6,TRUE))</f>
        <v>122.4193294612536</v>
      </c>
      <c r="H115" s="12">
        <f>100*(VLOOKUP($A115,'Raw-Data'!$A$189:$L634,7,TRUE)/VLOOKUP($A$5,'Raw-Data'!$A$189:$L634,7,TRUE))</f>
        <v>98.717347364735488</v>
      </c>
      <c r="I115" s="12">
        <f>100*(VLOOKUP($A115,'Raw-Data'!$A$189:$L634,8,TRUE)/VLOOKUP($A$5,'Raw-Data'!$A$189:$L634,8,TRUE))</f>
        <v>267.90499999999997</v>
      </c>
      <c r="J115" s="12">
        <f>100*(VLOOKUP($A115,'Raw-Data'!$A$189:$L634,9,TRUE)/VLOOKUP($A$5,'Raw-Data'!$A$189:$L634,9,TRUE))</f>
        <v>348.34</v>
      </c>
      <c r="L115" s="13">
        <f t="shared" si="31"/>
        <v>40237</v>
      </c>
      <c r="M115" s="3">
        <f t="shared" si="32"/>
        <v>1.2734813159421821E-2</v>
      </c>
      <c r="N115" s="3">
        <f t="shared" si="33"/>
        <v>3.0975499604832146E-2</v>
      </c>
      <c r="O115" s="3">
        <f t="shared" si="34"/>
        <v>5.0034853658751821E-2</v>
      </c>
      <c r="P115" s="3">
        <f t="shared" si="35"/>
        <v>-6.8556963266706017E-3</v>
      </c>
      <c r="Q115" s="3">
        <f t="shared" si="36"/>
        <v>-1.9896637280572227E-2</v>
      </c>
      <c r="R115" s="3">
        <f t="shared" si="37"/>
        <v>1.1191379816871905E-2</v>
      </c>
      <c r="S115" s="3">
        <f t="shared" si="38"/>
        <v>5.0269165119201098E-3</v>
      </c>
      <c r="T115" s="3">
        <f t="shared" si="39"/>
        <v>3.5175256900370488E-3</v>
      </c>
      <c r="U115" s="18"/>
      <c r="V115" s="13">
        <f t="shared" si="47"/>
        <v>40237</v>
      </c>
      <c r="W115" s="3">
        <f t="shared" si="48"/>
        <v>2.8141869925585698E-3</v>
      </c>
      <c r="X115" s="3">
        <f t="shared" si="40"/>
        <v>7.1698370519069363E-3</v>
      </c>
      <c r="Y115" s="3">
        <f t="shared" si="41"/>
        <v>1.0113345820337327E-2</v>
      </c>
      <c r="Z115" s="3">
        <f t="shared" si="42"/>
        <v>-1.4250979245574802E-3</v>
      </c>
      <c r="AA115" s="3">
        <f t="shared" si="43"/>
        <v>-3.7446093083925436E-3</v>
      </c>
      <c r="AB115" s="3">
        <f t="shared" si="44"/>
        <v>2.5101177768928023E-3</v>
      </c>
      <c r="AC115" s="3">
        <f t="shared" si="45"/>
        <v>8.5858625056941737E-4</v>
      </c>
      <c r="AD115" s="3">
        <f t="shared" si="46"/>
        <v>5.7527736014525023E-4</v>
      </c>
    </row>
    <row r="116" spans="1:30" x14ac:dyDescent="0.3">
      <c r="A116" s="10">
        <v>40268</v>
      </c>
      <c r="B116" s="11">
        <f t="shared" si="49"/>
        <v>40268</v>
      </c>
      <c r="C116" s="12">
        <f>100*(VLOOKUP($A116,'Raw-Data'!$A$189:$L635,2,TRUE)/VLOOKUP($A$5,'Raw-Data'!$A$189:$L635,2,TRUE))</f>
        <v>125.40350000000001</v>
      </c>
      <c r="D116" s="12">
        <f>100*(VLOOKUP($A116,'Raw-Data'!$A$189:$L635,3,TRUE)/VLOOKUP($A$5,'Raw-Data'!$A$189:$L635,3,TRUE))</f>
        <v>105.39412312163583</v>
      </c>
      <c r="E116" s="12">
        <f>100*(VLOOKUP($A116,'Raw-Data'!$A$189:$L635,4,TRUE)/VLOOKUP($A$5,'Raw-Data'!$A$189:$L635,4,TRUE))</f>
        <v>163.197904525252</v>
      </c>
      <c r="F116" s="12">
        <f>100*(VLOOKUP($A116,'Raw-Data'!$A$189:$L635,5,TRUE)/VLOOKUP($A$5,'Raw-Data'!$A$189:$L635,5,TRUE))</f>
        <v>132.06581551736403</v>
      </c>
      <c r="G116" s="12">
        <f>100*(VLOOKUP($A116,'Raw-Data'!$A$189:$L635,6,TRUE)/VLOOKUP($A$5,'Raw-Data'!$A$189:$L635,6,TRUE))</f>
        <v>130.35307269547073</v>
      </c>
      <c r="H116" s="12">
        <f>100*(VLOOKUP($A116,'Raw-Data'!$A$189:$L635,7,TRUE)/VLOOKUP($A$5,'Raw-Data'!$A$189:$L635,7,TRUE))</f>
        <v>103.64743202087364</v>
      </c>
      <c r="I116" s="12">
        <f>100*(VLOOKUP($A116,'Raw-Data'!$A$189:$L635,8,TRUE)/VLOOKUP($A$5,'Raw-Data'!$A$189:$L635,8,TRUE))</f>
        <v>287.30099999999999</v>
      </c>
      <c r="J116" s="12">
        <f>100*(VLOOKUP($A116,'Raw-Data'!$A$189:$L635,9,TRUE)/VLOOKUP($A$5,'Raw-Data'!$A$189:$L635,9,TRUE))</f>
        <v>376.46300000000002</v>
      </c>
      <c r="L116" s="13">
        <f t="shared" si="31"/>
        <v>40268</v>
      </c>
      <c r="M116" s="3">
        <f t="shared" si="32"/>
        <v>6.4328095864937485E-2</v>
      </c>
      <c r="N116" s="3">
        <f t="shared" si="33"/>
        <v>6.0347046165134532E-2</v>
      </c>
      <c r="O116" s="3">
        <f t="shared" si="34"/>
        <v>7.0688184602714976E-2</v>
      </c>
      <c r="P116" s="3">
        <f t="shared" si="35"/>
        <v>6.2422871563743154E-2</v>
      </c>
      <c r="Q116" s="3">
        <f t="shared" si="36"/>
        <v>6.4807929181871726E-2</v>
      </c>
      <c r="R116" s="3">
        <f t="shared" si="37"/>
        <v>4.994142152060399E-2</v>
      </c>
      <c r="S116" s="3">
        <f t="shared" si="38"/>
        <v>7.2398798081409588E-2</v>
      </c>
      <c r="T116" s="3">
        <f t="shared" si="39"/>
        <v>8.0734340012631467E-2</v>
      </c>
      <c r="U116" s="18"/>
      <c r="V116" s="13">
        <f t="shared" si="47"/>
        <v>40268</v>
      </c>
      <c r="W116" s="3">
        <f t="shared" si="48"/>
        <v>1.4215464991351854E-2</v>
      </c>
      <c r="X116" s="3">
        <f t="shared" si="40"/>
        <v>1.3968410294839039E-2</v>
      </c>
      <c r="Y116" s="3">
        <f t="shared" si="41"/>
        <v>1.4287921399247575E-2</v>
      </c>
      <c r="Z116" s="3">
        <f t="shared" si="42"/>
        <v>1.2975881729815533E-2</v>
      </c>
      <c r="AA116" s="3">
        <f t="shared" si="43"/>
        <v>1.219705478116361E-2</v>
      </c>
      <c r="AB116" s="3">
        <f t="shared" si="44"/>
        <v>1.120137570285804E-2</v>
      </c>
      <c r="AC116" s="3">
        <f t="shared" si="45"/>
        <v>1.2365554996398093E-2</v>
      </c>
      <c r="AD116" s="3">
        <f t="shared" si="46"/>
        <v>1.3203780750510026E-2</v>
      </c>
    </row>
    <row r="117" spans="1:30" x14ac:dyDescent="0.3">
      <c r="A117" s="10">
        <v>40298</v>
      </c>
      <c r="B117" s="11">
        <f t="shared" si="49"/>
        <v>40298</v>
      </c>
      <c r="C117" s="12">
        <f>100*(VLOOKUP($A117,'Raw-Data'!$A$189:$L636,2,TRUE)/VLOOKUP($A$5,'Raw-Data'!$A$189:$L636,2,TRUE))</f>
        <v>125.6153</v>
      </c>
      <c r="D117" s="12">
        <f>100*(VLOOKUP($A117,'Raw-Data'!$A$189:$L636,3,TRUE)/VLOOKUP($A$5,'Raw-Data'!$A$189:$L636,3,TRUE))</f>
        <v>107.05791430141997</v>
      </c>
      <c r="E117" s="12">
        <f>100*(VLOOKUP($A117,'Raw-Data'!$A$189:$L636,4,TRUE)/VLOOKUP($A$5,'Raw-Data'!$A$189:$L636,4,TRUE))</f>
        <v>169.33478923571528</v>
      </c>
      <c r="F117" s="12">
        <f>100*(VLOOKUP($A117,'Raw-Data'!$A$189:$L636,5,TRUE)/VLOOKUP($A$5,'Raw-Data'!$A$189:$L636,5,TRUE))</f>
        <v>129.67619501947934</v>
      </c>
      <c r="G117" s="12">
        <f>100*(VLOOKUP($A117,'Raw-Data'!$A$189:$L636,6,TRUE)/VLOOKUP($A$5,'Raw-Data'!$A$189:$L636,6,TRUE))</f>
        <v>126.82626394098699</v>
      </c>
      <c r="H117" s="12">
        <f>100*(VLOOKUP($A117,'Raw-Data'!$A$189:$L636,7,TRUE)/VLOOKUP($A$5,'Raw-Data'!$A$189:$L636,7,TRUE))</f>
        <v>103.48537773335245</v>
      </c>
      <c r="I117" s="12">
        <f>100*(VLOOKUP($A117,'Raw-Data'!$A$189:$L636,8,TRUE)/VLOOKUP($A$5,'Raw-Data'!$A$189:$L636,8,TRUE))</f>
        <v>293.22399999999999</v>
      </c>
      <c r="J117" s="12">
        <f>100*(VLOOKUP($A117,'Raw-Data'!$A$189:$L636,9,TRUE)/VLOOKUP($A$5,'Raw-Data'!$A$189:$L636,9,TRUE))</f>
        <v>381.024</v>
      </c>
      <c r="L117" s="13">
        <f t="shared" si="31"/>
        <v>40298</v>
      </c>
      <c r="M117" s="3">
        <f t="shared" si="32"/>
        <v>1.6889480756119291E-3</v>
      </c>
      <c r="N117" s="3">
        <f t="shared" si="33"/>
        <v>1.5786375278856513E-2</v>
      </c>
      <c r="O117" s="3">
        <f t="shared" si="34"/>
        <v>3.760394306725745E-2</v>
      </c>
      <c r="P117" s="3">
        <f t="shared" si="35"/>
        <v>-1.8094163796463336E-2</v>
      </c>
      <c r="Q117" s="3">
        <f t="shared" si="36"/>
        <v>-2.7055816035292279E-2</v>
      </c>
      <c r="R117" s="3">
        <f t="shared" si="37"/>
        <v>-1.5635147380067549E-3</v>
      </c>
      <c r="S117" s="3">
        <f t="shared" si="38"/>
        <v>2.0616008994051471E-2</v>
      </c>
      <c r="T117" s="3">
        <f t="shared" si="39"/>
        <v>1.2115400451040204E-2</v>
      </c>
      <c r="U117" s="18"/>
      <c r="V117" s="13">
        <f t="shared" si="47"/>
        <v>40298</v>
      </c>
      <c r="W117" s="3">
        <f t="shared" si="48"/>
        <v>3.7323010914984737E-4</v>
      </c>
      <c r="X117" s="3">
        <f t="shared" si="40"/>
        <v>3.6540407687886416E-3</v>
      </c>
      <c r="Y117" s="3">
        <f t="shared" si="41"/>
        <v>7.6007353402327915E-3</v>
      </c>
      <c r="Z117" s="3">
        <f t="shared" si="42"/>
        <v>-3.7612452542024545E-3</v>
      </c>
      <c r="AA117" s="3">
        <f t="shared" si="43"/>
        <v>-5.0919891207363835E-3</v>
      </c>
      <c r="AB117" s="3">
        <f t="shared" si="44"/>
        <v>-3.5068116733809606E-4</v>
      </c>
      <c r="AC117" s="3">
        <f t="shared" si="45"/>
        <v>3.5211688560841062E-3</v>
      </c>
      <c r="AD117" s="3">
        <f t="shared" si="46"/>
        <v>1.9814256391411239E-3</v>
      </c>
    </row>
    <row r="118" spans="1:30" x14ac:dyDescent="0.3">
      <c r="A118" s="10">
        <v>40329</v>
      </c>
      <c r="B118" s="11">
        <f t="shared" si="49"/>
        <v>40329</v>
      </c>
      <c r="C118" s="12">
        <f>100*(VLOOKUP($A118,'Raw-Data'!$A$189:$L637,2,TRUE)/VLOOKUP($A$5,'Raw-Data'!$A$189:$L637,2,TRUE))</f>
        <v>113.7056</v>
      </c>
      <c r="D118" s="12">
        <f>100*(VLOOKUP($A118,'Raw-Data'!$A$189:$L637,3,TRUE)/VLOOKUP($A$5,'Raw-Data'!$A$189:$L637,3,TRUE))</f>
        <v>98.509282289359263</v>
      </c>
      <c r="E118" s="12">
        <f>100*(VLOOKUP($A118,'Raw-Data'!$A$189:$L637,4,TRUE)/VLOOKUP($A$5,'Raw-Data'!$A$189:$L637,4,TRUE))</f>
        <v>156.88170045982605</v>
      </c>
      <c r="F118" s="12">
        <f>100*(VLOOKUP($A118,'Raw-Data'!$A$189:$L637,5,TRUE)/VLOOKUP($A$5,'Raw-Data'!$A$189:$L637,5,TRUE))</f>
        <v>114.75545149829895</v>
      </c>
      <c r="G118" s="12">
        <f>100*(VLOOKUP($A118,'Raw-Data'!$A$189:$L637,6,TRUE)/VLOOKUP($A$5,'Raw-Data'!$A$189:$L637,6,TRUE))</f>
        <v>111.3854021328478</v>
      </c>
      <c r="H118" s="12">
        <f>100*(VLOOKUP($A118,'Raw-Data'!$A$189:$L637,7,TRUE)/VLOOKUP($A$5,'Raw-Data'!$A$189:$L637,7,TRUE))</f>
        <v>95.116767683432485</v>
      </c>
      <c r="I118" s="12">
        <f>100*(VLOOKUP($A118,'Raw-Data'!$A$189:$L637,8,TRUE)/VLOOKUP($A$5,'Raw-Data'!$A$189:$L637,8,TRUE))</f>
        <v>268.62700000000001</v>
      </c>
      <c r="J118" s="12">
        <f>100*(VLOOKUP($A118,'Raw-Data'!$A$189:$L637,9,TRUE)/VLOOKUP($A$5,'Raw-Data'!$A$189:$L637,9,TRUE))</f>
        <v>347.51</v>
      </c>
      <c r="L118" s="13">
        <f t="shared" si="31"/>
        <v>40329</v>
      </c>
      <c r="M118" s="3">
        <f t="shared" si="32"/>
        <v>-9.4810902811998221E-2</v>
      </c>
      <c r="N118" s="3">
        <f t="shared" si="33"/>
        <v>-7.9850537607076499E-2</v>
      </c>
      <c r="O118" s="3">
        <f t="shared" si="34"/>
        <v>-7.3541230553365144E-2</v>
      </c>
      <c r="P118" s="3">
        <f t="shared" si="35"/>
        <v>-0.11506154633037358</v>
      </c>
      <c r="Q118" s="3">
        <f t="shared" si="36"/>
        <v>-0.12174814055331562</v>
      </c>
      <c r="R118" s="3">
        <f t="shared" si="37"/>
        <v>-8.0867560550275108E-2</v>
      </c>
      <c r="S118" s="3">
        <f t="shared" si="38"/>
        <v>-8.3884675197118841E-2</v>
      </c>
      <c r="T118" s="3">
        <f t="shared" si="39"/>
        <v>-8.7957713949777472E-2</v>
      </c>
      <c r="U118" s="18"/>
      <c r="V118" s="13">
        <f t="shared" si="47"/>
        <v>40329</v>
      </c>
      <c r="W118" s="3">
        <f t="shared" si="48"/>
        <v>-2.0951670519708979E-2</v>
      </c>
      <c r="X118" s="3">
        <f t="shared" si="40"/>
        <v>-1.848284452079002E-2</v>
      </c>
      <c r="Y118" s="3">
        <f t="shared" si="41"/>
        <v>-1.4864596221503025E-2</v>
      </c>
      <c r="Z118" s="3">
        <f t="shared" si="42"/>
        <v>-2.3917916293037154E-2</v>
      </c>
      <c r="AA118" s="3">
        <f t="shared" si="43"/>
        <v>-2.2913380485685655E-2</v>
      </c>
      <c r="AB118" s="3">
        <f t="shared" si="44"/>
        <v>-1.8137808262496932E-2</v>
      </c>
      <c r="AC118" s="3">
        <f t="shared" si="45"/>
        <v>-1.4327317469256647E-2</v>
      </c>
      <c r="AD118" s="3">
        <f t="shared" si="46"/>
        <v>-1.4385134877268255E-2</v>
      </c>
    </row>
    <row r="119" spans="1:30" x14ac:dyDescent="0.3">
      <c r="A119" s="10">
        <v>40359</v>
      </c>
      <c r="B119" s="11">
        <f t="shared" si="49"/>
        <v>40359</v>
      </c>
      <c r="C119" s="12">
        <f>100*(VLOOKUP($A119,'Raw-Data'!$A$189:$L638,2,TRUE)/VLOOKUP($A$5,'Raw-Data'!$A$189:$L638,2,TRUE))</f>
        <v>110.203</v>
      </c>
      <c r="D119" s="12">
        <f>100*(VLOOKUP($A119,'Raw-Data'!$A$189:$L638,3,TRUE)/VLOOKUP($A$5,'Raw-Data'!$A$189:$L638,3,TRUE))</f>
        <v>93.352454867555252</v>
      </c>
      <c r="E119" s="12">
        <f>100*(VLOOKUP($A119,'Raw-Data'!$A$189:$L638,4,TRUE)/VLOOKUP($A$5,'Raw-Data'!$A$189:$L638,4,TRUE))</f>
        <v>147.08189771111651</v>
      </c>
      <c r="F119" s="12">
        <f>100*(VLOOKUP($A119,'Raw-Data'!$A$189:$L638,5,TRUE)/VLOOKUP($A$5,'Raw-Data'!$A$189:$L638,5,TRUE))</f>
        <v>113.6110309061211</v>
      </c>
      <c r="G119" s="12">
        <f>100*(VLOOKUP($A119,'Raw-Data'!$A$189:$L638,6,TRUE)/VLOOKUP($A$5,'Raw-Data'!$A$189:$L638,6,TRUE))</f>
        <v>110.55734561525846</v>
      </c>
      <c r="H119" s="12">
        <f>100*(VLOOKUP($A119,'Raw-Data'!$A$189:$L638,7,TRUE)/VLOOKUP($A$5,'Raw-Data'!$A$189:$L638,7,TRUE))</f>
        <v>93.208246543875035</v>
      </c>
      <c r="I119" s="12">
        <f>100*(VLOOKUP($A119,'Raw-Data'!$A$189:$L638,8,TRUE)/VLOOKUP($A$5,'Raw-Data'!$A$189:$L638,8,TRUE))</f>
        <v>273.18400000000003</v>
      </c>
      <c r="J119" s="12">
        <f>100*(VLOOKUP($A119,'Raw-Data'!$A$189:$L638,9,TRUE)/VLOOKUP($A$5,'Raw-Data'!$A$189:$L638,9,TRUE))</f>
        <v>344.95600000000002</v>
      </c>
      <c r="L119" s="13">
        <f t="shared" si="31"/>
        <v>40359</v>
      </c>
      <c r="M119" s="3">
        <f t="shared" si="32"/>
        <v>-3.0804111670841183E-2</v>
      </c>
      <c r="N119" s="3">
        <f t="shared" si="33"/>
        <v>-5.2348644736406102E-2</v>
      </c>
      <c r="O119" s="3">
        <f t="shared" si="34"/>
        <v>-6.2466194081183146E-2</v>
      </c>
      <c r="P119" s="3">
        <f t="shared" si="35"/>
        <v>-9.9726904232938507E-3</v>
      </c>
      <c r="Q119" s="3">
        <f t="shared" si="36"/>
        <v>-7.434156556724858E-3</v>
      </c>
      <c r="R119" s="3">
        <f t="shared" si="37"/>
        <v>-2.0065033600693671E-2</v>
      </c>
      <c r="S119" s="3">
        <f t="shared" si="38"/>
        <v>1.6964043078320667E-2</v>
      </c>
      <c r="T119" s="3">
        <f t="shared" si="39"/>
        <v>-7.3494287934159352E-3</v>
      </c>
      <c r="U119" s="18"/>
      <c r="V119" s="13">
        <f t="shared" si="47"/>
        <v>40359</v>
      </c>
      <c r="W119" s="3">
        <f t="shared" si="48"/>
        <v>-6.807208656788701E-3</v>
      </c>
      <c r="X119" s="3">
        <f t="shared" si="40"/>
        <v>-1.2117036284691473E-2</v>
      </c>
      <c r="Y119" s="3">
        <f t="shared" si="41"/>
        <v>-1.2626043180458329E-2</v>
      </c>
      <c r="Z119" s="3">
        <f t="shared" si="42"/>
        <v>-2.0730294556953145E-3</v>
      </c>
      <c r="AA119" s="3">
        <f t="shared" si="43"/>
        <v>-1.3991314939204007E-3</v>
      </c>
      <c r="AB119" s="3">
        <f t="shared" si="44"/>
        <v>-4.5003921195778188E-3</v>
      </c>
      <c r="AC119" s="3">
        <f t="shared" si="45"/>
        <v>2.8974211341238395E-3</v>
      </c>
      <c r="AD119" s="3">
        <f t="shared" si="46"/>
        <v>-1.2019698979959061E-3</v>
      </c>
    </row>
    <row r="120" spans="1:30" x14ac:dyDescent="0.3">
      <c r="A120" s="10">
        <v>40390</v>
      </c>
      <c r="B120" s="11">
        <f t="shared" si="49"/>
        <v>40390</v>
      </c>
      <c r="C120" s="12">
        <f>100*(VLOOKUP($A120,'Raw-Data'!$A$189:$L639,2,TRUE)/VLOOKUP($A$5,'Raw-Data'!$A$189:$L639,2,TRUE))</f>
        <v>119.1696</v>
      </c>
      <c r="D120" s="12">
        <f>100*(VLOOKUP($A120,'Raw-Data'!$A$189:$L639,3,TRUE)/VLOOKUP($A$5,'Raw-Data'!$A$189:$L639,3,TRUE))</f>
        <v>99.892781530121866</v>
      </c>
      <c r="E120" s="12">
        <f>100*(VLOOKUP($A120,'Raw-Data'!$A$189:$L639,4,TRUE)/VLOOKUP($A$5,'Raw-Data'!$A$189:$L639,4,TRUE))</f>
        <v>157.6511726204962</v>
      </c>
      <c r="F120" s="12">
        <f>100*(VLOOKUP($A120,'Raw-Data'!$A$189:$L639,5,TRUE)/VLOOKUP($A$5,'Raw-Data'!$A$189:$L639,5,TRUE))</f>
        <v>124.38461849624711</v>
      </c>
      <c r="G120" s="12">
        <f>100*(VLOOKUP($A120,'Raw-Data'!$A$189:$L639,6,TRUE)/VLOOKUP($A$5,'Raw-Data'!$A$189:$L639,6,TRUE))</f>
        <v>123.43132711278233</v>
      </c>
      <c r="H120" s="12">
        <f>100*(VLOOKUP($A120,'Raw-Data'!$A$189:$L639,7,TRUE)/VLOOKUP($A$5,'Raw-Data'!$A$189:$L639,7,TRUE))</f>
        <v>96.526328700157521</v>
      </c>
      <c r="I120" s="12">
        <f>100*(VLOOKUP($A120,'Raw-Data'!$A$189:$L639,8,TRUE)/VLOOKUP($A$5,'Raw-Data'!$A$189:$L639,8,TRUE))</f>
        <v>288.988</v>
      </c>
      <c r="J120" s="12">
        <f>100*(VLOOKUP($A120,'Raw-Data'!$A$189:$L639,9,TRUE)/VLOOKUP($A$5,'Raw-Data'!$A$189:$L639,9,TRUE))</f>
        <v>373.68200000000002</v>
      </c>
      <c r="L120" s="13">
        <f t="shared" si="31"/>
        <v>40390</v>
      </c>
      <c r="M120" s="3">
        <f t="shared" si="32"/>
        <v>8.1364391169024497E-2</v>
      </c>
      <c r="N120" s="3">
        <f t="shared" si="33"/>
        <v>7.0060574966622768E-2</v>
      </c>
      <c r="O120" s="3">
        <f t="shared" si="34"/>
        <v>7.1859794263321231E-2</v>
      </c>
      <c r="P120" s="3">
        <f t="shared" si="35"/>
        <v>9.4828710770421765E-2</v>
      </c>
      <c r="Q120" s="3">
        <f t="shared" si="36"/>
        <v>0.11644618840909549</v>
      </c>
      <c r="R120" s="3">
        <f t="shared" si="37"/>
        <v>3.5598590031629795E-2</v>
      </c>
      <c r="S120" s="3">
        <f t="shared" si="38"/>
        <v>5.7851118659950629E-2</v>
      </c>
      <c r="T120" s="3">
        <f t="shared" si="39"/>
        <v>8.3274388617678774E-2</v>
      </c>
      <c r="U120" s="18"/>
      <c r="V120" s="13">
        <f t="shared" si="47"/>
        <v>40390</v>
      </c>
      <c r="W120" s="3">
        <f t="shared" si="48"/>
        <v>1.7980209714809188E-2</v>
      </c>
      <c r="X120" s="3">
        <f t="shared" si="40"/>
        <v>1.6216781413760751E-2</v>
      </c>
      <c r="Y120" s="3">
        <f t="shared" si="41"/>
        <v>1.4524734196682159E-2</v>
      </c>
      <c r="Z120" s="3">
        <f t="shared" si="42"/>
        <v>1.9712103988861928E-2</v>
      </c>
      <c r="AA120" s="3">
        <f t="shared" si="43"/>
        <v>2.1915536524822761E-2</v>
      </c>
      <c r="AB120" s="3">
        <f t="shared" si="44"/>
        <v>7.9844179299500238E-3</v>
      </c>
      <c r="AC120" s="3">
        <f t="shared" si="45"/>
        <v>9.8808434442292266E-3</v>
      </c>
      <c r="AD120" s="3">
        <f t="shared" si="46"/>
        <v>1.3619195614512582E-2</v>
      </c>
    </row>
    <row r="121" spans="1:30" x14ac:dyDescent="0.3">
      <c r="A121" s="10">
        <v>40421</v>
      </c>
      <c r="B121" s="11">
        <f t="shared" si="49"/>
        <v>40421</v>
      </c>
      <c r="C121" s="12">
        <f>100*(VLOOKUP($A121,'Raw-Data'!$A$189:$L640,2,TRUE)/VLOOKUP($A$5,'Raw-Data'!$A$189:$L640,2,TRUE))</f>
        <v>115.00369999999999</v>
      </c>
      <c r="D121" s="12">
        <f>100*(VLOOKUP($A121,'Raw-Data'!$A$189:$L640,3,TRUE)/VLOOKUP($A$5,'Raw-Data'!$A$189:$L640,3,TRUE))</f>
        <v>95.383618977124911</v>
      </c>
      <c r="E121" s="12">
        <f>100*(VLOOKUP($A121,'Raw-Data'!$A$189:$L640,4,TRUE)/VLOOKUP($A$5,'Raw-Data'!$A$189:$L640,4,TRUE))</f>
        <v>150.71119337030729</v>
      </c>
      <c r="F121" s="12">
        <f>100*(VLOOKUP($A121,'Raw-Data'!$A$189:$L640,5,TRUE)/VLOOKUP($A$5,'Raw-Data'!$A$189:$L640,5,TRUE))</f>
        <v>120.52267848400014</v>
      </c>
      <c r="G121" s="12">
        <f>100*(VLOOKUP($A121,'Raw-Data'!$A$189:$L640,6,TRUE)/VLOOKUP($A$5,'Raw-Data'!$A$189:$L640,6,TRUE))</f>
        <v>118.88961266754133</v>
      </c>
      <c r="H121" s="12">
        <f>100*(VLOOKUP($A121,'Raw-Data'!$A$189:$L640,7,TRUE)/VLOOKUP($A$5,'Raw-Data'!$A$189:$L640,7,TRUE))</f>
        <v>94.321342131959696</v>
      </c>
      <c r="I121" s="12">
        <f>100*(VLOOKUP($A121,'Raw-Data'!$A$189:$L640,8,TRUE)/VLOOKUP($A$5,'Raw-Data'!$A$189:$L640,8,TRUE))</f>
        <v>285.68099999999998</v>
      </c>
      <c r="J121" s="12">
        <f>100*(VLOOKUP($A121,'Raw-Data'!$A$189:$L640,9,TRUE)/VLOOKUP($A$5,'Raw-Data'!$A$189:$L640,9,TRUE))</f>
        <v>366.42500000000001</v>
      </c>
      <c r="L121" s="13">
        <f t="shared" si="31"/>
        <v>40421</v>
      </c>
      <c r="M121" s="3">
        <f t="shared" si="32"/>
        <v>-3.4957740900363965E-2</v>
      </c>
      <c r="N121" s="3">
        <f t="shared" si="33"/>
        <v>-4.5140023972976007E-2</v>
      </c>
      <c r="O121" s="3">
        <f t="shared" si="34"/>
        <v>-4.4021107707806872E-2</v>
      </c>
      <c r="P121" s="3">
        <f t="shared" si="35"/>
        <v>-3.1048372852978567E-2</v>
      </c>
      <c r="Q121" s="3">
        <f t="shared" si="36"/>
        <v>-3.6795476087615242E-2</v>
      </c>
      <c r="R121" s="3">
        <f t="shared" si="37"/>
        <v>-2.2843369243299771E-2</v>
      </c>
      <c r="S121" s="3">
        <f t="shared" si="38"/>
        <v>-1.1443381732113456E-2</v>
      </c>
      <c r="T121" s="3">
        <f t="shared" si="39"/>
        <v>-1.942025572545647E-2</v>
      </c>
      <c r="U121" s="18"/>
      <c r="V121" s="13">
        <f t="shared" si="47"/>
        <v>40421</v>
      </c>
      <c r="W121" s="3">
        <f t="shared" si="48"/>
        <v>-7.7250932934381164E-3</v>
      </c>
      <c r="X121" s="3">
        <f t="shared" si="40"/>
        <v>-1.0448471228367926E-2</v>
      </c>
      <c r="Y121" s="3">
        <f t="shared" si="41"/>
        <v>-8.8978112873024442E-3</v>
      </c>
      <c r="Z121" s="3">
        <f t="shared" si="42"/>
        <v>-6.4540448709102397E-3</v>
      </c>
      <c r="AA121" s="3">
        <f t="shared" si="43"/>
        <v>-6.9250235766702686E-3</v>
      </c>
      <c r="AB121" s="3">
        <f t="shared" si="44"/>
        <v>-5.1235458147251027E-3</v>
      </c>
      <c r="AC121" s="3">
        <f t="shared" si="45"/>
        <v>-1.9545043550876469E-3</v>
      </c>
      <c r="AD121" s="3">
        <f t="shared" si="46"/>
        <v>-3.1761057150853701E-3</v>
      </c>
    </row>
    <row r="122" spans="1:30" x14ac:dyDescent="0.3">
      <c r="A122" s="10">
        <v>40451</v>
      </c>
      <c r="B122" s="11">
        <f t="shared" si="49"/>
        <v>40451</v>
      </c>
      <c r="C122" s="12">
        <f>100*(VLOOKUP($A122,'Raw-Data'!$A$189:$L641,2,TRUE)/VLOOKUP($A$5,'Raw-Data'!$A$189:$L641,2,TRUE))</f>
        <v>126.00579999999999</v>
      </c>
      <c r="D122" s="12">
        <f>100*(VLOOKUP($A122,'Raw-Data'!$A$189:$L641,3,TRUE)/VLOOKUP($A$5,'Raw-Data'!$A$189:$L641,3,TRUE))</f>
        <v>103.89578582430323</v>
      </c>
      <c r="E122" s="12">
        <f>100*(VLOOKUP($A122,'Raw-Data'!$A$189:$L641,4,TRUE)/VLOOKUP($A$5,'Raw-Data'!$A$189:$L641,4,TRUE))</f>
        <v>166.65140317395259</v>
      </c>
      <c r="F122" s="12">
        <f>100*(VLOOKUP($A122,'Raw-Data'!$A$189:$L641,5,TRUE)/VLOOKUP($A$5,'Raw-Data'!$A$189:$L641,5,TRUE))</f>
        <v>132.33230531459185</v>
      </c>
      <c r="G122" s="12">
        <f>100*(VLOOKUP($A122,'Raw-Data'!$A$189:$L641,6,TRUE)/VLOOKUP($A$5,'Raw-Data'!$A$189:$L641,6,TRUE))</f>
        <v>131.95512681193802</v>
      </c>
      <c r="H122" s="12">
        <f>100*(VLOOKUP($A122,'Raw-Data'!$A$189:$L641,7,TRUE)/VLOOKUP($A$5,'Raw-Data'!$A$189:$L641,7,TRUE))</f>
        <v>98.63867481044224</v>
      </c>
      <c r="I122" s="12">
        <f>100*(VLOOKUP($A122,'Raw-Data'!$A$189:$L641,8,TRUE)/VLOOKUP($A$5,'Raw-Data'!$A$189:$L641,8,TRUE))</f>
        <v>318.01499999999999</v>
      </c>
      <c r="J122" s="12">
        <f>100*(VLOOKUP($A122,'Raw-Data'!$A$189:$L641,9,TRUE)/VLOOKUP($A$5,'Raw-Data'!$A$189:$L641,9,TRUE))</f>
        <v>407.14499999999998</v>
      </c>
      <c r="L122" s="13">
        <f t="shared" si="31"/>
        <v>40451</v>
      </c>
      <c r="M122" s="3">
        <f t="shared" si="32"/>
        <v>9.5667356789390201E-2</v>
      </c>
      <c r="N122" s="3">
        <f t="shared" si="33"/>
        <v>8.924139111580276E-2</v>
      </c>
      <c r="O122" s="3">
        <f t="shared" si="34"/>
        <v>0.10576659534822452</v>
      </c>
      <c r="P122" s="3">
        <f t="shared" si="35"/>
        <v>9.7986760493042668E-2</v>
      </c>
      <c r="Q122" s="3">
        <f t="shared" si="36"/>
        <v>0.10989617891121095</v>
      </c>
      <c r="R122" s="3">
        <f t="shared" si="37"/>
        <v>4.5772595903506241E-2</v>
      </c>
      <c r="S122" s="3">
        <f t="shared" si="38"/>
        <v>0.1131821857246369</v>
      </c>
      <c r="T122" s="3">
        <f t="shared" si="39"/>
        <v>0.11112778876987095</v>
      </c>
      <c r="U122" s="18"/>
      <c r="V122" s="13">
        <f t="shared" si="47"/>
        <v>40451</v>
      </c>
      <c r="W122" s="3">
        <f t="shared" si="48"/>
        <v>2.1140932946470094E-2</v>
      </c>
      <c r="X122" s="3">
        <f t="shared" si="40"/>
        <v>2.0656526633907327E-2</v>
      </c>
      <c r="Y122" s="3">
        <f t="shared" si="41"/>
        <v>2.1378180943458759E-2</v>
      </c>
      <c r="Z122" s="3">
        <f t="shared" si="42"/>
        <v>2.0368569778901086E-2</v>
      </c>
      <c r="AA122" s="3">
        <f t="shared" si="43"/>
        <v>2.0682804270122254E-2</v>
      </c>
      <c r="AB122" s="3">
        <f t="shared" si="44"/>
        <v>1.0266348614020659E-2</v>
      </c>
      <c r="AC122" s="3">
        <f t="shared" si="45"/>
        <v>1.9331267635365853E-2</v>
      </c>
      <c r="AD122" s="3">
        <f t="shared" si="46"/>
        <v>1.8174508616492009E-2</v>
      </c>
    </row>
    <row r="123" spans="1:30" x14ac:dyDescent="0.3">
      <c r="A123" s="10">
        <v>40482</v>
      </c>
      <c r="B123" s="11">
        <f t="shared" si="49"/>
        <v>40482</v>
      </c>
      <c r="C123" s="12">
        <f>100*(VLOOKUP($A123,'Raw-Data'!$A$189:$L642,2,TRUE)/VLOOKUP($A$5,'Raw-Data'!$A$189:$L642,2,TRUE))</f>
        <v>130.55969999999999</v>
      </c>
      <c r="D123" s="12">
        <f>100*(VLOOKUP($A123,'Raw-Data'!$A$189:$L642,3,TRUE)/VLOOKUP($A$5,'Raw-Data'!$A$189:$L642,3,TRUE))</f>
        <v>107.84926280498756</v>
      </c>
      <c r="E123" s="12">
        <f>100*(VLOOKUP($A123,'Raw-Data'!$A$189:$L642,4,TRUE)/VLOOKUP($A$5,'Raw-Data'!$A$189:$L642,4,TRUE))</f>
        <v>173.09953505052965</v>
      </c>
      <c r="F123" s="12">
        <f>100*(VLOOKUP($A123,'Raw-Data'!$A$189:$L642,5,TRUE)/VLOOKUP($A$5,'Raw-Data'!$A$189:$L642,5,TRUE))</f>
        <v>137.11322015363089</v>
      </c>
      <c r="G123" s="12">
        <f>100*(VLOOKUP($A123,'Raw-Data'!$A$189:$L642,6,TRUE)/VLOOKUP($A$5,'Raw-Data'!$A$189:$L642,6,TRUE))</f>
        <v>137.67211765865497</v>
      </c>
      <c r="H123" s="12">
        <f>100*(VLOOKUP($A123,'Raw-Data'!$A$189:$L642,7,TRUE)/VLOOKUP($A$5,'Raw-Data'!$A$189:$L642,7,TRUE))</f>
        <v>100.65093091421657</v>
      </c>
      <c r="I123" s="12">
        <f>100*(VLOOKUP($A123,'Raw-Data'!$A$189:$L642,8,TRUE)/VLOOKUP($A$5,'Raw-Data'!$A$189:$L642,8,TRUE))</f>
        <v>326.36900000000003</v>
      </c>
      <c r="J123" s="12">
        <f>100*(VLOOKUP($A123,'Raw-Data'!$A$189:$L642,9,TRUE)/VLOOKUP($A$5,'Raw-Data'!$A$189:$L642,9,TRUE))</f>
        <v>418.96699999999998</v>
      </c>
      <c r="L123" s="13">
        <f t="shared" si="31"/>
        <v>40482</v>
      </c>
      <c r="M123" s="3">
        <f t="shared" si="32"/>
        <v>3.6140399886354535E-2</v>
      </c>
      <c r="N123" s="3">
        <f t="shared" si="33"/>
        <v>3.8052332434060476E-2</v>
      </c>
      <c r="O123" s="3">
        <f t="shared" si="34"/>
        <v>3.869233474047884E-2</v>
      </c>
      <c r="P123" s="3">
        <f t="shared" si="35"/>
        <v>3.6128100600026913E-2</v>
      </c>
      <c r="Q123" s="3">
        <f t="shared" si="36"/>
        <v>4.3325265071851193E-2</v>
      </c>
      <c r="R123" s="3">
        <f t="shared" si="37"/>
        <v>2.0400275121714273E-2</v>
      </c>
      <c r="S123" s="3">
        <f t="shared" si="38"/>
        <v>2.6269201138311216E-2</v>
      </c>
      <c r="T123" s="3">
        <f t="shared" si="39"/>
        <v>2.9036338405236561E-2</v>
      </c>
      <c r="U123" s="18"/>
      <c r="V123" s="13">
        <f t="shared" si="47"/>
        <v>40482</v>
      </c>
      <c r="W123" s="3">
        <f t="shared" si="48"/>
        <v>7.9864417320325842E-3</v>
      </c>
      <c r="X123" s="3">
        <f t="shared" si="40"/>
        <v>8.8078974182113218E-3</v>
      </c>
      <c r="Y123" s="3">
        <f t="shared" si="41"/>
        <v>7.820727617103139E-3</v>
      </c>
      <c r="Z123" s="3">
        <f t="shared" si="42"/>
        <v>7.509971085359596E-3</v>
      </c>
      <c r="AA123" s="3">
        <f t="shared" si="43"/>
        <v>8.1539502675178881E-3</v>
      </c>
      <c r="AB123" s="3">
        <f t="shared" si="44"/>
        <v>4.5755835361176965E-3</v>
      </c>
      <c r="AC123" s="3">
        <f t="shared" si="45"/>
        <v>4.4867216030571198E-3</v>
      </c>
      <c r="AD123" s="3">
        <f t="shared" si="46"/>
        <v>4.7487778563666148E-3</v>
      </c>
    </row>
    <row r="124" spans="1:30" x14ac:dyDescent="0.3">
      <c r="A124" s="10">
        <v>40512</v>
      </c>
      <c r="B124" s="11">
        <f t="shared" si="49"/>
        <v>40512</v>
      </c>
      <c r="C124" s="12">
        <f>100*(VLOOKUP($A124,'Raw-Data'!$A$189:$L643,2,TRUE)/VLOOKUP($A$5,'Raw-Data'!$A$189:$L643,2,TRUE))</f>
        <v>127.6549</v>
      </c>
      <c r="D124" s="12">
        <f>100*(VLOOKUP($A124,'Raw-Data'!$A$189:$L643,3,TRUE)/VLOOKUP($A$5,'Raw-Data'!$A$189:$L643,3,TRUE))</f>
        <v>107.86286920979444</v>
      </c>
      <c r="E124" s="12">
        <f>100*(VLOOKUP($A124,'Raw-Data'!$A$189:$L643,4,TRUE)/VLOOKUP($A$5,'Raw-Data'!$A$189:$L643,4,TRUE))</f>
        <v>176.24146631998258</v>
      </c>
      <c r="F124" s="12">
        <f>100*(VLOOKUP($A124,'Raw-Data'!$A$189:$L643,5,TRUE)/VLOOKUP($A$5,'Raw-Data'!$A$189:$L643,5,TRUE))</f>
        <v>130.51193101533937</v>
      </c>
      <c r="G124" s="12">
        <f>100*(VLOOKUP($A124,'Raw-Data'!$A$189:$L643,6,TRUE)/VLOOKUP($A$5,'Raw-Data'!$A$189:$L643,6,TRUE))</f>
        <v>127.21915534623113</v>
      </c>
      <c r="H124" s="12">
        <f>100*(VLOOKUP($A124,'Raw-Data'!$A$189:$L643,7,TRUE)/VLOOKUP($A$5,'Raw-Data'!$A$189:$L643,7,TRUE))</f>
        <v>102.76660271583935</v>
      </c>
      <c r="I124" s="12">
        <f>100*(VLOOKUP($A124,'Raw-Data'!$A$189:$L643,8,TRUE)/VLOOKUP($A$5,'Raw-Data'!$A$189:$L643,8,TRUE))</f>
        <v>321.58</v>
      </c>
      <c r="J124" s="12">
        <f>100*(VLOOKUP($A124,'Raw-Data'!$A$189:$L643,9,TRUE)/VLOOKUP($A$5,'Raw-Data'!$A$189:$L643,9,TRUE))</f>
        <v>407.90699999999998</v>
      </c>
      <c r="L124" s="13">
        <f t="shared" si="31"/>
        <v>40512</v>
      </c>
      <c r="M124" s="3">
        <f t="shared" si="32"/>
        <v>-2.2248825633024549E-2</v>
      </c>
      <c r="N124" s="3">
        <f t="shared" si="33"/>
        <v>1.2616131490372773E-4</v>
      </c>
      <c r="O124" s="3">
        <f t="shared" si="34"/>
        <v>1.815100929379021E-2</v>
      </c>
      <c r="P124" s="3">
        <f t="shared" si="35"/>
        <v>-4.8144804205568104E-2</v>
      </c>
      <c r="Q124" s="3">
        <f t="shared" si="36"/>
        <v>-7.5926501968546556E-2</v>
      </c>
      <c r="R124" s="3">
        <f t="shared" si="37"/>
        <v>2.101989303433216E-2</v>
      </c>
      <c r="S124" s="3">
        <f t="shared" si="38"/>
        <v>-1.4673575002527972E-2</v>
      </c>
      <c r="T124" s="3">
        <f t="shared" si="39"/>
        <v>-2.6398260483522562E-2</v>
      </c>
      <c r="U124" s="18"/>
      <c r="V124" s="13">
        <f t="shared" si="47"/>
        <v>40512</v>
      </c>
      <c r="W124" s="3">
        <f t="shared" si="48"/>
        <v>-4.9166293146466608E-3</v>
      </c>
      <c r="X124" s="3">
        <f t="shared" si="40"/>
        <v>2.9202307683616374E-5</v>
      </c>
      <c r="Y124" s="3">
        <f t="shared" si="41"/>
        <v>3.668791263550515E-3</v>
      </c>
      <c r="Z124" s="3">
        <f t="shared" si="42"/>
        <v>-1.0007890851971504E-2</v>
      </c>
      <c r="AA124" s="3">
        <f t="shared" si="43"/>
        <v>-1.4289604922471969E-2</v>
      </c>
      <c r="AB124" s="3">
        <f t="shared" si="44"/>
        <v>4.7145578147851589E-3</v>
      </c>
      <c r="AC124" s="3">
        <f t="shared" si="45"/>
        <v>-2.5062142396825716E-3</v>
      </c>
      <c r="AD124" s="3">
        <f t="shared" si="46"/>
        <v>-4.3173306868520937E-3</v>
      </c>
    </row>
    <row r="125" spans="1:30" x14ac:dyDescent="0.3">
      <c r="A125" s="10">
        <v>40543</v>
      </c>
      <c r="B125" s="11">
        <f t="shared" si="49"/>
        <v>40543</v>
      </c>
      <c r="C125" s="12">
        <f>100*(VLOOKUP($A125,'Raw-Data'!$A$189:$L644,2,TRUE)/VLOOKUP($A$5,'Raw-Data'!$A$189:$L644,2,TRUE))</f>
        <v>137.0025</v>
      </c>
      <c r="D125" s="12">
        <f>100*(VLOOKUP($A125,'Raw-Data'!$A$189:$L644,3,TRUE)/VLOOKUP($A$5,'Raw-Data'!$A$189:$L644,3,TRUE))</f>
        <v>115.07154247647453</v>
      </c>
      <c r="E125" s="12">
        <f>100*(VLOOKUP($A125,'Raw-Data'!$A$189:$L644,4,TRUE)/VLOOKUP($A$5,'Raw-Data'!$A$189:$L644,4,TRUE))</f>
        <v>188.43710373624683</v>
      </c>
      <c r="F125" s="12">
        <f>100*(VLOOKUP($A125,'Raw-Data'!$A$189:$L644,5,TRUE)/VLOOKUP($A$5,'Raw-Data'!$A$189:$L644,5,TRUE))</f>
        <v>141.0802287027854</v>
      </c>
      <c r="G125" s="12">
        <f>100*(VLOOKUP($A125,'Raw-Data'!$A$189:$L644,6,TRUE)/VLOOKUP($A$5,'Raw-Data'!$A$189:$L644,6,TRUE))</f>
        <v>137.8966488980368</v>
      </c>
      <c r="H125" s="12">
        <f>100*(VLOOKUP($A125,'Raw-Data'!$A$189:$L644,7,TRUE)/VLOOKUP($A$5,'Raw-Data'!$A$189:$L644,7,TRUE))</f>
        <v>110.59538654776478</v>
      </c>
      <c r="I125" s="12">
        <f>100*(VLOOKUP($A125,'Raw-Data'!$A$189:$L644,8,TRUE)/VLOOKUP($A$5,'Raw-Data'!$A$189:$L644,8,TRUE))</f>
        <v>339.35500000000002</v>
      </c>
      <c r="J125" s="12">
        <f>100*(VLOOKUP($A125,'Raw-Data'!$A$189:$L644,9,TRUE)/VLOOKUP($A$5,'Raw-Data'!$A$189:$L644,9,TRUE))</f>
        <v>437.01600000000002</v>
      </c>
      <c r="L125" s="13">
        <f t="shared" si="31"/>
        <v>40543</v>
      </c>
      <c r="M125" s="3">
        <f t="shared" si="32"/>
        <v>7.3225547942147085E-2</v>
      </c>
      <c r="N125" s="3">
        <f t="shared" si="33"/>
        <v>6.6831833044039834E-2</v>
      </c>
      <c r="O125" s="3">
        <f t="shared" si="34"/>
        <v>6.9198456361693861E-2</v>
      </c>
      <c r="P125" s="3">
        <f t="shared" si="35"/>
        <v>8.0975720803670548E-2</v>
      </c>
      <c r="Q125" s="3">
        <f t="shared" si="36"/>
        <v>8.3929920166082805E-2</v>
      </c>
      <c r="R125" s="3">
        <f t="shared" si="37"/>
        <v>7.6180233899264316E-2</v>
      </c>
      <c r="S125" s="3">
        <f t="shared" si="38"/>
        <v>5.5273959823372243E-2</v>
      </c>
      <c r="T125" s="3">
        <f t="shared" si="39"/>
        <v>7.136185454037336E-2</v>
      </c>
      <c r="U125" s="18"/>
      <c r="V125" s="13">
        <f t="shared" si="47"/>
        <v>40543</v>
      </c>
      <c r="W125" s="3">
        <f t="shared" si="48"/>
        <v>1.6181657474048105E-2</v>
      </c>
      <c r="X125" s="3">
        <f t="shared" si="40"/>
        <v>1.5469430967023518E-2</v>
      </c>
      <c r="Y125" s="3">
        <f t="shared" si="41"/>
        <v>1.3986808559335548E-2</v>
      </c>
      <c r="Z125" s="3">
        <f t="shared" si="42"/>
        <v>1.6832474216794676E-2</v>
      </c>
      <c r="AA125" s="3">
        <f t="shared" si="43"/>
        <v>1.5795873235998296E-2</v>
      </c>
      <c r="AB125" s="3">
        <f t="shared" si="44"/>
        <v>1.7086486428609406E-2</v>
      </c>
      <c r="AC125" s="3">
        <f t="shared" si="45"/>
        <v>9.4406704003020467E-3</v>
      </c>
      <c r="AD125" s="3">
        <f t="shared" si="46"/>
        <v>1.1670947965307663E-2</v>
      </c>
    </row>
    <row r="126" spans="1:30" x14ac:dyDescent="0.3">
      <c r="A126" s="10">
        <v>40574</v>
      </c>
      <c r="B126" s="11">
        <f t="shared" si="49"/>
        <v>40574</v>
      </c>
      <c r="C126" s="12">
        <f>100*(VLOOKUP($A126,'Raw-Data'!$A$189:$L645,2,TRUE)/VLOOKUP($A$5,'Raw-Data'!$A$189:$L645,2,TRUE))</f>
        <v>139.1525</v>
      </c>
      <c r="D126" s="12">
        <f>100*(VLOOKUP($A126,'Raw-Data'!$A$189:$L645,3,TRUE)/VLOOKUP($A$5,'Raw-Data'!$A$189:$L645,3,TRUE))</f>
        <v>117.7988102559637</v>
      </c>
      <c r="E126" s="12">
        <f>100*(VLOOKUP($A126,'Raw-Data'!$A$189:$L645,4,TRUE)/VLOOKUP($A$5,'Raw-Data'!$A$189:$L645,4,TRUE))</f>
        <v>192.44681259846556</v>
      </c>
      <c r="F126" s="12">
        <f>100*(VLOOKUP($A126,'Raw-Data'!$A$189:$L645,5,TRUE)/VLOOKUP($A$5,'Raw-Data'!$A$189:$L645,5,TRUE))</f>
        <v>144.40929373578103</v>
      </c>
      <c r="G126" s="12">
        <f>100*(VLOOKUP($A126,'Raw-Data'!$A$189:$L645,6,TRUE)/VLOOKUP($A$5,'Raw-Data'!$A$189:$L645,6,TRUE))</f>
        <v>143.33177421616099</v>
      </c>
      <c r="H126" s="12">
        <f>100*(VLOOKUP($A126,'Raw-Data'!$A$189:$L645,7,TRUE)/VLOOKUP($A$5,'Raw-Data'!$A$189:$L645,7,TRUE))</f>
        <v>110.73554448351615</v>
      </c>
      <c r="I126" s="12">
        <f>100*(VLOOKUP($A126,'Raw-Data'!$A$189:$L645,8,TRUE)/VLOOKUP($A$5,'Raw-Data'!$A$189:$L645,8,TRUE))</f>
        <v>336.02300000000002</v>
      </c>
      <c r="J126" s="12">
        <f>100*(VLOOKUP($A126,'Raw-Data'!$A$189:$L645,9,TRUE)/VLOOKUP($A$5,'Raw-Data'!$A$189:$L645,9,TRUE))</f>
        <v>425.15899999999999</v>
      </c>
      <c r="L126" s="13">
        <f t="shared" si="31"/>
        <v>40574</v>
      </c>
      <c r="M126" s="3">
        <f t="shared" si="32"/>
        <v>1.5693144285688243E-2</v>
      </c>
      <c r="N126" s="3">
        <f t="shared" si="33"/>
        <v>2.3700627633862936E-2</v>
      </c>
      <c r="O126" s="3">
        <f t="shared" si="34"/>
        <v>2.1278765077132E-2</v>
      </c>
      <c r="P126" s="3">
        <f t="shared" si="35"/>
        <v>2.3596963682338545E-2</v>
      </c>
      <c r="Q126" s="3">
        <f t="shared" si="36"/>
        <v>3.9414484409574069E-2</v>
      </c>
      <c r="R126" s="3">
        <f t="shared" si="37"/>
        <v>1.2673036383017422E-3</v>
      </c>
      <c r="S126" s="3">
        <f t="shared" si="38"/>
        <v>-9.8186265120596694E-3</v>
      </c>
      <c r="T126" s="3">
        <f t="shared" si="39"/>
        <v>-2.7131729730719312E-2</v>
      </c>
      <c r="U126" s="18"/>
      <c r="V126" s="13">
        <f t="shared" si="47"/>
        <v>40574</v>
      </c>
      <c r="W126" s="3">
        <f t="shared" si="48"/>
        <v>3.4679301508600846E-3</v>
      </c>
      <c r="X126" s="3">
        <f t="shared" si="40"/>
        <v>5.4859369608427902E-3</v>
      </c>
      <c r="Y126" s="3">
        <f t="shared" si="41"/>
        <v>4.3009920908824578E-3</v>
      </c>
      <c r="Z126" s="3">
        <f t="shared" si="42"/>
        <v>4.9051157413050094E-3</v>
      </c>
      <c r="AA126" s="3">
        <f t="shared" si="43"/>
        <v>7.4179291266317495E-3</v>
      </c>
      <c r="AB126" s="3">
        <f t="shared" si="44"/>
        <v>2.8424389514744136E-4</v>
      </c>
      <c r="AC126" s="3">
        <f t="shared" si="45"/>
        <v>-1.6769997478057906E-3</v>
      </c>
      <c r="AD126" s="3">
        <f t="shared" si="46"/>
        <v>-4.4372866699655036E-3</v>
      </c>
    </row>
    <row r="127" spans="1:30" x14ac:dyDescent="0.3">
      <c r="A127" s="10">
        <v>40602</v>
      </c>
      <c r="B127" s="11">
        <f t="shared" si="49"/>
        <v>40602</v>
      </c>
      <c r="C127" s="12">
        <f>100*(VLOOKUP($A127,'Raw-Data'!$A$189:$L646,2,TRUE)/VLOOKUP($A$5,'Raw-Data'!$A$189:$L646,2,TRUE))</f>
        <v>143.2054</v>
      </c>
      <c r="D127" s="12">
        <f>100*(VLOOKUP($A127,'Raw-Data'!$A$189:$L646,3,TRUE)/VLOOKUP($A$5,'Raw-Data'!$A$189:$L646,3,TRUE))</f>
        <v>121.83446992168155</v>
      </c>
      <c r="E127" s="12">
        <f>100*(VLOOKUP($A127,'Raw-Data'!$A$189:$L646,4,TRUE)/VLOOKUP($A$5,'Raw-Data'!$A$189:$L646,4,TRUE))</f>
        <v>199.75663801826497</v>
      </c>
      <c r="F127" s="12">
        <f>100*(VLOOKUP($A127,'Raw-Data'!$A$189:$L646,5,TRUE)/VLOOKUP($A$5,'Raw-Data'!$A$189:$L646,5,TRUE))</f>
        <v>149.17078501854476</v>
      </c>
      <c r="G127" s="12">
        <f>100*(VLOOKUP($A127,'Raw-Data'!$A$189:$L646,6,TRUE)/VLOOKUP($A$5,'Raw-Data'!$A$189:$L646,6,TRUE))</f>
        <v>148.03762451764811</v>
      </c>
      <c r="H127" s="12">
        <f>100*(VLOOKUP($A127,'Raw-Data'!$A$189:$L646,7,TRUE)/VLOOKUP($A$5,'Raw-Data'!$A$189:$L646,7,TRUE))</f>
        <v>115.78503476145615</v>
      </c>
      <c r="I127" s="12">
        <f>100*(VLOOKUP($A127,'Raw-Data'!$A$189:$L646,8,TRUE)/VLOOKUP($A$5,'Raw-Data'!$A$189:$L646,8,TRUE))</f>
        <v>323.00900000000001</v>
      </c>
      <c r="J127" s="12">
        <f>100*(VLOOKUP($A127,'Raw-Data'!$A$189:$L646,9,TRUE)/VLOOKUP($A$5,'Raw-Data'!$A$189:$L646,9,TRUE))</f>
        <v>421.19400000000002</v>
      </c>
      <c r="L127" s="13">
        <f t="shared" si="31"/>
        <v>40602</v>
      </c>
      <c r="M127" s="3">
        <f t="shared" si="32"/>
        <v>2.9125599611936392E-2</v>
      </c>
      <c r="N127" s="3">
        <f t="shared" si="33"/>
        <v>3.425891702088335E-2</v>
      </c>
      <c r="O127" s="3">
        <f t="shared" si="34"/>
        <v>3.7983613867646371E-2</v>
      </c>
      <c r="P127" s="3">
        <f t="shared" si="35"/>
        <v>3.2972194237550934E-2</v>
      </c>
      <c r="Q127" s="3">
        <f t="shared" si="36"/>
        <v>3.2831870862005452E-2</v>
      </c>
      <c r="R127" s="3">
        <f t="shared" si="37"/>
        <v>4.5599543502417683E-2</v>
      </c>
      <c r="S127" s="3">
        <f t="shared" si="38"/>
        <v>-3.8729491731220755E-2</v>
      </c>
      <c r="T127" s="3">
        <f t="shared" si="39"/>
        <v>-9.3259227724215021E-3</v>
      </c>
      <c r="U127" s="18"/>
      <c r="V127" s="13">
        <f t="shared" si="47"/>
        <v>40602</v>
      </c>
      <c r="W127" s="3">
        <f t="shared" si="48"/>
        <v>6.4362847379302781E-3</v>
      </c>
      <c r="X127" s="3">
        <f t="shared" si="40"/>
        <v>7.929843125959346E-3</v>
      </c>
      <c r="Y127" s="3">
        <f t="shared" si="41"/>
        <v>7.6774766879422352E-3</v>
      </c>
      <c r="Z127" s="3">
        <f t="shared" si="42"/>
        <v>6.8539508369472191E-3</v>
      </c>
      <c r="AA127" s="3">
        <f t="shared" si="43"/>
        <v>6.1790606879009117E-3</v>
      </c>
      <c r="AB127" s="3">
        <f t="shared" si="44"/>
        <v>1.0227534641533415E-2</v>
      </c>
      <c r="AC127" s="3">
        <f t="shared" si="45"/>
        <v>-6.614911748209387E-3</v>
      </c>
      <c r="AD127" s="3">
        <f t="shared" si="46"/>
        <v>-1.5252176405229345E-3</v>
      </c>
    </row>
    <row r="128" spans="1:30" x14ac:dyDescent="0.3">
      <c r="A128" s="10">
        <v>40633</v>
      </c>
      <c r="B128" s="11">
        <f t="shared" si="49"/>
        <v>40633</v>
      </c>
      <c r="C128" s="12">
        <f>100*(VLOOKUP($A128,'Raw-Data'!$A$189:$L647,2,TRUE)/VLOOKUP($A$5,'Raw-Data'!$A$189:$L647,2,TRUE))</f>
        <v>143.0617</v>
      </c>
      <c r="D128" s="12">
        <f>100*(VLOOKUP($A128,'Raw-Data'!$A$189:$L647,3,TRUE)/VLOOKUP($A$5,'Raw-Data'!$A$189:$L647,3,TRUE))</f>
        <v>121.88290872279401</v>
      </c>
      <c r="E128" s="12">
        <f>100*(VLOOKUP($A128,'Raw-Data'!$A$189:$L647,4,TRUE)/VLOOKUP($A$5,'Raw-Data'!$A$189:$L647,4,TRUE))</f>
        <v>202.81211174157519</v>
      </c>
      <c r="F128" s="12">
        <f>100*(VLOOKUP($A128,'Raw-Data'!$A$189:$L647,5,TRUE)/VLOOKUP($A$5,'Raw-Data'!$A$189:$L647,5,TRUE))</f>
        <v>145.8275969329612</v>
      </c>
      <c r="G128" s="12">
        <f>100*(VLOOKUP($A128,'Raw-Data'!$A$189:$L647,6,TRUE)/VLOOKUP($A$5,'Raw-Data'!$A$189:$L647,6,TRUE))</f>
        <v>146.80339144718113</v>
      </c>
      <c r="H128" s="12">
        <f>100*(VLOOKUP($A128,'Raw-Data'!$A$189:$L647,7,TRUE)/VLOOKUP($A$5,'Raw-Data'!$A$189:$L647,7,TRUE))</f>
        <v>105.14782431942386</v>
      </c>
      <c r="I128" s="12">
        <f>100*(VLOOKUP($A128,'Raw-Data'!$A$189:$L647,8,TRUE)/VLOOKUP($A$5,'Raw-Data'!$A$189:$L647,8,TRUE))</f>
        <v>343.30399999999997</v>
      </c>
      <c r="J128" s="12">
        <f>100*(VLOOKUP($A128,'Raw-Data'!$A$189:$L647,9,TRUE)/VLOOKUP($A$5,'Raw-Data'!$A$189:$L647,9,TRUE))</f>
        <v>445.95799999999997</v>
      </c>
      <c r="L128" s="13">
        <f t="shared" si="31"/>
        <v>40633</v>
      </c>
      <c r="M128" s="3">
        <f t="shared" si="32"/>
        <v>-1.0034537803741417E-3</v>
      </c>
      <c r="N128" s="3">
        <f t="shared" si="33"/>
        <v>3.9757878984181261E-4</v>
      </c>
      <c r="O128" s="3">
        <f t="shared" si="34"/>
        <v>1.5295980917694685E-2</v>
      </c>
      <c r="P128" s="3">
        <f t="shared" si="35"/>
        <v>-2.2411815324079321E-2</v>
      </c>
      <c r="Q128" s="3">
        <f t="shared" si="36"/>
        <v>-8.3372931340157663E-3</v>
      </c>
      <c r="R128" s="3">
        <f t="shared" si="37"/>
        <v>-9.1870339409124702E-2</v>
      </c>
      <c r="S128" s="3">
        <f t="shared" si="38"/>
        <v>6.2831066626626297E-2</v>
      </c>
      <c r="T128" s="3">
        <f t="shared" si="39"/>
        <v>5.8794759659444251E-2</v>
      </c>
      <c r="U128" s="18"/>
      <c r="V128" s="13">
        <f t="shared" si="47"/>
        <v>40633</v>
      </c>
      <c r="W128" s="3">
        <f t="shared" si="48"/>
        <v>-2.2174699707104637E-4</v>
      </c>
      <c r="X128" s="3">
        <f t="shared" si="40"/>
        <v>9.2026768730970267E-5</v>
      </c>
      <c r="Y128" s="3">
        <f t="shared" si="41"/>
        <v>3.0917157415302826E-3</v>
      </c>
      <c r="Z128" s="3">
        <f t="shared" si="42"/>
        <v>-4.6587582036939253E-3</v>
      </c>
      <c r="AA128" s="3">
        <f t="shared" si="43"/>
        <v>-1.5691046198503546E-3</v>
      </c>
      <c r="AB128" s="3">
        <f t="shared" si="44"/>
        <v>-2.0605624676625051E-2</v>
      </c>
      <c r="AC128" s="3">
        <f t="shared" si="45"/>
        <v>1.0731407570886203E-2</v>
      </c>
      <c r="AD128" s="3">
        <f t="shared" si="46"/>
        <v>9.6156494956269375E-3</v>
      </c>
    </row>
    <row r="129" spans="1:30" x14ac:dyDescent="0.3">
      <c r="A129" s="10">
        <v>40663</v>
      </c>
      <c r="B129" s="11">
        <f t="shared" si="49"/>
        <v>40663</v>
      </c>
      <c r="C129" s="12">
        <f>100*(VLOOKUP($A129,'Raw-Data'!$A$189:$L648,2,TRUE)/VLOOKUP($A$5,'Raw-Data'!$A$189:$L648,2,TRUE))</f>
        <v>148.91460000000001</v>
      </c>
      <c r="D129" s="12">
        <f>100*(VLOOKUP($A129,'Raw-Data'!$A$189:$L648,3,TRUE)/VLOOKUP($A$5,'Raw-Data'!$A$189:$L648,3,TRUE))</f>
        <v>125.49241578996066</v>
      </c>
      <c r="E129" s="12">
        <f>100*(VLOOKUP($A129,'Raw-Data'!$A$189:$L648,4,TRUE)/VLOOKUP($A$5,'Raw-Data'!$A$189:$L648,4,TRUE))</f>
        <v>208.88399318586451</v>
      </c>
      <c r="F129" s="12">
        <f>100*(VLOOKUP($A129,'Raw-Data'!$A$189:$L648,5,TRUE)/VLOOKUP($A$5,'Raw-Data'!$A$189:$L648,5,TRUE))</f>
        <v>154.54427524678729</v>
      </c>
      <c r="G129" s="12">
        <f>100*(VLOOKUP($A129,'Raw-Data'!$A$189:$L648,6,TRUE)/VLOOKUP($A$5,'Raw-Data'!$A$189:$L648,6,TRUE))</f>
        <v>158.5500026631517</v>
      </c>
      <c r="H129" s="12">
        <f>100*(VLOOKUP($A129,'Raw-Data'!$A$189:$L648,7,TRUE)/VLOOKUP($A$5,'Raw-Data'!$A$189:$L648,7,TRUE))</f>
        <v>105.53128983346799</v>
      </c>
      <c r="I129" s="12">
        <f>100*(VLOOKUP($A129,'Raw-Data'!$A$189:$L648,8,TRUE)/VLOOKUP($A$5,'Raw-Data'!$A$189:$L648,8,TRUE))</f>
        <v>356.26900000000001</v>
      </c>
      <c r="J129" s="12">
        <f>100*(VLOOKUP($A129,'Raw-Data'!$A$189:$L648,9,TRUE)/VLOOKUP($A$5,'Raw-Data'!$A$189:$L648,9,TRUE))</f>
        <v>459.791</v>
      </c>
      <c r="L129" s="13">
        <f t="shared" si="31"/>
        <v>40663</v>
      </c>
      <c r="M129" s="3">
        <f t="shared" si="32"/>
        <v>4.0911718510265205E-2</v>
      </c>
      <c r="N129" s="3">
        <f t="shared" si="33"/>
        <v>2.9614546493766269E-2</v>
      </c>
      <c r="O129" s="3">
        <f t="shared" si="34"/>
        <v>2.993845580596366E-2</v>
      </c>
      <c r="P129" s="3">
        <f t="shared" si="35"/>
        <v>5.9773859661373052E-2</v>
      </c>
      <c r="Q129" s="3">
        <f t="shared" si="36"/>
        <v>8.0015939006401915E-2</v>
      </c>
      <c r="R129" s="3">
        <f t="shared" si="37"/>
        <v>3.6469181985090415E-3</v>
      </c>
      <c r="S129" s="3">
        <f t="shared" si="38"/>
        <v>3.7765362477570896E-2</v>
      </c>
      <c r="T129" s="3">
        <f t="shared" si="39"/>
        <v>3.1018616102861829E-2</v>
      </c>
      <c r="U129" s="18"/>
      <c r="V129" s="13">
        <f t="shared" si="47"/>
        <v>40663</v>
      </c>
      <c r="W129" s="3">
        <f t="shared" si="48"/>
        <v>9.0408256983044132E-3</v>
      </c>
      <c r="X129" s="3">
        <f t="shared" si="40"/>
        <v>6.8548199523891639E-3</v>
      </c>
      <c r="Y129" s="3">
        <f t="shared" si="41"/>
        <v>6.0513409104302664E-3</v>
      </c>
      <c r="Z129" s="3">
        <f t="shared" si="42"/>
        <v>1.2425229952911489E-2</v>
      </c>
      <c r="AA129" s="3">
        <f t="shared" si="43"/>
        <v>1.5059249751499984E-2</v>
      </c>
      <c r="AB129" s="3">
        <f t="shared" si="44"/>
        <v>8.1796832479501193E-4</v>
      </c>
      <c r="AC129" s="3">
        <f t="shared" si="45"/>
        <v>6.4502405986104974E-3</v>
      </c>
      <c r="AD129" s="3">
        <f t="shared" si="46"/>
        <v>5.072971503109436E-3</v>
      </c>
    </row>
    <row r="130" spans="1:30" x14ac:dyDescent="0.3">
      <c r="A130" s="10">
        <v>40694</v>
      </c>
      <c r="B130" s="11">
        <f t="shared" si="49"/>
        <v>40694</v>
      </c>
      <c r="C130" s="12">
        <f>100*(VLOOKUP($A130,'Raw-Data'!$A$189:$L649,2,TRUE)/VLOOKUP($A$5,'Raw-Data'!$A$189:$L649,2,TRUE))</f>
        <v>145.71440000000001</v>
      </c>
      <c r="D130" s="12">
        <f>100*(VLOOKUP($A130,'Raw-Data'!$A$189:$L649,3,TRUE)/VLOOKUP($A$5,'Raw-Data'!$A$189:$L649,3,TRUE))</f>
        <v>124.07190712812334</v>
      </c>
      <c r="E130" s="12">
        <f>100*(VLOOKUP($A130,'Raw-Data'!$A$189:$L649,4,TRUE)/VLOOKUP($A$5,'Raw-Data'!$A$189:$L649,4,TRUE))</f>
        <v>208.01333367489403</v>
      </c>
      <c r="F130" s="12">
        <f>100*(VLOOKUP($A130,'Raw-Data'!$A$189:$L649,5,TRUE)/VLOOKUP($A$5,'Raw-Data'!$A$189:$L649,5,TRUE))</f>
        <v>149.97827490922887</v>
      </c>
      <c r="G130" s="12">
        <f>100*(VLOOKUP($A130,'Raw-Data'!$A$189:$L649,6,TRUE)/VLOOKUP($A$5,'Raw-Data'!$A$189:$L649,6,TRUE))</f>
        <v>153.31761359566499</v>
      </c>
      <c r="H130" s="12">
        <f>100*(VLOOKUP($A130,'Raw-Data'!$A$189:$L649,7,TRUE)/VLOOKUP($A$5,'Raw-Data'!$A$189:$L649,7,TRUE))</f>
        <v>103.81281199973287</v>
      </c>
      <c r="I130" s="12">
        <f>100*(VLOOKUP($A130,'Raw-Data'!$A$189:$L649,8,TRUE)/VLOOKUP($A$5,'Raw-Data'!$A$189:$L649,8,TRUE))</f>
        <v>351.49400000000003</v>
      </c>
      <c r="J130" s="12">
        <f>100*(VLOOKUP($A130,'Raw-Data'!$A$189:$L649,9,TRUE)/VLOOKUP($A$5,'Raw-Data'!$A$189:$L649,9,TRUE))</f>
        <v>447.73099999999999</v>
      </c>
      <c r="L130" s="13">
        <f t="shared" si="31"/>
        <v>40694</v>
      </c>
      <c r="M130" s="3">
        <f t="shared" si="32"/>
        <v>-2.149016953341043E-2</v>
      </c>
      <c r="N130" s="3">
        <f t="shared" si="33"/>
        <v>-1.1319478176393116E-2</v>
      </c>
      <c r="O130" s="3">
        <f t="shared" si="34"/>
        <v>-4.1681485387717876E-3</v>
      </c>
      <c r="P130" s="3">
        <f t="shared" si="35"/>
        <v>-2.9544933516735594E-2</v>
      </c>
      <c r="Q130" s="3">
        <f t="shared" si="36"/>
        <v>-3.3001507282237053E-2</v>
      </c>
      <c r="R130" s="3">
        <f t="shared" si="37"/>
        <v>-1.6284059793516548E-2</v>
      </c>
      <c r="S130" s="3">
        <f t="shared" si="38"/>
        <v>-1.3402793956252101E-2</v>
      </c>
      <c r="T130" s="3">
        <f t="shared" si="39"/>
        <v>-2.6229308533659901E-2</v>
      </c>
      <c r="U130" s="18"/>
      <c r="V130" s="13">
        <f t="shared" si="47"/>
        <v>40694</v>
      </c>
      <c r="W130" s="3">
        <f t="shared" si="48"/>
        <v>-4.7489786313871501E-3</v>
      </c>
      <c r="X130" s="3">
        <f t="shared" si="40"/>
        <v>-2.6200970145028629E-3</v>
      </c>
      <c r="Y130" s="3">
        <f t="shared" si="41"/>
        <v>-8.4249127399535148E-4</v>
      </c>
      <c r="Z130" s="3">
        <f t="shared" si="42"/>
        <v>-6.1415239867160529E-3</v>
      </c>
      <c r="AA130" s="3">
        <f t="shared" si="43"/>
        <v>-6.210986792261365E-3</v>
      </c>
      <c r="AB130" s="3">
        <f t="shared" si="44"/>
        <v>-3.6523564240102911E-3</v>
      </c>
      <c r="AC130" s="3">
        <f t="shared" si="45"/>
        <v>-2.2891676403946257E-3</v>
      </c>
      <c r="AD130" s="3">
        <f t="shared" si="46"/>
        <v>-4.2896992662817554E-3</v>
      </c>
    </row>
    <row r="131" spans="1:30" x14ac:dyDescent="0.3">
      <c r="A131" s="10">
        <v>40724</v>
      </c>
      <c r="B131" s="11">
        <f t="shared" si="49"/>
        <v>40724</v>
      </c>
      <c r="C131" s="12">
        <f>100*(VLOOKUP($A131,'Raw-Data'!$A$189:$L650,2,TRUE)/VLOOKUP($A$5,'Raw-Data'!$A$189:$L650,2,TRUE))</f>
        <v>143.41820000000001</v>
      </c>
      <c r="D131" s="12">
        <f>100*(VLOOKUP($A131,'Raw-Data'!$A$189:$L650,3,TRUE)/VLOOKUP($A$5,'Raw-Data'!$A$189:$L650,3,TRUE))</f>
        <v>122.003733597479</v>
      </c>
      <c r="E131" s="12">
        <f>100*(VLOOKUP($A131,'Raw-Data'!$A$189:$L650,4,TRUE)/VLOOKUP($A$5,'Raw-Data'!$A$189:$L650,4,TRUE))</f>
        <v>203.66900208778964</v>
      </c>
      <c r="F131" s="12">
        <f>100*(VLOOKUP($A131,'Raw-Data'!$A$189:$L650,5,TRUE)/VLOOKUP($A$5,'Raw-Data'!$A$189:$L650,5,TRUE))</f>
        <v>148.10039711931574</v>
      </c>
      <c r="G131" s="12">
        <f>100*(VLOOKUP($A131,'Raw-Data'!$A$189:$L650,6,TRUE)/VLOOKUP($A$5,'Raw-Data'!$A$189:$L650,6,TRUE))</f>
        <v>150.38006542169936</v>
      </c>
      <c r="H131" s="12">
        <f>100*(VLOOKUP($A131,'Raw-Data'!$A$189:$L650,7,TRUE)/VLOOKUP($A$5,'Raw-Data'!$A$189:$L650,7,TRUE))</f>
        <v>105.33353092374136</v>
      </c>
      <c r="I131" s="12">
        <f>100*(VLOOKUP($A131,'Raw-Data'!$A$189:$L650,8,TRUE)/VLOOKUP($A$5,'Raw-Data'!$A$189:$L650,8,TRUE))</f>
        <v>343.33499999999998</v>
      </c>
      <c r="J131" s="12">
        <f>100*(VLOOKUP($A131,'Raw-Data'!$A$189:$L650,9,TRUE)/VLOOKUP($A$5,'Raw-Data'!$A$189:$L650,9,TRUE))</f>
        <v>440.84399999999999</v>
      </c>
      <c r="L131" s="13">
        <f t="shared" si="31"/>
        <v>40724</v>
      </c>
      <c r="M131" s="3">
        <f t="shared" si="32"/>
        <v>-1.5758222934727062E-2</v>
      </c>
      <c r="N131" s="3">
        <f t="shared" si="33"/>
        <v>-1.6669152417465805E-2</v>
      </c>
      <c r="O131" s="3">
        <f t="shared" si="34"/>
        <v>-2.0884870745325301E-2</v>
      </c>
      <c r="P131" s="3">
        <f t="shared" si="35"/>
        <v>-1.252099873164747E-2</v>
      </c>
      <c r="Q131" s="3">
        <f t="shared" si="36"/>
        <v>-1.915988714586081E-2</v>
      </c>
      <c r="R131" s="3">
        <f t="shared" si="37"/>
        <v>1.4648663249892557E-2</v>
      </c>
      <c r="S131" s="3">
        <f t="shared" si="38"/>
        <v>-2.3212345018691738E-2</v>
      </c>
      <c r="T131" s="3">
        <f t="shared" si="39"/>
        <v>-1.5382003926464827E-2</v>
      </c>
      <c r="U131" s="18"/>
      <c r="V131" s="13">
        <f t="shared" si="47"/>
        <v>40724</v>
      </c>
      <c r="W131" s="3">
        <f t="shared" si="48"/>
        <v>-3.4823114759196384E-3</v>
      </c>
      <c r="X131" s="3">
        <f t="shared" si="40"/>
        <v>-3.8583754306253763E-3</v>
      </c>
      <c r="Y131" s="3">
        <f t="shared" si="41"/>
        <v>-4.2213757973803175E-3</v>
      </c>
      <c r="Z131" s="3">
        <f t="shared" si="42"/>
        <v>-2.6027479129203551E-3</v>
      </c>
      <c r="AA131" s="3">
        <f t="shared" si="43"/>
        <v>-3.6059506308735207E-3</v>
      </c>
      <c r="AB131" s="3">
        <f t="shared" si="44"/>
        <v>3.2855528659511725E-3</v>
      </c>
      <c r="AC131" s="3">
        <f t="shared" si="45"/>
        <v>-3.9646173214262772E-3</v>
      </c>
      <c r="AD131" s="3">
        <f t="shared" si="46"/>
        <v>-2.5156656673820505E-3</v>
      </c>
    </row>
    <row r="132" spans="1:30" x14ac:dyDescent="0.3">
      <c r="A132" s="10">
        <v>40755</v>
      </c>
      <c r="B132" s="11">
        <f t="shared" si="49"/>
        <v>40755</v>
      </c>
      <c r="C132" s="12">
        <f>100*(VLOOKUP($A132,'Raw-Data'!$A$189:$L651,2,TRUE)/VLOOKUP($A$5,'Raw-Data'!$A$189:$L651,2,TRUE))</f>
        <v>141.08340000000001</v>
      </c>
      <c r="D132" s="12">
        <f>100*(VLOOKUP($A132,'Raw-Data'!$A$189:$L651,3,TRUE)/VLOOKUP($A$5,'Raw-Data'!$A$189:$L651,3,TRUE))</f>
        <v>119.52301387309035</v>
      </c>
      <c r="E132" s="12">
        <f>100*(VLOOKUP($A132,'Raw-Data'!$A$189:$L651,4,TRUE)/VLOOKUP($A$5,'Raw-Data'!$A$189:$L651,4,TRUE))</f>
        <v>196.28552764720197</v>
      </c>
      <c r="F132" s="12">
        <f>100*(VLOOKUP($A132,'Raw-Data'!$A$189:$L651,5,TRUE)/VLOOKUP($A$5,'Raw-Data'!$A$189:$L651,5,TRUE))</f>
        <v>145.74526476713351</v>
      </c>
      <c r="G132" s="12">
        <f>100*(VLOOKUP($A132,'Raw-Data'!$A$189:$L651,6,TRUE)/VLOOKUP($A$5,'Raw-Data'!$A$189:$L651,6,TRUE))</f>
        <v>145.28245631972024</v>
      </c>
      <c r="H132" s="12">
        <f>100*(VLOOKUP($A132,'Raw-Data'!$A$189:$L651,7,TRUE)/VLOOKUP($A$5,'Raw-Data'!$A$189:$L651,7,TRUE))</f>
        <v>109.06399880594377</v>
      </c>
      <c r="I132" s="12">
        <f>100*(VLOOKUP($A132,'Raw-Data'!$A$189:$L651,8,TRUE)/VLOOKUP($A$5,'Raw-Data'!$A$189:$L651,8,TRUE))</f>
        <v>347.26499999999999</v>
      </c>
      <c r="J132" s="12">
        <f>100*(VLOOKUP($A132,'Raw-Data'!$A$189:$L651,9,TRUE)/VLOOKUP($A$5,'Raw-Data'!$A$189:$L651,9,TRUE))</f>
        <v>438.88600000000002</v>
      </c>
      <c r="L132" s="13">
        <f t="shared" si="31"/>
        <v>40755</v>
      </c>
      <c r="M132" s="3">
        <f t="shared" si="32"/>
        <v>-1.6279663250549747E-2</v>
      </c>
      <c r="N132" s="3">
        <f t="shared" si="33"/>
        <v>-2.0333145972181166E-2</v>
      </c>
      <c r="O132" s="3">
        <f t="shared" si="34"/>
        <v>-3.6252322959804628E-2</v>
      </c>
      <c r="P132" s="3">
        <f t="shared" si="35"/>
        <v>-1.5902268987738388E-2</v>
      </c>
      <c r="Q132" s="3">
        <f t="shared" si="36"/>
        <v>-3.3898170530011984E-2</v>
      </c>
      <c r="R132" s="3">
        <f t="shared" si="37"/>
        <v>3.5415767889743988E-2</v>
      </c>
      <c r="S132" s="3">
        <f t="shared" si="38"/>
        <v>1.144654637598852E-2</v>
      </c>
      <c r="T132" s="3">
        <f t="shared" si="39"/>
        <v>-4.4414804329875324E-3</v>
      </c>
      <c r="U132" s="18"/>
      <c r="V132" s="13">
        <f t="shared" si="47"/>
        <v>40755</v>
      </c>
      <c r="W132" s="3">
        <f t="shared" si="48"/>
        <v>-3.5975413215258269E-3</v>
      </c>
      <c r="X132" s="3">
        <f t="shared" si="40"/>
        <v>-4.7064727036859296E-3</v>
      </c>
      <c r="Y132" s="3">
        <f t="shared" si="41"/>
        <v>-7.3275377476582212E-3</v>
      </c>
      <c r="Z132" s="3">
        <f t="shared" si="42"/>
        <v>-3.3056146962078857E-3</v>
      </c>
      <c r="AA132" s="3">
        <f t="shared" si="43"/>
        <v>-6.37974161734882E-3</v>
      </c>
      <c r="AB132" s="3">
        <f t="shared" si="44"/>
        <v>7.9434126995078097E-3</v>
      </c>
      <c r="AC132" s="3">
        <f t="shared" si="45"/>
        <v>1.9550448692801218E-3</v>
      </c>
      <c r="AD132" s="3">
        <f t="shared" si="46"/>
        <v>-7.2638648975977742E-4</v>
      </c>
    </row>
    <row r="133" spans="1:30" x14ac:dyDescent="0.3">
      <c r="A133" s="10">
        <v>40786</v>
      </c>
      <c r="B133" s="11">
        <f t="shared" si="49"/>
        <v>40786</v>
      </c>
      <c r="C133" s="12">
        <f>100*(VLOOKUP($A133,'Raw-Data'!$A$189:$L652,2,TRUE)/VLOOKUP($A$5,'Raw-Data'!$A$189:$L652,2,TRUE))</f>
        <v>130.77719999999999</v>
      </c>
      <c r="D133" s="12">
        <f>100*(VLOOKUP($A133,'Raw-Data'!$A$189:$L652,3,TRUE)/VLOOKUP($A$5,'Raw-Data'!$A$189:$L652,3,TRUE))</f>
        <v>113.03003749925166</v>
      </c>
      <c r="E133" s="12">
        <f>100*(VLOOKUP($A133,'Raw-Data'!$A$189:$L652,4,TRUE)/VLOOKUP($A$5,'Raw-Data'!$A$189:$L652,4,TRUE))</f>
        <v>182.78982490745841</v>
      </c>
      <c r="F133" s="12">
        <f>100*(VLOOKUP($A133,'Raw-Data'!$A$189:$L652,5,TRUE)/VLOOKUP($A$5,'Raw-Data'!$A$189:$L652,5,TRUE))</f>
        <v>132.58592744168399</v>
      </c>
      <c r="G133" s="12">
        <f>100*(VLOOKUP($A133,'Raw-Data'!$A$189:$L652,6,TRUE)/VLOOKUP($A$5,'Raw-Data'!$A$189:$L652,6,TRUE))</f>
        <v>130.72698531838131</v>
      </c>
      <c r="H133" s="12">
        <f>100*(VLOOKUP($A133,'Raw-Data'!$A$189:$L652,7,TRUE)/VLOOKUP($A$5,'Raw-Data'!$A$189:$L652,7,TRUE))</f>
        <v>100.19954148028386</v>
      </c>
      <c r="I133" s="12">
        <f>100*(VLOOKUP($A133,'Raw-Data'!$A$189:$L652,8,TRUE)/VLOOKUP($A$5,'Raw-Data'!$A$189:$L652,8,TRUE))</f>
        <v>312.91500000000002</v>
      </c>
      <c r="J133" s="12">
        <f>100*(VLOOKUP($A133,'Raw-Data'!$A$189:$L652,9,TRUE)/VLOOKUP($A$5,'Raw-Data'!$A$189:$L652,9,TRUE))</f>
        <v>399.66500000000002</v>
      </c>
      <c r="L133" s="13">
        <f t="shared" si="31"/>
        <v>40786</v>
      </c>
      <c r="M133" s="3">
        <f t="shared" si="32"/>
        <v>-7.3050408481791784E-2</v>
      </c>
      <c r="N133" s="3">
        <f t="shared" si="33"/>
        <v>-5.4324068339951181E-2</v>
      </c>
      <c r="O133" s="3">
        <f t="shared" si="34"/>
        <v>-6.8755465069235022E-2</v>
      </c>
      <c r="P133" s="3">
        <f t="shared" si="35"/>
        <v>-9.0289981952244025E-2</v>
      </c>
      <c r="Q133" s="3">
        <f t="shared" si="36"/>
        <v>-0.10018739612515215</v>
      </c>
      <c r="R133" s="3">
        <f t="shared" si="37"/>
        <v>-8.1277574843302114E-2</v>
      </c>
      <c r="S133" s="3">
        <f t="shared" si="38"/>
        <v>-9.8915813571767819E-2</v>
      </c>
      <c r="T133" s="3">
        <f t="shared" si="39"/>
        <v>-8.9364892022074094E-2</v>
      </c>
      <c r="U133" s="18"/>
      <c r="V133" s="13">
        <f t="shared" si="47"/>
        <v>40786</v>
      </c>
      <c r="W133" s="3">
        <f t="shared" si="48"/>
        <v>-1.614295449623088E-2</v>
      </c>
      <c r="X133" s="3">
        <f t="shared" si="40"/>
        <v>-1.2574283642332141E-2</v>
      </c>
      <c r="Y133" s="3">
        <f t="shared" si="41"/>
        <v>-1.3897268492593477E-2</v>
      </c>
      <c r="Z133" s="3">
        <f t="shared" si="42"/>
        <v>-1.8768635563378808E-2</v>
      </c>
      <c r="AA133" s="3">
        <f t="shared" si="43"/>
        <v>-1.8855581012183285E-2</v>
      </c>
      <c r="AB133" s="3">
        <f t="shared" si="44"/>
        <v>-1.8229770485435309E-2</v>
      </c>
      <c r="AC133" s="3">
        <f t="shared" si="45"/>
        <v>-1.6894602744092147E-2</v>
      </c>
      <c r="AD133" s="3">
        <f t="shared" si="46"/>
        <v>-1.4615273263742004E-2</v>
      </c>
    </row>
    <row r="134" spans="1:30" x14ac:dyDescent="0.3">
      <c r="A134" s="10">
        <v>40816</v>
      </c>
      <c r="B134" s="11">
        <f t="shared" si="49"/>
        <v>40816</v>
      </c>
      <c r="C134" s="12">
        <f>100*(VLOOKUP($A134,'Raw-Data'!$A$189:$L653,2,TRUE)/VLOOKUP($A$5,'Raw-Data'!$A$189:$L653,2,TRUE))</f>
        <v>118.43</v>
      </c>
      <c r="D134" s="12">
        <f>100*(VLOOKUP($A134,'Raw-Data'!$A$189:$L653,3,TRUE)/VLOOKUP($A$5,'Raw-Data'!$A$189:$L653,3,TRUE))</f>
        <v>105.08444134823145</v>
      </c>
      <c r="E134" s="12">
        <f>100*(VLOOKUP($A134,'Raw-Data'!$A$189:$L653,4,TRUE)/VLOOKUP($A$5,'Raw-Data'!$A$189:$L653,4,TRUE))</f>
        <v>165.18546744713279</v>
      </c>
      <c r="F134" s="12">
        <f>100*(VLOOKUP($A134,'Raw-Data'!$A$189:$L653,5,TRUE)/VLOOKUP($A$5,'Raw-Data'!$A$189:$L653,5,TRUE))</f>
        <v>119.9521420311809</v>
      </c>
      <c r="G134" s="12">
        <f>100*(VLOOKUP($A134,'Raw-Data'!$A$189:$L653,6,TRUE)/VLOOKUP($A$5,'Raw-Data'!$A$189:$L653,6,TRUE))</f>
        <v>116.37777082569333</v>
      </c>
      <c r="H134" s="12">
        <f>100*(VLOOKUP($A134,'Raw-Data'!$A$189:$L653,7,TRUE)/VLOOKUP($A$5,'Raw-Data'!$A$189:$L653,7,TRUE))</f>
        <v>98.551195825485806</v>
      </c>
      <c r="I134" s="12">
        <f>100*(VLOOKUP($A134,'Raw-Data'!$A$189:$L653,8,TRUE)/VLOOKUP($A$5,'Raw-Data'!$A$189:$L653,8,TRUE))</f>
        <v>271.67599999999999</v>
      </c>
      <c r="J134" s="12">
        <f>100*(VLOOKUP($A134,'Raw-Data'!$A$189:$L653,9,TRUE)/VLOOKUP($A$5,'Raw-Data'!$A$189:$L653,9,TRUE))</f>
        <v>341.39600000000002</v>
      </c>
      <c r="L134" s="13">
        <f t="shared" si="31"/>
        <v>40816</v>
      </c>
      <c r="M134" s="3">
        <f t="shared" si="32"/>
        <v>-9.4414011004976262E-2</v>
      </c>
      <c r="N134" s="3">
        <f t="shared" si="33"/>
        <v>-7.0296324117142928E-2</v>
      </c>
      <c r="O134" s="3">
        <f t="shared" si="34"/>
        <v>-9.6309285646716036E-2</v>
      </c>
      <c r="P134" s="3">
        <f t="shared" si="35"/>
        <v>-9.5287529033274532E-2</v>
      </c>
      <c r="Q134" s="3">
        <f t="shared" si="36"/>
        <v>-0.10976474717703411</v>
      </c>
      <c r="R134" s="3">
        <f t="shared" si="37"/>
        <v>-1.6450630715933889E-2</v>
      </c>
      <c r="S134" s="3">
        <f t="shared" si="38"/>
        <v>-0.13178978316795309</v>
      </c>
      <c r="T134" s="3">
        <f t="shared" si="39"/>
        <v>-0.1457946029799958</v>
      </c>
      <c r="U134" s="18"/>
      <c r="V134" s="13">
        <f t="shared" si="47"/>
        <v>40816</v>
      </c>
      <c r="W134" s="3">
        <f t="shared" si="48"/>
        <v>-2.0863963872835414E-2</v>
      </c>
      <c r="X134" s="3">
        <f t="shared" si="40"/>
        <v>-1.6271349798965794E-2</v>
      </c>
      <c r="Y134" s="3">
        <f t="shared" si="41"/>
        <v>-1.9466612575662467E-2</v>
      </c>
      <c r="Z134" s="3">
        <f t="shared" si="42"/>
        <v>-1.9807478830888819E-2</v>
      </c>
      <c r="AA134" s="3">
        <f t="shared" si="43"/>
        <v>-2.0658068407057729E-2</v>
      </c>
      <c r="AB134" s="3">
        <f t="shared" si="44"/>
        <v>-3.6897166637943849E-3</v>
      </c>
      <c r="AC134" s="3">
        <f t="shared" si="45"/>
        <v>-2.2509404229255608E-2</v>
      </c>
      <c r="AD134" s="3">
        <f t="shared" si="46"/>
        <v>-2.3844128434744545E-2</v>
      </c>
    </row>
    <row r="135" spans="1:30" x14ac:dyDescent="0.3">
      <c r="A135" s="10">
        <v>40847</v>
      </c>
      <c r="B135" s="11">
        <f t="shared" si="49"/>
        <v>40847</v>
      </c>
      <c r="C135" s="12">
        <f>100*(VLOOKUP($A135,'Raw-Data'!$A$189:$L654,2,TRUE)/VLOOKUP($A$5,'Raw-Data'!$A$189:$L654,2,TRUE))</f>
        <v>131.11949999999999</v>
      </c>
      <c r="D135" s="12">
        <f>100*(VLOOKUP($A135,'Raw-Data'!$A$189:$L654,3,TRUE)/VLOOKUP($A$5,'Raw-Data'!$A$189:$L654,3,TRUE))</f>
        <v>116.56933551761486</v>
      </c>
      <c r="E135" s="12">
        <f>100*(VLOOKUP($A135,'Raw-Data'!$A$189:$L654,4,TRUE)/VLOOKUP($A$5,'Raw-Data'!$A$189:$L654,4,TRUE))</f>
        <v>186.68041448388047</v>
      </c>
      <c r="F135" s="12">
        <f>100*(VLOOKUP($A135,'Raw-Data'!$A$189:$L654,5,TRUE)/VLOOKUP($A$5,'Raw-Data'!$A$189:$L654,5,TRUE))</f>
        <v>131.51805030735949</v>
      </c>
      <c r="G135" s="12">
        <f>100*(VLOOKUP($A135,'Raw-Data'!$A$189:$L654,6,TRUE)/VLOOKUP($A$5,'Raw-Data'!$A$189:$L654,6,TRUE))</f>
        <v>130.46314963300546</v>
      </c>
      <c r="H135" s="12">
        <f>100*(VLOOKUP($A135,'Raw-Data'!$A$189:$L654,7,TRUE)/VLOOKUP($A$5,'Raw-Data'!$A$189:$L654,7,TRUE))</f>
        <v>98.308074485907966</v>
      </c>
      <c r="I135" s="12">
        <f>100*(VLOOKUP($A135,'Raw-Data'!$A$189:$L654,8,TRUE)/VLOOKUP($A$5,'Raw-Data'!$A$189:$L654,8,TRUE))</f>
        <v>304.29399999999998</v>
      </c>
      <c r="J135" s="12">
        <f>100*(VLOOKUP($A135,'Raw-Data'!$A$189:$L654,9,TRUE)/VLOOKUP($A$5,'Raw-Data'!$A$189:$L654,9,TRUE))</f>
        <v>386.61599999999999</v>
      </c>
      <c r="L135" s="13">
        <f t="shared" ref="L135:L198" si="50">A135</f>
        <v>40847</v>
      </c>
      <c r="M135" s="3">
        <f t="shared" ref="M135:M198" si="51">(C135/C134)-1</f>
        <v>0.10714768217512427</v>
      </c>
      <c r="N135" s="3">
        <f t="shared" ref="N135:N198" si="52">(D135/D134)-1</f>
        <v>0.10929205144008414</v>
      </c>
      <c r="O135" s="3">
        <f t="shared" ref="O135:O198" si="53">(E135/E134)-1</f>
        <v>0.13012613863036759</v>
      </c>
      <c r="P135" s="3">
        <f t="shared" ref="P135:P198" si="54">(F135/F134)-1</f>
        <v>9.6421023254191551E-2</v>
      </c>
      <c r="Q135" s="3">
        <f t="shared" ref="Q135:Q198" si="55">(G135/G134)-1</f>
        <v>0.12103152266431305</v>
      </c>
      <c r="R135" s="3">
        <f t="shared" ref="R135:R198" si="56">(H135/H134)-1</f>
        <v>-2.4669547390206992E-3</v>
      </c>
      <c r="S135" s="3">
        <f t="shared" ref="S135:S198" si="57">(I135/I134)-1</f>
        <v>0.12006213283470024</v>
      </c>
      <c r="T135" s="3">
        <f t="shared" ref="T135:T198" si="58">(J135/J134)-1</f>
        <v>0.1324561506285955</v>
      </c>
      <c r="U135" s="18"/>
      <c r="V135" s="13">
        <f t="shared" si="47"/>
        <v>40847</v>
      </c>
      <c r="W135" s="3">
        <f t="shared" si="48"/>
        <v>2.3677898504301617E-2</v>
      </c>
      <c r="X135" s="3">
        <f t="shared" ref="X135:X198" si="59">N135/(X$1/SQRT(12))/100</f>
        <v>2.5297612948647723E-2</v>
      </c>
      <c r="Y135" s="3">
        <f t="shared" ref="Y135:Y198" si="60">O135/(Y$1/SQRT(12))/100</f>
        <v>2.6301878470746248E-2</v>
      </c>
      <c r="Z135" s="3">
        <f t="shared" ref="Z135:Z198" si="61">P135/(Z$1/SQRT(12))/100</f>
        <v>2.0043098990352795E-2</v>
      </c>
      <c r="AA135" s="3">
        <f t="shared" ref="AA135:AA198" si="62">Q135/(AA$1/SQRT(12))/100</f>
        <v>2.2778510759717444E-2</v>
      </c>
      <c r="AB135" s="3">
        <f t="shared" ref="AB135:AB198" si="63">R135/(AB$1/SQRT(12))/100</f>
        <v>-5.5331398330975593E-4</v>
      </c>
      <c r="AC135" s="3">
        <f t="shared" ref="AC135:AC198" si="64">S135/(AC$1/SQRT(12))/100</f>
        <v>2.050634742420621E-2</v>
      </c>
      <c r="AD135" s="3">
        <f t="shared" ref="AD135:AD198" si="65">T135/(AD$1/SQRT(12))/100</f>
        <v>2.1662677513470407E-2</v>
      </c>
    </row>
    <row r="136" spans="1:30" x14ac:dyDescent="0.3">
      <c r="A136" s="10">
        <v>40877</v>
      </c>
      <c r="B136" s="11">
        <f t="shared" si="49"/>
        <v>40877</v>
      </c>
      <c r="C136" s="12">
        <f>100*(VLOOKUP($A136,'Raw-Data'!$A$189:$L655,2,TRUE)/VLOOKUP($A$5,'Raw-Data'!$A$189:$L655,2,TRUE))</f>
        <v>127.19370000000001</v>
      </c>
      <c r="D136" s="12">
        <f>100*(VLOOKUP($A136,'Raw-Data'!$A$189:$L655,3,TRUE)/VLOOKUP($A$5,'Raw-Data'!$A$189:$L655,3,TRUE))</f>
        <v>116.31190233866886</v>
      </c>
      <c r="E136" s="12">
        <f>100*(VLOOKUP($A136,'Raw-Data'!$A$189:$L655,4,TRUE)/VLOOKUP($A$5,'Raw-Data'!$A$189:$L655,4,TRUE))</f>
        <v>185.74603255927144</v>
      </c>
      <c r="F136" s="12">
        <f>100*(VLOOKUP($A136,'Raw-Data'!$A$189:$L655,5,TRUE)/VLOOKUP($A$5,'Raw-Data'!$A$189:$L655,5,TRUE))</f>
        <v>125.13777822413599</v>
      </c>
      <c r="G136" s="12">
        <f>100*(VLOOKUP($A136,'Raw-Data'!$A$189:$L655,6,TRUE)/VLOOKUP($A$5,'Raw-Data'!$A$189:$L655,6,TRUE))</f>
        <v>124.57605379688907</v>
      </c>
      <c r="H136" s="12">
        <f>100*(VLOOKUP($A136,'Raw-Data'!$A$189:$L655,7,TRUE)/VLOOKUP($A$5,'Raw-Data'!$A$189:$L655,7,TRUE))</f>
        <v>93.967382151466865</v>
      </c>
      <c r="I136" s="12">
        <f>100*(VLOOKUP($A136,'Raw-Data'!$A$189:$L655,8,TRUE)/VLOOKUP($A$5,'Raw-Data'!$A$189:$L655,8,TRUE))</f>
        <v>278.988</v>
      </c>
      <c r="J136" s="12">
        <f>100*(VLOOKUP($A136,'Raw-Data'!$A$189:$L655,9,TRUE)/VLOOKUP($A$5,'Raw-Data'!$A$189:$L655,9,TRUE))</f>
        <v>360.85</v>
      </c>
      <c r="L136" s="13">
        <f t="shared" si="50"/>
        <v>40877</v>
      </c>
      <c r="M136" s="3">
        <f t="shared" si="51"/>
        <v>-2.9940626680241889E-2</v>
      </c>
      <c r="N136" s="3">
        <f t="shared" si="52"/>
        <v>-2.2084125109137487E-3</v>
      </c>
      <c r="O136" s="3">
        <f t="shared" si="53"/>
        <v>-5.0052488215881485E-3</v>
      </c>
      <c r="P136" s="3">
        <f t="shared" si="54"/>
        <v>-4.8512520283814475E-2</v>
      </c>
      <c r="Q136" s="3">
        <f t="shared" si="55"/>
        <v>-4.5124587691442897E-2</v>
      </c>
      <c r="R136" s="3">
        <f t="shared" si="56"/>
        <v>-4.415397572519153E-2</v>
      </c>
      <c r="S136" s="3">
        <f t="shared" si="57"/>
        <v>-8.3162993683740027E-2</v>
      </c>
      <c r="T136" s="3">
        <f t="shared" si="58"/>
        <v>-6.6644939681751336E-2</v>
      </c>
      <c r="U136" s="18"/>
      <c r="V136" s="13">
        <f t="shared" si="47"/>
        <v>40877</v>
      </c>
      <c r="W136" s="3">
        <f t="shared" si="48"/>
        <v>-6.6163924902384874E-3</v>
      </c>
      <c r="X136" s="3">
        <f t="shared" si="59"/>
        <v>-5.1117683487417079E-4</v>
      </c>
      <c r="Y136" s="3">
        <f t="shared" si="60"/>
        <v>-1.0116910223180535E-3</v>
      </c>
      <c r="Z136" s="3">
        <f t="shared" si="61"/>
        <v>-1.0084328225356421E-2</v>
      </c>
      <c r="AA136" s="3">
        <f t="shared" si="62"/>
        <v>-8.4925884069739135E-3</v>
      </c>
      <c r="AB136" s="3">
        <f t="shared" si="63"/>
        <v>-9.9033078317303513E-3</v>
      </c>
      <c r="AC136" s="3">
        <f t="shared" si="64"/>
        <v>-1.4204055858842411E-2</v>
      </c>
      <c r="AD136" s="3">
        <f t="shared" si="65"/>
        <v>-1.0899515268857504E-2</v>
      </c>
    </row>
    <row r="137" spans="1:30" x14ac:dyDescent="0.3">
      <c r="A137" s="10">
        <v>40908</v>
      </c>
      <c r="B137" s="11">
        <f t="shared" si="49"/>
        <v>40908</v>
      </c>
      <c r="C137" s="12">
        <f>100*(VLOOKUP($A137,'Raw-Data'!$A$189:$L656,2,TRUE)/VLOOKUP($A$5,'Raw-Data'!$A$189:$L656,2,TRUE))</f>
        <v>126.9371</v>
      </c>
      <c r="D137" s="12">
        <f>100*(VLOOKUP($A137,'Raw-Data'!$A$189:$L656,3,TRUE)/VLOOKUP($A$5,'Raw-Data'!$A$189:$L656,3,TRUE))</f>
        <v>117.50164637498163</v>
      </c>
      <c r="E137" s="12">
        <f>100*(VLOOKUP($A137,'Raw-Data'!$A$189:$L656,4,TRUE)/VLOOKUP($A$5,'Raw-Data'!$A$189:$L656,4,TRUE))</f>
        <v>185.52188336556813</v>
      </c>
      <c r="F137" s="12">
        <f>100*(VLOOKUP($A137,'Raw-Data'!$A$189:$L656,5,TRUE)/VLOOKUP($A$5,'Raw-Data'!$A$189:$L656,5,TRUE))</f>
        <v>123.95144180674642</v>
      </c>
      <c r="G137" s="12">
        <f>100*(VLOOKUP($A137,'Raw-Data'!$A$189:$L656,6,TRUE)/VLOOKUP($A$5,'Raw-Data'!$A$189:$L656,6,TRUE))</f>
        <v>122.65132976981185</v>
      </c>
      <c r="H137" s="12">
        <f>100*(VLOOKUP($A137,'Raw-Data'!$A$189:$L656,7,TRUE)/VLOOKUP($A$5,'Raw-Data'!$A$189:$L656,7,TRUE))</f>
        <v>94.745647135635252</v>
      </c>
      <c r="I137" s="12">
        <f>100*(VLOOKUP($A137,'Raw-Data'!$A$189:$L656,8,TRUE)/VLOOKUP($A$5,'Raw-Data'!$A$189:$L656,8,TRUE))</f>
        <v>280.62299999999999</v>
      </c>
      <c r="J137" s="12">
        <f>100*(VLOOKUP($A137,'Raw-Data'!$A$189:$L656,9,TRUE)/VLOOKUP($A$5,'Raw-Data'!$A$189:$L656,9,TRUE))</f>
        <v>356.50099999999998</v>
      </c>
      <c r="L137" s="13">
        <f t="shared" si="50"/>
        <v>40908</v>
      </c>
      <c r="M137" s="3">
        <f t="shared" si="51"/>
        <v>-2.0173955156584933E-3</v>
      </c>
      <c r="N137" s="3">
        <f t="shared" si="52"/>
        <v>1.0228910475976516E-2</v>
      </c>
      <c r="O137" s="3">
        <f t="shared" si="53"/>
        <v>-1.2067509093729445E-3</v>
      </c>
      <c r="P137" s="3">
        <f t="shared" si="54"/>
        <v>-9.4802419718904574E-3</v>
      </c>
      <c r="Q137" s="3">
        <f t="shared" si="55"/>
        <v>-1.5450192620608427E-2</v>
      </c>
      <c r="R137" s="3">
        <f t="shared" si="56"/>
        <v>8.2822886660169903E-3</v>
      </c>
      <c r="S137" s="3">
        <f t="shared" si="57"/>
        <v>5.8604671168651645E-3</v>
      </c>
      <c r="T137" s="3">
        <f t="shared" si="58"/>
        <v>-1.205209921019823E-2</v>
      </c>
      <c r="U137" s="18"/>
      <c r="V137" s="13">
        <f t="shared" ref="V137:V200" si="66">L137</f>
        <v>40908</v>
      </c>
      <c r="W137" s="3">
        <f t="shared" ref="W137:W200" si="67">M137/(W$1/SQRT(12))/100</f>
        <v>-4.4581166193331725E-4</v>
      </c>
      <c r="X137" s="3">
        <f t="shared" si="59"/>
        <v>2.3676654861719982E-3</v>
      </c>
      <c r="Y137" s="3">
        <f t="shared" si="60"/>
        <v>-2.4391575817790827E-4</v>
      </c>
      <c r="Z137" s="3">
        <f t="shared" si="61"/>
        <v>-1.970663885138117E-3</v>
      </c>
      <c r="AA137" s="3">
        <f t="shared" si="62"/>
        <v>-2.9077745293210771E-3</v>
      </c>
      <c r="AB137" s="3">
        <f t="shared" si="63"/>
        <v>1.8576368914389938E-3</v>
      </c>
      <c r="AC137" s="3">
        <f t="shared" si="64"/>
        <v>1.0009548550335247E-3</v>
      </c>
      <c r="AD137" s="3">
        <f t="shared" si="65"/>
        <v>-1.9710729725412376E-3</v>
      </c>
    </row>
    <row r="138" spans="1:30" x14ac:dyDescent="0.3">
      <c r="A138" s="10">
        <v>40939</v>
      </c>
      <c r="B138" s="11">
        <f t="shared" si="49"/>
        <v>40939</v>
      </c>
      <c r="C138" s="12">
        <f>100*(VLOOKUP($A138,'Raw-Data'!$A$189:$L657,2,TRUE)/VLOOKUP($A$5,'Raw-Data'!$A$189:$L657,2,TRUE))</f>
        <v>134.3176</v>
      </c>
      <c r="D138" s="12">
        <f>100*(VLOOKUP($A138,'Raw-Data'!$A$189:$L657,3,TRUE)/VLOOKUP($A$5,'Raw-Data'!$A$189:$L657,3,TRUE))</f>
        <v>122.76732503524059</v>
      </c>
      <c r="E138" s="12">
        <f>100*(VLOOKUP($A138,'Raw-Data'!$A$189:$L657,4,TRUE)/VLOOKUP($A$5,'Raw-Data'!$A$189:$L657,4,TRUE))</f>
        <v>196.77033033186888</v>
      </c>
      <c r="F138" s="12">
        <f>100*(VLOOKUP($A138,'Raw-Data'!$A$189:$L657,5,TRUE)/VLOOKUP($A$5,'Raw-Data'!$A$189:$L657,5,TRUE))</f>
        <v>130.56368066976049</v>
      </c>
      <c r="G138" s="12">
        <f>100*(VLOOKUP($A138,'Raw-Data'!$A$189:$L657,6,TRUE)/VLOOKUP($A$5,'Raw-Data'!$A$189:$L657,6,TRUE))</f>
        <v>128.3996356073792</v>
      </c>
      <c r="H138" s="12">
        <f>100*(VLOOKUP($A138,'Raw-Data'!$A$189:$L657,7,TRUE)/VLOOKUP($A$5,'Raw-Data'!$A$189:$L657,7,TRUE))</f>
        <v>99.028924734816016</v>
      </c>
      <c r="I138" s="12">
        <f>100*(VLOOKUP($A138,'Raw-Data'!$A$189:$L657,8,TRUE)/VLOOKUP($A$5,'Raw-Data'!$A$189:$L657,8,TRUE))</f>
        <v>310.81200000000001</v>
      </c>
      <c r="J138" s="12">
        <f>100*(VLOOKUP($A138,'Raw-Data'!$A$189:$L657,9,TRUE)/VLOOKUP($A$5,'Raw-Data'!$A$189:$L657,9,TRUE))</f>
        <v>396.93700000000001</v>
      </c>
      <c r="L138" s="13">
        <f t="shared" si="50"/>
        <v>40939</v>
      </c>
      <c r="M138" s="3">
        <f t="shared" si="51"/>
        <v>5.8142970022160512E-2</v>
      </c>
      <c r="N138" s="3">
        <f t="shared" si="52"/>
        <v>4.4813658554661018E-2</v>
      </c>
      <c r="O138" s="3">
        <f t="shared" si="53"/>
        <v>6.0631375459550663E-2</v>
      </c>
      <c r="P138" s="3">
        <f t="shared" si="54"/>
        <v>5.3345396928284661E-2</v>
      </c>
      <c r="Q138" s="3">
        <f t="shared" si="55"/>
        <v>4.6867048635800268E-2</v>
      </c>
      <c r="R138" s="3">
        <f t="shared" si="56"/>
        <v>4.5208172920587542E-2</v>
      </c>
      <c r="S138" s="3">
        <f t="shared" si="57"/>
        <v>0.10757849499150107</v>
      </c>
      <c r="T138" s="3">
        <f t="shared" si="58"/>
        <v>0.11342464677518449</v>
      </c>
      <c r="U138" s="18"/>
      <c r="V138" s="13">
        <f t="shared" si="66"/>
        <v>40939</v>
      </c>
      <c r="W138" s="3">
        <f t="shared" si="67"/>
        <v>1.2848652579094124E-2</v>
      </c>
      <c r="X138" s="3">
        <f t="shared" si="59"/>
        <v>1.0372928076568984E-2</v>
      </c>
      <c r="Y138" s="3">
        <f t="shared" si="60"/>
        <v>1.2255178595448829E-2</v>
      </c>
      <c r="Z138" s="3">
        <f t="shared" si="61"/>
        <v>1.1088941345235016E-2</v>
      </c>
      <c r="AA138" s="3">
        <f t="shared" si="62"/>
        <v>8.8205250014718253E-3</v>
      </c>
      <c r="AB138" s="3">
        <f t="shared" si="63"/>
        <v>1.013975402190654E-2</v>
      </c>
      <c r="AC138" s="3">
        <f t="shared" si="64"/>
        <v>1.8374169620209851E-2</v>
      </c>
      <c r="AD138" s="3">
        <f t="shared" si="65"/>
        <v>1.8550150623504999E-2</v>
      </c>
    </row>
    <row r="139" spans="1:30" x14ac:dyDescent="0.3">
      <c r="A139" s="10">
        <v>40968</v>
      </c>
      <c r="B139" s="11">
        <f t="shared" si="49"/>
        <v>40968</v>
      </c>
      <c r="C139" s="12">
        <f>100*(VLOOKUP($A139,'Raw-Data'!$A$189:$L658,2,TRUE)/VLOOKUP($A$5,'Raw-Data'!$A$189:$L658,2,TRUE))</f>
        <v>141.07570000000001</v>
      </c>
      <c r="D139" s="12">
        <f>100*(VLOOKUP($A139,'Raw-Data'!$A$189:$L658,3,TRUE)/VLOOKUP($A$5,'Raw-Data'!$A$189:$L658,3,TRUE))</f>
        <v>128.07599993468926</v>
      </c>
      <c r="E139" s="12">
        <f>100*(VLOOKUP($A139,'Raw-Data'!$A$189:$L658,4,TRUE)/VLOOKUP($A$5,'Raw-Data'!$A$189:$L658,4,TRUE))</f>
        <v>204.93384396654415</v>
      </c>
      <c r="F139" s="12">
        <f>100*(VLOOKUP($A139,'Raw-Data'!$A$189:$L658,5,TRUE)/VLOOKUP($A$5,'Raw-Data'!$A$189:$L658,5,TRUE))</f>
        <v>138.05510571017683</v>
      </c>
      <c r="G139" s="12">
        <f>100*(VLOOKUP($A139,'Raw-Data'!$A$189:$L658,6,TRUE)/VLOOKUP($A$5,'Raw-Data'!$A$189:$L658,6,TRUE))</f>
        <v>136.53179894979991</v>
      </c>
      <c r="H139" s="12">
        <f>100*(VLOOKUP($A139,'Raw-Data'!$A$189:$L658,7,TRUE)/VLOOKUP($A$5,'Raw-Data'!$A$189:$L658,7,TRUE))</f>
        <v>104.0264278057594</v>
      </c>
      <c r="I139" s="12">
        <f>100*(VLOOKUP($A139,'Raw-Data'!$A$189:$L658,8,TRUE)/VLOOKUP($A$5,'Raw-Data'!$A$189:$L658,8,TRUE))</f>
        <v>329.45</v>
      </c>
      <c r="J139" s="12">
        <f>100*(VLOOKUP($A139,'Raw-Data'!$A$189:$L658,9,TRUE)/VLOOKUP($A$5,'Raw-Data'!$A$189:$L658,9,TRUE))</f>
        <v>420.714</v>
      </c>
      <c r="L139" s="13">
        <f t="shared" si="50"/>
        <v>40968</v>
      </c>
      <c r="M139" s="3">
        <f t="shared" si="51"/>
        <v>5.0314329618754483E-2</v>
      </c>
      <c r="N139" s="3">
        <f t="shared" si="52"/>
        <v>4.3241757511005563E-2</v>
      </c>
      <c r="O139" s="3">
        <f t="shared" si="53"/>
        <v>4.1487523148977079E-2</v>
      </c>
      <c r="P139" s="3">
        <f t="shared" si="54"/>
        <v>5.737755708162573E-2</v>
      </c>
      <c r="Q139" s="3">
        <f t="shared" si="55"/>
        <v>6.3334785211441424E-2</v>
      </c>
      <c r="R139" s="3">
        <f t="shared" si="56"/>
        <v>5.0465084664161663E-2</v>
      </c>
      <c r="S139" s="3">
        <f t="shared" si="57"/>
        <v>5.9965509697180286E-2</v>
      </c>
      <c r="T139" s="3">
        <f t="shared" si="58"/>
        <v>5.9901193388371521E-2</v>
      </c>
      <c r="U139" s="18"/>
      <c r="V139" s="13">
        <f t="shared" si="66"/>
        <v>40968</v>
      </c>
      <c r="W139" s="3">
        <f t="shared" si="67"/>
        <v>1.1118650127006011E-2</v>
      </c>
      <c r="X139" s="3">
        <f t="shared" si="59"/>
        <v>1.00090832802457E-2</v>
      </c>
      <c r="Y139" s="3">
        <f t="shared" si="60"/>
        <v>8.3857079246491464E-3</v>
      </c>
      <c r="Z139" s="3">
        <f t="shared" si="61"/>
        <v>1.1927109022478143E-2</v>
      </c>
      <c r="AA139" s="3">
        <f t="shared" si="62"/>
        <v>1.1919804482709309E-2</v>
      </c>
      <c r="AB139" s="3">
        <f t="shared" si="63"/>
        <v>1.1318828258955374E-2</v>
      </c>
      <c r="AC139" s="3">
        <f t="shared" si="64"/>
        <v>1.024197676891999E-2</v>
      </c>
      <c r="AD139" s="3">
        <f t="shared" si="65"/>
        <v>9.7966023388586926E-3</v>
      </c>
    </row>
    <row r="140" spans="1:30" x14ac:dyDescent="0.3">
      <c r="A140" s="10">
        <v>40999</v>
      </c>
      <c r="B140" s="11">
        <f t="shared" si="49"/>
        <v>40999</v>
      </c>
      <c r="C140" s="12">
        <f>100*(VLOOKUP($A140,'Raw-Data'!$A$189:$L659,2,TRUE)/VLOOKUP($A$5,'Raw-Data'!$A$189:$L659,2,TRUE))</f>
        <v>142.01259999999999</v>
      </c>
      <c r="D140" s="12">
        <f>100*(VLOOKUP($A140,'Raw-Data'!$A$189:$L659,3,TRUE)/VLOOKUP($A$5,'Raw-Data'!$A$189:$L659,3,TRUE))</f>
        <v>132.29071988766555</v>
      </c>
      <c r="E140" s="12">
        <f>100*(VLOOKUP($A140,'Raw-Data'!$A$189:$L659,4,TRUE)/VLOOKUP($A$5,'Raw-Data'!$A$189:$L659,4,TRUE))</f>
        <v>209.52473966672218</v>
      </c>
      <c r="F140" s="12">
        <f>100*(VLOOKUP($A140,'Raw-Data'!$A$189:$L659,5,TRUE)/VLOOKUP($A$5,'Raw-Data'!$A$189:$L659,5,TRUE))</f>
        <v>137.41360527706988</v>
      </c>
      <c r="G140" s="12">
        <f>100*(VLOOKUP($A140,'Raw-Data'!$A$189:$L659,6,TRUE)/VLOOKUP($A$5,'Raw-Data'!$A$189:$L659,6,TRUE))</f>
        <v>135.72853729300118</v>
      </c>
      <c r="H140" s="12">
        <f>100*(VLOOKUP($A140,'Raw-Data'!$A$189:$L659,7,TRUE)/VLOOKUP($A$5,'Raw-Data'!$A$189:$L659,7,TRUE))</f>
        <v>105.41856219987298</v>
      </c>
      <c r="I140" s="12">
        <f>100*(VLOOKUP($A140,'Raw-Data'!$A$189:$L659,8,TRUE)/VLOOKUP($A$5,'Raw-Data'!$A$189:$L659,8,TRUE))</f>
        <v>319.09199999999998</v>
      </c>
      <c r="J140" s="12">
        <f>100*(VLOOKUP($A140,'Raw-Data'!$A$189:$L659,9,TRUE)/VLOOKUP($A$5,'Raw-Data'!$A$189:$L659,9,TRUE))</f>
        <v>406.67099999999994</v>
      </c>
      <c r="L140" s="13">
        <f t="shared" si="50"/>
        <v>40999</v>
      </c>
      <c r="M140" s="3">
        <f t="shared" si="51"/>
        <v>6.6411153728103134E-3</v>
      </c>
      <c r="N140" s="3">
        <f t="shared" si="52"/>
        <v>3.2907960547842841E-2</v>
      </c>
      <c r="O140" s="3">
        <f t="shared" si="53"/>
        <v>2.2401842523031457E-2</v>
      </c>
      <c r="P140" s="3">
        <f t="shared" si="54"/>
        <v>-4.6466983586516131E-3</v>
      </c>
      <c r="Q140" s="3">
        <f t="shared" si="55"/>
        <v>-5.8833302056913173E-3</v>
      </c>
      <c r="R140" s="3">
        <f t="shared" si="56"/>
        <v>1.3382506959798812E-2</v>
      </c>
      <c r="S140" s="3">
        <f t="shared" si="57"/>
        <v>-3.1440279253300951E-2</v>
      </c>
      <c r="T140" s="3">
        <f t="shared" si="58"/>
        <v>-3.3378970036652134E-2</v>
      </c>
      <c r="U140" s="18"/>
      <c r="V140" s="13">
        <f t="shared" si="66"/>
        <v>40999</v>
      </c>
      <c r="W140" s="3">
        <f t="shared" si="67"/>
        <v>1.4675786966231444E-3</v>
      </c>
      <c r="X140" s="3">
        <f t="shared" si="59"/>
        <v>7.6171399282873274E-3</v>
      </c>
      <c r="Y140" s="3">
        <f t="shared" si="60"/>
        <v>4.5279952649272311E-3</v>
      </c>
      <c r="Z140" s="3">
        <f t="shared" si="61"/>
        <v>-9.659121220404128E-4</v>
      </c>
      <c r="AA140" s="3">
        <f t="shared" si="62"/>
        <v>-1.1072611286978801E-3</v>
      </c>
      <c r="AB140" s="3">
        <f t="shared" si="63"/>
        <v>3.00156630986114E-3</v>
      </c>
      <c r="AC140" s="3">
        <f t="shared" si="64"/>
        <v>-5.3699303374020535E-3</v>
      </c>
      <c r="AD140" s="3">
        <f t="shared" si="65"/>
        <v>-5.4589980171119643E-3</v>
      </c>
    </row>
    <row r="141" spans="1:30" x14ac:dyDescent="0.3">
      <c r="A141" s="10">
        <v>41029</v>
      </c>
      <c r="B141" s="11">
        <f t="shared" si="49"/>
        <v>41029</v>
      </c>
      <c r="C141" s="12">
        <f>100*(VLOOKUP($A141,'Raw-Data'!$A$189:$L660,2,TRUE)/VLOOKUP($A$5,'Raw-Data'!$A$189:$L660,2,TRUE))</f>
        <v>140.38900000000001</v>
      </c>
      <c r="D141" s="12">
        <f>100*(VLOOKUP($A141,'Raw-Data'!$A$189:$L660,3,TRUE)/VLOOKUP($A$5,'Raw-Data'!$A$189:$L660,3,TRUE))</f>
        <v>131.46072919444643</v>
      </c>
      <c r="E141" s="12">
        <f>100*(VLOOKUP($A141,'Raw-Data'!$A$189:$L660,4,TRUE)/VLOOKUP($A$5,'Raw-Data'!$A$189:$L660,4,TRUE))</f>
        <v>208.83083780564343</v>
      </c>
      <c r="F141" s="12">
        <f>100*(VLOOKUP($A141,'Raw-Data'!$A$189:$L660,5,TRUE)/VLOOKUP($A$5,'Raw-Data'!$A$189:$L660,5,TRUE))</f>
        <v>134.72398324482887</v>
      </c>
      <c r="G141" s="12">
        <f>100*(VLOOKUP($A141,'Raw-Data'!$A$189:$L660,6,TRUE)/VLOOKUP($A$5,'Raw-Data'!$A$189:$L660,6,TRUE))</f>
        <v>132.61855769825326</v>
      </c>
      <c r="H141" s="12">
        <f>100*(VLOOKUP($A141,'Raw-Data'!$A$189:$L660,7,TRUE)/VLOOKUP($A$5,'Raw-Data'!$A$189:$L660,7,TRUE))</f>
        <v>102.05189834452406</v>
      </c>
      <c r="I141" s="12">
        <f>100*(VLOOKUP($A141,'Raw-Data'!$A$189:$L660,8,TRUE)/VLOOKUP($A$5,'Raw-Data'!$A$189:$L660,8,TRUE))</f>
        <v>319.21100000000001</v>
      </c>
      <c r="J141" s="12">
        <f>100*(VLOOKUP($A141,'Raw-Data'!$A$189:$L660,9,TRUE)/VLOOKUP($A$5,'Raw-Data'!$A$189:$L660,9,TRUE))</f>
        <v>401.81000000000006</v>
      </c>
      <c r="L141" s="13">
        <f t="shared" si="50"/>
        <v>41029</v>
      </c>
      <c r="M141" s="3">
        <f t="shared" si="51"/>
        <v>-1.1432788358215928E-2</v>
      </c>
      <c r="N141" s="3">
        <f t="shared" si="52"/>
        <v>-6.2739902989711327E-3</v>
      </c>
      <c r="O141" s="3">
        <f t="shared" si="53"/>
        <v>-3.3117896348779929E-3</v>
      </c>
      <c r="P141" s="3">
        <f t="shared" si="54"/>
        <v>-1.9573185834240059E-2</v>
      </c>
      <c r="Q141" s="3">
        <f t="shared" si="55"/>
        <v>-2.2913232963192698E-2</v>
      </c>
      <c r="R141" s="3">
        <f t="shared" si="56"/>
        <v>-3.1936157969653767E-2</v>
      </c>
      <c r="S141" s="3">
        <f t="shared" si="57"/>
        <v>3.7293319794917679E-4</v>
      </c>
      <c r="T141" s="3">
        <f t="shared" si="58"/>
        <v>-1.1953151318879085E-2</v>
      </c>
      <c r="U141" s="18"/>
      <c r="V141" s="13">
        <f t="shared" si="66"/>
        <v>41029</v>
      </c>
      <c r="W141" s="3">
        <f t="shared" si="67"/>
        <v>-2.5264606463866689E-3</v>
      </c>
      <c r="X141" s="3">
        <f t="shared" si="59"/>
        <v>-1.4522280086759448E-3</v>
      </c>
      <c r="Y141" s="3">
        <f t="shared" si="60"/>
        <v>-6.6939885724780917E-4</v>
      </c>
      <c r="Z141" s="3">
        <f t="shared" si="61"/>
        <v>-4.0686904991457913E-3</v>
      </c>
      <c r="AA141" s="3">
        <f t="shared" si="62"/>
        <v>-4.3123420419950778E-3</v>
      </c>
      <c r="AB141" s="3">
        <f t="shared" si="63"/>
        <v>-7.1629699962851515E-3</v>
      </c>
      <c r="AC141" s="3">
        <f t="shared" si="64"/>
        <v>6.369616749766596E-5</v>
      </c>
      <c r="AD141" s="3">
        <f t="shared" si="65"/>
        <v>-1.9548904377920976E-3</v>
      </c>
    </row>
    <row r="142" spans="1:30" x14ac:dyDescent="0.3">
      <c r="A142" s="10">
        <v>41060</v>
      </c>
      <c r="B142" s="11">
        <f t="shared" si="49"/>
        <v>41060</v>
      </c>
      <c r="C142" s="12">
        <f>100*(VLOOKUP($A142,'Raw-Data'!$A$189:$L661,2,TRUE)/VLOOKUP($A$5,'Raw-Data'!$A$189:$L661,2,TRUE))</f>
        <v>127.8017</v>
      </c>
      <c r="D142" s="12">
        <f>100*(VLOOKUP($A142,'Raw-Data'!$A$189:$L661,3,TRUE)/VLOOKUP($A$5,'Raw-Data'!$A$189:$L661,3,TRUE))</f>
        <v>123.55976205119275</v>
      </c>
      <c r="E142" s="12">
        <f>100*(VLOOKUP($A142,'Raw-Data'!$A$189:$L661,4,TRUE)/VLOOKUP($A$5,'Raw-Data'!$A$189:$L661,4,TRUE))</f>
        <v>194.82439511739014</v>
      </c>
      <c r="F142" s="12">
        <f>100*(VLOOKUP($A142,'Raw-Data'!$A$189:$L661,5,TRUE)/VLOOKUP($A$5,'Raw-Data'!$A$189:$L661,5,TRUE))</f>
        <v>119.25592784619612</v>
      </c>
      <c r="G142" s="12">
        <f>100*(VLOOKUP($A142,'Raw-Data'!$A$189:$L661,6,TRUE)/VLOOKUP($A$5,'Raw-Data'!$A$189:$L661,6,TRUE))</f>
        <v>116.36384284833565</v>
      </c>
      <c r="H142" s="12">
        <f>100*(VLOOKUP($A142,'Raw-Data'!$A$189:$L661,7,TRUE)/VLOOKUP($A$5,'Raw-Data'!$A$189:$L661,7,TRUE))</f>
        <v>92.94192518152289</v>
      </c>
      <c r="I142" s="12">
        <f>100*(VLOOKUP($A142,'Raw-Data'!$A$189:$L661,8,TRUE)/VLOOKUP($A$5,'Raw-Data'!$A$189:$L661,8,TRUE))</f>
        <v>288.64499999999998</v>
      </c>
      <c r="J142" s="12">
        <f>100*(VLOOKUP($A142,'Raw-Data'!$A$189:$L661,9,TRUE)/VLOOKUP($A$5,'Raw-Data'!$A$189:$L661,9,TRUE))</f>
        <v>356.75</v>
      </c>
      <c r="L142" s="13">
        <f t="shared" si="50"/>
        <v>41060</v>
      </c>
      <c r="M142" s="3">
        <f t="shared" si="51"/>
        <v>-8.9660158559431435E-2</v>
      </c>
      <c r="N142" s="3">
        <f t="shared" si="52"/>
        <v>-6.0101348833743296E-2</v>
      </c>
      <c r="O142" s="3">
        <f t="shared" si="53"/>
        <v>-6.7070758492521754E-2</v>
      </c>
      <c r="P142" s="3">
        <f t="shared" si="54"/>
        <v>-0.11481293104675527</v>
      </c>
      <c r="Q142" s="3">
        <f t="shared" si="55"/>
        <v>-0.12256742293112499</v>
      </c>
      <c r="R142" s="3">
        <f t="shared" si="56"/>
        <v>-8.9268042150927762E-2</v>
      </c>
      <c r="S142" s="3">
        <f t="shared" si="57"/>
        <v>-9.5754845541037192E-2</v>
      </c>
      <c r="T142" s="3">
        <f t="shared" si="58"/>
        <v>-0.11214255493890157</v>
      </c>
      <c r="U142" s="18"/>
      <c r="V142" s="13">
        <f t="shared" si="66"/>
        <v>41060</v>
      </c>
      <c r="W142" s="3">
        <f t="shared" si="67"/>
        <v>-1.9813439648465686E-2</v>
      </c>
      <c r="X142" s="3">
        <f t="shared" si="59"/>
        <v>-1.3911539224069007E-2</v>
      </c>
      <c r="Y142" s="3">
        <f t="shared" si="60"/>
        <v>-1.3556745457744592E-2</v>
      </c>
      <c r="Z142" s="3">
        <f t="shared" si="61"/>
        <v>-2.386623647703956E-2</v>
      </c>
      <c r="AA142" s="3">
        <f t="shared" si="62"/>
        <v>-2.3067571989249053E-2</v>
      </c>
      <c r="AB142" s="3">
        <f t="shared" si="63"/>
        <v>-2.0021954681017192E-2</v>
      </c>
      <c r="AC142" s="3">
        <f t="shared" si="64"/>
        <v>-1.6354716377720381E-2</v>
      </c>
      <c r="AD142" s="3">
        <f t="shared" si="65"/>
        <v>-1.834046959427196E-2</v>
      </c>
    </row>
    <row r="143" spans="1:30" x14ac:dyDescent="0.3">
      <c r="A143" s="10">
        <v>41090</v>
      </c>
      <c r="B143" s="11">
        <f t="shared" si="49"/>
        <v>41090</v>
      </c>
      <c r="C143" s="12">
        <f>100*(VLOOKUP($A143,'Raw-Data'!$A$189:$L662,2,TRUE)/VLOOKUP($A$5,'Raw-Data'!$A$189:$L662,2,TRUE))</f>
        <v>134.114</v>
      </c>
      <c r="D143" s="12">
        <f>100*(VLOOKUP($A143,'Raw-Data'!$A$189:$L662,3,TRUE)/VLOOKUP($A$5,'Raw-Data'!$A$189:$L662,3,TRUE))</f>
        <v>128.65073447373149</v>
      </c>
      <c r="E143" s="12">
        <f>100*(VLOOKUP($A143,'Raw-Data'!$A$189:$L662,4,TRUE)/VLOOKUP($A$5,'Raw-Data'!$A$189:$L662,4,TRUE))</f>
        <v>200.30452269030269</v>
      </c>
      <c r="F143" s="12">
        <f>100*(VLOOKUP($A143,'Raw-Data'!$A$189:$L662,5,TRUE)/VLOOKUP($A$5,'Raw-Data'!$A$189:$L662,5,TRUE))</f>
        <v>127.61712369562275</v>
      </c>
      <c r="G143" s="12">
        <f>100*(VLOOKUP($A143,'Raw-Data'!$A$189:$L662,6,TRUE)/VLOOKUP($A$5,'Raw-Data'!$A$189:$L662,6,TRUE))</f>
        <v>125.59297980963669</v>
      </c>
      <c r="H143" s="12">
        <f>100*(VLOOKUP($A143,'Raw-Data'!$A$189:$L662,7,TRUE)/VLOOKUP($A$5,'Raw-Data'!$A$189:$L662,7,TRUE))</f>
        <v>97.719533541193471</v>
      </c>
      <c r="I143" s="12">
        <f>100*(VLOOKUP($A143,'Raw-Data'!$A$189:$L662,8,TRUE)/VLOOKUP($A$5,'Raw-Data'!$A$189:$L662,8,TRUE))</f>
        <v>297.34500000000003</v>
      </c>
      <c r="J143" s="12">
        <f>100*(VLOOKUP($A143,'Raw-Data'!$A$189:$L662,9,TRUE)/VLOOKUP($A$5,'Raw-Data'!$A$189:$L662,9,TRUE))</f>
        <v>370.51799999999997</v>
      </c>
      <c r="L143" s="13">
        <f t="shared" si="50"/>
        <v>41090</v>
      </c>
      <c r="M143" s="3">
        <f t="shared" si="51"/>
        <v>4.9391361773748033E-2</v>
      </c>
      <c r="N143" s="3">
        <f t="shared" si="52"/>
        <v>4.1202510736703113E-2</v>
      </c>
      <c r="O143" s="3">
        <f t="shared" si="53"/>
        <v>2.8128549146068327E-2</v>
      </c>
      <c r="P143" s="3">
        <f t="shared" si="54"/>
        <v>7.0111364696353151E-2</v>
      </c>
      <c r="Q143" s="3">
        <f t="shared" si="55"/>
        <v>7.9312755022451054E-2</v>
      </c>
      <c r="R143" s="3">
        <f t="shared" si="56"/>
        <v>5.1404232808170747E-2</v>
      </c>
      <c r="S143" s="3">
        <f t="shared" si="57"/>
        <v>3.0140830431845567E-2</v>
      </c>
      <c r="T143" s="3">
        <f t="shared" si="58"/>
        <v>3.8592852137351086E-2</v>
      </c>
      <c r="U143" s="18"/>
      <c r="V143" s="13">
        <f t="shared" si="66"/>
        <v>41090</v>
      </c>
      <c r="W143" s="3">
        <f t="shared" si="67"/>
        <v>1.0914689215177062E-2</v>
      </c>
      <c r="X143" s="3">
        <f t="shared" si="59"/>
        <v>9.5370629006908056E-3</v>
      </c>
      <c r="Y143" s="3">
        <f t="shared" si="60"/>
        <v>5.6855116810916196E-3</v>
      </c>
      <c r="Z143" s="3">
        <f t="shared" si="61"/>
        <v>1.4574093652305694E-2</v>
      </c>
      <c r="AA143" s="3">
        <f t="shared" si="62"/>
        <v>1.4926908328440215E-2</v>
      </c>
      <c r="AB143" s="3">
        <f t="shared" si="63"/>
        <v>1.1529470064522471E-2</v>
      </c>
      <c r="AC143" s="3">
        <f t="shared" si="64"/>
        <v>5.1479873453562051E-3</v>
      </c>
      <c r="AD143" s="3">
        <f t="shared" si="65"/>
        <v>6.3117077327777722E-3</v>
      </c>
    </row>
    <row r="144" spans="1:30" x14ac:dyDescent="0.3">
      <c r="A144" s="10">
        <v>41121</v>
      </c>
      <c r="B144" s="11">
        <f t="shared" si="49"/>
        <v>41121</v>
      </c>
      <c r="C144" s="12">
        <f>100*(VLOOKUP($A144,'Raw-Data'!$A$189:$L663,2,TRUE)/VLOOKUP($A$5,'Raw-Data'!$A$189:$L663,2,TRUE))</f>
        <v>135.94970000000001</v>
      </c>
      <c r="D144" s="12">
        <f>100*(VLOOKUP($A144,'Raw-Data'!$A$189:$L663,3,TRUE)/VLOOKUP($A$5,'Raw-Data'!$A$189:$L663,3,TRUE))</f>
        <v>130.43752755296973</v>
      </c>
      <c r="E144" s="12">
        <f>100*(VLOOKUP($A144,'Raw-Data'!$A$189:$L663,4,TRUE)/VLOOKUP($A$5,'Raw-Data'!$A$189:$L663,4,TRUE))</f>
        <v>200.76659024246538</v>
      </c>
      <c r="F144" s="12">
        <f>100*(VLOOKUP($A144,'Raw-Data'!$A$189:$L663,5,TRUE)/VLOOKUP($A$5,'Raw-Data'!$A$189:$L663,5,TRUE))</f>
        <v>129.0644401761441</v>
      </c>
      <c r="G144" s="12">
        <f>100*(VLOOKUP($A144,'Raw-Data'!$A$189:$L663,6,TRUE)/VLOOKUP($A$5,'Raw-Data'!$A$189:$L663,6,TRUE))</f>
        <v>127.00643992939892</v>
      </c>
      <c r="H144" s="12">
        <f>100*(VLOOKUP($A144,'Raw-Data'!$A$189:$L663,7,TRUE)/VLOOKUP($A$5,'Raw-Data'!$A$189:$L663,7,TRUE))</f>
        <v>95.385962443100752</v>
      </c>
      <c r="I144" s="12">
        <f>100*(VLOOKUP($A144,'Raw-Data'!$A$189:$L663,8,TRUE)/VLOOKUP($A$5,'Raw-Data'!$A$189:$L663,8,TRUE))</f>
        <v>305.101</v>
      </c>
      <c r="J144" s="12">
        <f>100*(VLOOKUP($A144,'Raw-Data'!$A$189:$L663,9,TRUE)/VLOOKUP($A$5,'Raw-Data'!$A$189:$L663,9,TRUE))</f>
        <v>377.74599999999998</v>
      </c>
      <c r="L144" s="13">
        <f t="shared" si="50"/>
        <v>41121</v>
      </c>
      <c r="M144" s="3">
        <f t="shared" si="51"/>
        <v>1.3687609049018112E-2</v>
      </c>
      <c r="N144" s="3">
        <f t="shared" si="52"/>
        <v>1.3888712618294941E-2</v>
      </c>
      <c r="O144" s="3">
        <f t="shared" si="53"/>
        <v>2.3068253574938247E-3</v>
      </c>
      <c r="P144" s="3">
        <f t="shared" si="54"/>
        <v>1.134108369323017E-2</v>
      </c>
      <c r="Q144" s="3">
        <f t="shared" si="55"/>
        <v>1.1254292412717914E-2</v>
      </c>
      <c r="R144" s="3">
        <f t="shared" si="56"/>
        <v>-2.3880293054295065E-2</v>
      </c>
      <c r="S144" s="3">
        <f t="shared" si="57"/>
        <v>2.6084178311388984E-2</v>
      </c>
      <c r="T144" s="3">
        <f t="shared" si="58"/>
        <v>1.9507824181281386E-2</v>
      </c>
      <c r="U144" s="18"/>
      <c r="V144" s="13">
        <f t="shared" si="66"/>
        <v>41121</v>
      </c>
      <c r="W144" s="3">
        <f t="shared" si="67"/>
        <v>3.0247394180632479E-3</v>
      </c>
      <c r="X144" s="3">
        <f t="shared" si="59"/>
        <v>3.2147925813730575E-3</v>
      </c>
      <c r="Y144" s="3">
        <f t="shared" si="60"/>
        <v>4.6626942783868072E-4</v>
      </c>
      <c r="Z144" s="3">
        <f t="shared" si="61"/>
        <v>2.3574782288094697E-3</v>
      </c>
      <c r="AA144" s="3">
        <f t="shared" si="62"/>
        <v>2.1180929990207396E-3</v>
      </c>
      <c r="AB144" s="3">
        <f t="shared" si="63"/>
        <v>-5.3561177525784489E-3</v>
      </c>
      <c r="AC144" s="3">
        <f t="shared" si="64"/>
        <v>4.4551201123897849E-3</v>
      </c>
      <c r="AD144" s="3">
        <f t="shared" si="65"/>
        <v>3.1904271883418799E-3</v>
      </c>
    </row>
    <row r="145" spans="1:30" x14ac:dyDescent="0.3">
      <c r="A145" s="10">
        <v>41152</v>
      </c>
      <c r="B145" s="11">
        <f t="shared" si="49"/>
        <v>41152</v>
      </c>
      <c r="C145" s="12">
        <f>100*(VLOOKUP($A145,'Raw-Data'!$A$189:$L664,2,TRUE)/VLOOKUP($A$5,'Raw-Data'!$A$189:$L664,2,TRUE))</f>
        <v>138.90620000000001</v>
      </c>
      <c r="D145" s="12">
        <f>100*(VLOOKUP($A145,'Raw-Data'!$A$189:$L664,3,TRUE)/VLOOKUP($A$5,'Raw-Data'!$A$189:$L664,3,TRUE))</f>
        <v>133.37542247886927</v>
      </c>
      <c r="E145" s="12">
        <f>100*(VLOOKUP($A145,'Raw-Data'!$A$189:$L664,4,TRUE)/VLOOKUP($A$5,'Raw-Data'!$A$189:$L664,4,TRUE))</f>
        <v>207.09592304637968</v>
      </c>
      <c r="F145" s="12">
        <f>100*(VLOOKUP($A145,'Raw-Data'!$A$189:$L664,5,TRUE)/VLOOKUP($A$5,'Raw-Data'!$A$189:$L664,5,TRUE))</f>
        <v>132.53058599858002</v>
      </c>
      <c r="G145" s="12">
        <f>100*(VLOOKUP($A145,'Raw-Data'!$A$189:$L664,6,TRUE)/VLOOKUP($A$5,'Raw-Data'!$A$189:$L664,6,TRUE))</f>
        <v>132.60885403051174</v>
      </c>
      <c r="H145" s="12">
        <f>100*(VLOOKUP($A145,'Raw-Data'!$A$189:$L664,7,TRUE)/VLOOKUP($A$5,'Raw-Data'!$A$189:$L664,7,TRUE))</f>
        <v>94.693260845678068</v>
      </c>
      <c r="I145" s="12">
        <f>100*(VLOOKUP($A145,'Raw-Data'!$A$189:$L664,8,TRUE)/VLOOKUP($A$5,'Raw-Data'!$A$189:$L664,8,TRUE))</f>
        <v>303.52100000000002</v>
      </c>
      <c r="J145" s="12">
        <f>100*(VLOOKUP($A145,'Raw-Data'!$A$189:$L664,9,TRUE)/VLOOKUP($A$5,'Raw-Data'!$A$189:$L664,9,TRUE))</f>
        <v>376.488</v>
      </c>
      <c r="L145" s="13">
        <f t="shared" si="50"/>
        <v>41152</v>
      </c>
      <c r="M145" s="3">
        <f t="shared" si="51"/>
        <v>2.1747013785245572E-2</v>
      </c>
      <c r="N145" s="3">
        <f t="shared" si="52"/>
        <v>2.2523387103504211E-2</v>
      </c>
      <c r="O145" s="3">
        <f t="shared" si="53"/>
        <v>3.1525827062512723E-2</v>
      </c>
      <c r="P145" s="3">
        <f t="shared" si="54"/>
        <v>2.6855931949229417E-2</v>
      </c>
      <c r="Q145" s="3">
        <f t="shared" si="55"/>
        <v>4.4111260060726964E-2</v>
      </c>
      <c r="R145" s="3">
        <f t="shared" si="56"/>
        <v>-7.2620916084574771E-3</v>
      </c>
      <c r="S145" s="3">
        <f t="shared" si="57"/>
        <v>-5.1786129838971018E-3</v>
      </c>
      <c r="T145" s="3">
        <f t="shared" si="58"/>
        <v>-3.330280135328989E-3</v>
      </c>
      <c r="U145" s="18"/>
      <c r="V145" s="13">
        <f t="shared" si="66"/>
        <v>41152</v>
      </c>
      <c r="W145" s="3">
        <f t="shared" si="67"/>
        <v>4.805737041862386E-3</v>
      </c>
      <c r="X145" s="3">
        <f t="shared" si="59"/>
        <v>5.2134434456048359E-3</v>
      </c>
      <c r="Y145" s="3">
        <f t="shared" si="60"/>
        <v>6.3721899444303095E-3</v>
      </c>
      <c r="Z145" s="3">
        <f t="shared" si="61"/>
        <v>5.5825595328680977E-3</v>
      </c>
      <c r="AA145" s="3">
        <f t="shared" si="62"/>
        <v>8.3018769804689262E-3</v>
      </c>
      <c r="AB145" s="3">
        <f t="shared" si="63"/>
        <v>-1.6288166018931746E-3</v>
      </c>
      <c r="AC145" s="3">
        <f t="shared" si="64"/>
        <v>-8.8449567333195812E-4</v>
      </c>
      <c r="AD145" s="3">
        <f t="shared" si="65"/>
        <v>-5.4465409313785246E-4</v>
      </c>
    </row>
    <row r="146" spans="1:30" x14ac:dyDescent="0.3">
      <c r="A146" s="10">
        <v>41182</v>
      </c>
      <c r="B146" s="11">
        <f t="shared" si="49"/>
        <v>41182</v>
      </c>
      <c r="C146" s="12">
        <f>100*(VLOOKUP($A146,'Raw-Data'!$A$189:$L665,2,TRUE)/VLOOKUP($A$5,'Raw-Data'!$A$189:$L665,2,TRUE))</f>
        <v>143.28139999999999</v>
      </c>
      <c r="D146" s="12">
        <f>100*(VLOOKUP($A146,'Raw-Data'!$A$189:$L665,3,TRUE)/VLOOKUP($A$5,'Raw-Data'!$A$189:$L665,3,TRUE))</f>
        <v>136.82219694454574</v>
      </c>
      <c r="E146" s="12">
        <f>100*(VLOOKUP($A146,'Raw-Data'!$A$189:$L665,4,TRUE)/VLOOKUP($A$5,'Raw-Data'!$A$189:$L665,4,TRUE))</f>
        <v>211.49212916116963</v>
      </c>
      <c r="F146" s="12">
        <f>100*(VLOOKUP($A146,'Raw-Data'!$A$189:$L665,5,TRUE)/VLOOKUP($A$5,'Raw-Data'!$A$189:$L665,5,TRUE))</f>
        <v>136.45100591006161</v>
      </c>
      <c r="G146" s="12">
        <f>100*(VLOOKUP($A146,'Raw-Data'!$A$189:$L665,6,TRUE)/VLOOKUP($A$5,'Raw-Data'!$A$189:$L665,6,TRUE))</f>
        <v>136.52405438217022</v>
      </c>
      <c r="H146" s="12">
        <f>100*(VLOOKUP($A146,'Raw-Data'!$A$189:$L665,7,TRUE)/VLOOKUP($A$5,'Raw-Data'!$A$189:$L665,7,TRUE))</f>
        <v>96.895666677397557</v>
      </c>
      <c r="I146" s="12">
        <f>100*(VLOOKUP($A146,'Raw-Data'!$A$189:$L665,8,TRUE)/VLOOKUP($A$5,'Raw-Data'!$A$189:$L665,8,TRUE))</f>
        <v>324.87700000000001</v>
      </c>
      <c r="J146" s="12">
        <f>100*(VLOOKUP($A146,'Raw-Data'!$A$189:$L665,9,TRUE)/VLOOKUP($A$5,'Raw-Data'!$A$189:$L665,9,TRUE))</f>
        <v>399.20600000000002</v>
      </c>
      <c r="L146" s="13">
        <f t="shared" si="50"/>
        <v>41182</v>
      </c>
      <c r="M146" s="3">
        <f t="shared" si="51"/>
        <v>3.1497514149836148E-2</v>
      </c>
      <c r="N146" s="3">
        <f t="shared" si="52"/>
        <v>2.5842650779400955E-2</v>
      </c>
      <c r="O146" s="3">
        <f t="shared" si="53"/>
        <v>2.1227873780042428E-2</v>
      </c>
      <c r="P146" s="3">
        <f t="shared" si="54"/>
        <v>2.9581246336023881E-2</v>
      </c>
      <c r="Q146" s="3">
        <f t="shared" si="55"/>
        <v>2.9524426406381865E-2</v>
      </c>
      <c r="R146" s="3">
        <f t="shared" si="56"/>
        <v>2.3258316505846865E-2</v>
      </c>
      <c r="S146" s="3">
        <f t="shared" si="57"/>
        <v>7.0360864651869193E-2</v>
      </c>
      <c r="T146" s="3">
        <f t="shared" si="58"/>
        <v>6.0341896687278185E-2</v>
      </c>
      <c r="U146" s="18"/>
      <c r="V146" s="13">
        <f t="shared" si="66"/>
        <v>41182</v>
      </c>
      <c r="W146" s="3">
        <f t="shared" si="67"/>
        <v>6.9604393491096003E-3</v>
      </c>
      <c r="X146" s="3">
        <f t="shared" si="59"/>
        <v>5.9817467818577474E-3</v>
      </c>
      <c r="Y146" s="3">
        <f t="shared" si="60"/>
        <v>4.290705635560282E-3</v>
      </c>
      <c r="Z146" s="3">
        <f t="shared" si="61"/>
        <v>6.1490723553917848E-3</v>
      </c>
      <c r="AA146" s="3">
        <f t="shared" si="62"/>
        <v>5.5565893063869798E-3</v>
      </c>
      <c r="AB146" s="3">
        <f t="shared" si="63"/>
        <v>5.2166144548066607E-3</v>
      </c>
      <c r="AC146" s="3">
        <f t="shared" si="64"/>
        <v>1.2017480462430785E-2</v>
      </c>
      <c r="AD146" s="3">
        <f t="shared" si="65"/>
        <v>9.8686776135668234E-3</v>
      </c>
    </row>
    <row r="147" spans="1:30" x14ac:dyDescent="0.3">
      <c r="A147" s="10">
        <v>41213</v>
      </c>
      <c r="B147" s="11">
        <f t="shared" si="49"/>
        <v>41213</v>
      </c>
      <c r="C147" s="12">
        <f>100*(VLOOKUP($A147,'Raw-Data'!$A$189:$L666,2,TRUE)/VLOOKUP($A$5,'Raw-Data'!$A$189:$L666,2,TRUE))</f>
        <v>142.32570000000001</v>
      </c>
      <c r="D147" s="12">
        <f>100*(VLOOKUP($A147,'Raw-Data'!$A$189:$L666,3,TRUE)/VLOOKUP($A$5,'Raw-Data'!$A$189:$L666,3,TRUE))</f>
        <v>134.29575970000599</v>
      </c>
      <c r="E147" s="12">
        <f>100*(VLOOKUP($A147,'Raw-Data'!$A$189:$L666,4,TRUE)/VLOOKUP($A$5,'Raw-Data'!$A$189:$L666,4,TRUE))</f>
        <v>209.35406606637378</v>
      </c>
      <c r="F147" s="12">
        <f>100*(VLOOKUP($A147,'Raw-Data'!$A$189:$L666,5,TRUE)/VLOOKUP($A$5,'Raw-Data'!$A$189:$L666,5,TRUE))</f>
        <v>137.58660395333885</v>
      </c>
      <c r="G147" s="12">
        <f>100*(VLOOKUP($A147,'Raw-Data'!$A$189:$L666,6,TRUE)/VLOOKUP($A$5,'Raw-Data'!$A$189:$L666,6,TRUE))</f>
        <v>138.50834729702345</v>
      </c>
      <c r="H147" s="12">
        <f>100*(VLOOKUP($A147,'Raw-Data'!$A$189:$L666,7,TRUE)/VLOOKUP($A$5,'Raw-Data'!$A$189:$L666,7,TRUE))</f>
        <v>95.081249299941959</v>
      </c>
      <c r="I147" s="12">
        <f>100*(VLOOKUP($A147,'Raw-Data'!$A$189:$L666,8,TRUE)/VLOOKUP($A$5,'Raw-Data'!$A$189:$L666,8,TRUE))</f>
        <v>323.99599999999998</v>
      </c>
      <c r="J147" s="12">
        <f>100*(VLOOKUP($A147,'Raw-Data'!$A$189:$L666,9,TRUE)/VLOOKUP($A$5,'Raw-Data'!$A$189:$L666,9,TRUE))</f>
        <v>396.78199999999998</v>
      </c>
      <c r="L147" s="13">
        <f t="shared" si="50"/>
        <v>41213</v>
      </c>
      <c r="M147" s="3">
        <f t="shared" si="51"/>
        <v>-6.6700911632632254E-3</v>
      </c>
      <c r="N147" s="3">
        <f t="shared" si="52"/>
        <v>-1.8465112393742045E-2</v>
      </c>
      <c r="O147" s="3">
        <f t="shared" si="53"/>
        <v>-1.0109421581199984E-2</v>
      </c>
      <c r="P147" s="3">
        <f t="shared" si="54"/>
        <v>8.322386747560806E-3</v>
      </c>
      <c r="Q147" s="3">
        <f t="shared" si="55"/>
        <v>1.453438314466271E-2</v>
      </c>
      <c r="R147" s="3">
        <f t="shared" si="56"/>
        <v>-1.8725474932707598E-2</v>
      </c>
      <c r="S147" s="3">
        <f t="shared" si="57"/>
        <v>-2.7117955410818073E-3</v>
      </c>
      <c r="T147" s="3">
        <f t="shared" si="58"/>
        <v>-6.072053025255264E-3</v>
      </c>
      <c r="U147" s="18"/>
      <c r="V147" s="13">
        <f t="shared" si="66"/>
        <v>41213</v>
      </c>
      <c r="W147" s="3">
        <f t="shared" si="67"/>
        <v>-1.4739818759686818E-3</v>
      </c>
      <c r="X147" s="3">
        <f t="shared" si="59"/>
        <v>-4.2740827007556872E-3</v>
      </c>
      <c r="Y147" s="3">
        <f t="shared" si="60"/>
        <v>-2.0433771464898362E-3</v>
      </c>
      <c r="Z147" s="3">
        <f t="shared" si="61"/>
        <v>1.7299797885116325E-3</v>
      </c>
      <c r="AA147" s="3">
        <f t="shared" si="62"/>
        <v>2.7354163242645389E-3</v>
      </c>
      <c r="AB147" s="3">
        <f t="shared" si="63"/>
        <v>-4.1999421231767031E-3</v>
      </c>
      <c r="AC147" s="3">
        <f t="shared" si="64"/>
        <v>-4.6316869604006187E-4</v>
      </c>
      <c r="AD147" s="3">
        <f t="shared" si="65"/>
        <v>-9.9306016297894808E-4</v>
      </c>
    </row>
    <row r="148" spans="1:30" x14ac:dyDescent="0.3">
      <c r="A148" s="10">
        <v>41243</v>
      </c>
      <c r="B148" s="11">
        <f t="shared" si="49"/>
        <v>41243</v>
      </c>
      <c r="C148" s="12">
        <f>100*(VLOOKUP($A148,'Raw-Data'!$A$189:$L667,2,TRUE)/VLOOKUP($A$5,'Raw-Data'!$A$189:$L667,2,TRUE))</f>
        <v>144.14599999999999</v>
      </c>
      <c r="D148" s="12">
        <f>100*(VLOOKUP($A148,'Raw-Data'!$A$189:$L667,3,TRUE)/VLOOKUP($A$5,'Raw-Data'!$A$189:$L667,3,TRUE))</f>
        <v>135.07459031115127</v>
      </c>
      <c r="E148" s="12">
        <f>100*(VLOOKUP($A148,'Raw-Data'!$A$189:$L667,4,TRUE)/VLOOKUP($A$5,'Raw-Data'!$A$189:$L667,4,TRUE))</f>
        <v>212.79635725538918</v>
      </c>
      <c r="F148" s="12">
        <f>100*(VLOOKUP($A148,'Raw-Data'!$A$189:$L667,5,TRUE)/VLOOKUP($A$5,'Raw-Data'!$A$189:$L667,5,TRUE))</f>
        <v>140.91141463469069</v>
      </c>
      <c r="G148" s="12">
        <f>100*(VLOOKUP($A148,'Raw-Data'!$A$189:$L667,6,TRUE)/VLOOKUP($A$5,'Raw-Data'!$A$189:$L667,6,TRUE))</f>
        <v>142.10522449144517</v>
      </c>
      <c r="H148" s="12">
        <f>100*(VLOOKUP($A148,'Raw-Data'!$A$189:$L667,7,TRUE)/VLOOKUP($A$5,'Raw-Data'!$A$189:$L667,7,TRUE))</f>
        <v>97.339021241057537</v>
      </c>
      <c r="I148" s="12">
        <f>100*(VLOOKUP($A148,'Raw-Data'!$A$189:$L667,8,TRUE)/VLOOKUP($A$5,'Raw-Data'!$A$189:$L667,8,TRUE))</f>
        <v>332.94799999999998</v>
      </c>
      <c r="J148" s="12">
        <f>100*(VLOOKUP($A148,'Raw-Data'!$A$189:$L667,9,TRUE)/VLOOKUP($A$5,'Raw-Data'!$A$189:$L667,9,TRUE))</f>
        <v>401.82000000000005</v>
      </c>
      <c r="L148" s="13">
        <f t="shared" si="50"/>
        <v>41243</v>
      </c>
      <c r="M148" s="3">
        <f t="shared" si="51"/>
        <v>1.2789678884417732E-2</v>
      </c>
      <c r="N148" s="3">
        <f t="shared" si="52"/>
        <v>5.7993685942510087E-3</v>
      </c>
      <c r="O148" s="3">
        <f t="shared" si="53"/>
        <v>1.6442437702280266E-2</v>
      </c>
      <c r="P148" s="3">
        <f t="shared" si="54"/>
        <v>2.4165220928626274E-2</v>
      </c>
      <c r="Q148" s="3">
        <f t="shared" si="55"/>
        <v>2.5968667337488371E-2</v>
      </c>
      <c r="R148" s="3">
        <f t="shared" si="56"/>
        <v>2.3745711775339018E-2</v>
      </c>
      <c r="S148" s="3">
        <f t="shared" si="57"/>
        <v>2.7629970740379539E-2</v>
      </c>
      <c r="T148" s="3">
        <f t="shared" si="58"/>
        <v>1.2697148560166793E-2</v>
      </c>
      <c r="U148" s="18"/>
      <c r="V148" s="13">
        <f t="shared" si="66"/>
        <v>41243</v>
      </c>
      <c r="W148" s="3">
        <f t="shared" si="67"/>
        <v>2.8263114271841814E-3</v>
      </c>
      <c r="X148" s="3">
        <f t="shared" si="59"/>
        <v>1.3423682702518802E-3</v>
      </c>
      <c r="Y148" s="3">
        <f t="shared" si="60"/>
        <v>3.3234444882487796E-3</v>
      </c>
      <c r="Z148" s="3">
        <f t="shared" si="61"/>
        <v>5.0232397339254166E-3</v>
      </c>
      <c r="AA148" s="3">
        <f t="shared" si="62"/>
        <v>4.887384338732423E-3</v>
      </c>
      <c r="AB148" s="3">
        <f t="shared" si="63"/>
        <v>5.3259324790668429E-3</v>
      </c>
      <c r="AC148" s="3">
        <f t="shared" si="64"/>
        <v>4.7191380491544942E-3</v>
      </c>
      <c r="AD148" s="3">
        <f t="shared" si="65"/>
        <v>2.0765682325373106E-3</v>
      </c>
    </row>
    <row r="149" spans="1:30" x14ac:dyDescent="0.3">
      <c r="A149" s="10">
        <v>41274</v>
      </c>
      <c r="B149" s="11">
        <f t="shared" si="49"/>
        <v>41274</v>
      </c>
      <c r="C149" s="12">
        <f>100*(VLOOKUP($A149,'Raw-Data'!$A$189:$L668,2,TRUE)/VLOOKUP($A$5,'Raw-Data'!$A$189:$L668,2,TRUE))</f>
        <v>147.4111</v>
      </c>
      <c r="D149" s="12">
        <f>100*(VLOOKUP($A149,'Raw-Data'!$A$189:$L668,3,TRUE)/VLOOKUP($A$5,'Raw-Data'!$A$189:$L668,3,TRUE))</f>
        <v>136.30569781807694</v>
      </c>
      <c r="E149" s="12">
        <f>100*(VLOOKUP($A149,'Raw-Data'!$A$189:$L668,4,TRUE)/VLOOKUP($A$5,'Raw-Data'!$A$189:$L668,4,TRUE))</f>
        <v>217.57553827827803</v>
      </c>
      <c r="F149" s="12">
        <f>100*(VLOOKUP($A149,'Raw-Data'!$A$189:$L668,5,TRUE)/VLOOKUP($A$5,'Raw-Data'!$A$189:$L668,5,TRUE))</f>
        <v>145.41614533423163</v>
      </c>
      <c r="G149" s="12">
        <f>100*(VLOOKUP($A149,'Raw-Data'!$A$189:$L668,6,TRUE)/VLOOKUP($A$5,'Raw-Data'!$A$189:$L668,6,TRUE))</f>
        <v>146.10387026349287</v>
      </c>
      <c r="H149" s="12">
        <f>100*(VLOOKUP($A149,'Raw-Data'!$A$189:$L668,7,TRUE)/VLOOKUP($A$5,'Raw-Data'!$A$189:$L668,7,TRUE))</f>
        <v>102.49575841326741</v>
      </c>
      <c r="I149" s="12">
        <f>100*(VLOOKUP($A149,'Raw-Data'!$A$189:$L668,8,TRUE)/VLOOKUP($A$5,'Raw-Data'!$A$189:$L668,8,TRUE))</f>
        <v>343.37099999999998</v>
      </c>
      <c r="J149" s="12">
        <f>100*(VLOOKUP($A149,'Raw-Data'!$A$189:$L668,9,TRUE)/VLOOKUP($A$5,'Raw-Data'!$A$189:$L668,9,TRUE))</f>
        <v>421.46699999999998</v>
      </c>
      <c r="L149" s="13">
        <f t="shared" si="50"/>
        <v>41274</v>
      </c>
      <c r="M149" s="3">
        <f t="shared" si="51"/>
        <v>2.2651339614002675E-2</v>
      </c>
      <c r="N149" s="3">
        <f t="shared" si="52"/>
        <v>9.1142790371583349E-3</v>
      </c>
      <c r="O149" s="3">
        <f t="shared" si="53"/>
        <v>2.2458941894165418E-2</v>
      </c>
      <c r="P149" s="3">
        <f t="shared" si="54"/>
        <v>3.1968529385780098E-2</v>
      </c>
      <c r="Q149" s="3">
        <f t="shared" si="55"/>
        <v>2.8138626052333526E-2</v>
      </c>
      <c r="R149" s="3">
        <f t="shared" si="56"/>
        <v>5.2977080583534342E-2</v>
      </c>
      <c r="S149" s="3">
        <f t="shared" si="57"/>
        <v>3.1305188798250727E-2</v>
      </c>
      <c r="T149" s="3">
        <f t="shared" si="58"/>
        <v>4.8895027624309195E-2</v>
      </c>
      <c r="U149" s="18"/>
      <c r="V149" s="13">
        <f t="shared" si="66"/>
        <v>41274</v>
      </c>
      <c r="W149" s="3">
        <f t="shared" si="67"/>
        <v>5.0055783707035643E-3</v>
      </c>
      <c r="X149" s="3">
        <f t="shared" si="59"/>
        <v>2.109663972355826E-3</v>
      </c>
      <c r="Y149" s="3">
        <f t="shared" si="60"/>
        <v>4.5395365335465015E-3</v>
      </c>
      <c r="Z149" s="3">
        <f t="shared" si="61"/>
        <v>6.6453183904303633E-3</v>
      </c>
      <c r="AA149" s="3">
        <f t="shared" si="62"/>
        <v>5.2957773494634796E-3</v>
      </c>
      <c r="AB149" s="3">
        <f t="shared" si="63"/>
        <v>1.1882244541476105E-2</v>
      </c>
      <c r="AC149" s="3">
        <f t="shared" si="64"/>
        <v>5.3468571856967774E-3</v>
      </c>
      <c r="AD149" s="3">
        <f t="shared" si="65"/>
        <v>7.9965876285171961E-3</v>
      </c>
    </row>
    <row r="150" spans="1:30" x14ac:dyDescent="0.3">
      <c r="A150" s="10">
        <v>41305</v>
      </c>
      <c r="B150" s="11">
        <f t="shared" si="49"/>
        <v>41305</v>
      </c>
      <c r="C150" s="12">
        <f>100*(VLOOKUP($A150,'Raw-Data'!$A$189:$L669,2,TRUE)/VLOOKUP($A$5,'Raw-Data'!$A$189:$L669,2,TRUE))</f>
        <v>154.20189999999999</v>
      </c>
      <c r="D150" s="12">
        <f>100*(VLOOKUP($A150,'Raw-Data'!$A$189:$L669,3,TRUE)/VLOOKUP($A$5,'Raw-Data'!$A$189:$L669,3,TRUE))</f>
        <v>143.36578914426599</v>
      </c>
      <c r="E150" s="12">
        <f>100*(VLOOKUP($A150,'Raw-Data'!$A$189:$L669,4,TRUE)/VLOOKUP($A$5,'Raw-Data'!$A$189:$L669,4,TRUE))</f>
        <v>232.4596851664468</v>
      </c>
      <c r="F150" s="12">
        <f>100*(VLOOKUP($A150,'Raw-Data'!$A$189:$L669,5,TRUE)/VLOOKUP($A$5,'Raw-Data'!$A$189:$L669,5,TRUE))</f>
        <v>153.08653211756516</v>
      </c>
      <c r="G150" s="12">
        <f>100*(VLOOKUP($A150,'Raw-Data'!$A$189:$L669,6,TRUE)/VLOOKUP($A$5,'Raw-Data'!$A$189:$L669,6,TRUE))</f>
        <v>154.64438353547777</v>
      </c>
      <c r="H150" s="12">
        <f>100*(VLOOKUP($A150,'Raw-Data'!$A$189:$L669,7,TRUE)/VLOOKUP($A$5,'Raw-Data'!$A$189:$L669,7,TRUE))</f>
        <v>106.25895109823639</v>
      </c>
      <c r="I150" s="12">
        <f>100*(VLOOKUP($A150,'Raw-Data'!$A$189:$L669,8,TRUE)/VLOOKUP($A$5,'Raw-Data'!$A$189:$L669,8,TRUE))</f>
        <v>349.07400000000001</v>
      </c>
      <c r="J150" s="12">
        <f>100*(VLOOKUP($A150,'Raw-Data'!$A$189:$L669,9,TRUE)/VLOOKUP($A$5,'Raw-Data'!$A$189:$L669,9,TRUE))</f>
        <v>427.27800000000002</v>
      </c>
      <c r="L150" s="13">
        <f t="shared" si="50"/>
        <v>41305</v>
      </c>
      <c r="M150" s="3">
        <f t="shared" si="51"/>
        <v>4.6067087213920832E-2</v>
      </c>
      <c r="N150" s="3">
        <f t="shared" si="52"/>
        <v>5.1796010285732441E-2</v>
      </c>
      <c r="O150" s="3">
        <f t="shared" si="53"/>
        <v>6.8409100609150286E-2</v>
      </c>
      <c r="P150" s="3">
        <f t="shared" si="54"/>
        <v>5.274783460738508E-2</v>
      </c>
      <c r="Q150" s="3">
        <f t="shared" si="55"/>
        <v>5.8455078955693685E-2</v>
      </c>
      <c r="R150" s="3">
        <f t="shared" si="56"/>
        <v>3.6715594315577693E-2</v>
      </c>
      <c r="S150" s="3">
        <f t="shared" si="57"/>
        <v>1.660885747485974E-2</v>
      </c>
      <c r="T150" s="3">
        <f t="shared" si="58"/>
        <v>1.3787556321135597E-2</v>
      </c>
      <c r="U150" s="18"/>
      <c r="V150" s="13">
        <f t="shared" si="66"/>
        <v>41305</v>
      </c>
      <c r="W150" s="3">
        <f t="shared" si="67"/>
        <v>1.0180078498172731E-2</v>
      </c>
      <c r="X150" s="3">
        <f t="shared" si="59"/>
        <v>1.1989119091711568E-2</v>
      </c>
      <c r="Y150" s="3">
        <f t="shared" si="60"/>
        <v>1.3827259222883168E-2</v>
      </c>
      <c r="Z150" s="3">
        <f t="shared" si="61"/>
        <v>1.0964725688249912E-2</v>
      </c>
      <c r="AA150" s="3">
        <f t="shared" si="62"/>
        <v>1.1001428517473398E-2</v>
      </c>
      <c r="AB150" s="3">
        <f t="shared" si="63"/>
        <v>8.2349511399636872E-3</v>
      </c>
      <c r="AC150" s="3">
        <f t="shared" si="64"/>
        <v>2.8367562166125536E-3</v>
      </c>
      <c r="AD150" s="3">
        <f t="shared" si="65"/>
        <v>2.2549000923411315E-3</v>
      </c>
    </row>
    <row r="151" spans="1:30" x14ac:dyDescent="0.3">
      <c r="A151" s="10">
        <v>41333</v>
      </c>
      <c r="B151" s="11">
        <f t="shared" si="49"/>
        <v>41333</v>
      </c>
      <c r="C151" s="12">
        <f>100*(VLOOKUP($A151,'Raw-Data'!$A$189:$L670,2,TRUE)/VLOOKUP($A$5,'Raw-Data'!$A$189:$L670,2,TRUE))</f>
        <v>154.17760000000001</v>
      </c>
      <c r="D151" s="12">
        <f>100*(VLOOKUP($A151,'Raw-Data'!$A$189:$L670,3,TRUE)/VLOOKUP($A$5,'Raw-Data'!$A$189:$L670,3,TRUE))</f>
        <v>145.31204928784078</v>
      </c>
      <c r="E151" s="12">
        <f>100*(VLOOKUP($A151,'Raw-Data'!$A$189:$L670,4,TRUE)/VLOOKUP($A$5,'Raw-Data'!$A$189:$L670,4,TRUE))</f>
        <v>235.74795383807464</v>
      </c>
      <c r="F151" s="12">
        <f>100*(VLOOKUP($A151,'Raw-Data'!$A$189:$L670,5,TRUE)/VLOOKUP($A$5,'Raw-Data'!$A$189:$L670,5,TRUE))</f>
        <v>151.63443820937826</v>
      </c>
      <c r="G151" s="12">
        <f>100*(VLOOKUP($A151,'Raw-Data'!$A$189:$L670,6,TRUE)/VLOOKUP($A$5,'Raw-Data'!$A$189:$L670,6,TRUE))</f>
        <v>150.36763738036481</v>
      </c>
      <c r="H151" s="12">
        <f>100*(VLOOKUP($A151,'Raw-Data'!$A$189:$L670,7,TRUE)/VLOOKUP($A$5,'Raw-Data'!$A$189:$L670,7,TRUE))</f>
        <v>109.0920144297756</v>
      </c>
      <c r="I151" s="12">
        <f>100*(VLOOKUP($A151,'Raw-Data'!$A$189:$L670,8,TRUE)/VLOOKUP($A$5,'Raw-Data'!$A$189:$L670,8,TRUE))</f>
        <v>348.68599999999998</v>
      </c>
      <c r="J151" s="12">
        <f>100*(VLOOKUP($A151,'Raw-Data'!$A$189:$L670,9,TRUE)/VLOOKUP($A$5,'Raw-Data'!$A$189:$L670,9,TRUE))</f>
        <v>421.91</v>
      </c>
      <c r="L151" s="13">
        <f t="shared" si="50"/>
        <v>41333</v>
      </c>
      <c r="M151" s="3">
        <f t="shared" si="51"/>
        <v>-1.5758560692169521E-4</v>
      </c>
      <c r="N151" s="3">
        <f t="shared" si="52"/>
        <v>1.3575485164150969E-2</v>
      </c>
      <c r="O151" s="3">
        <f t="shared" si="53"/>
        <v>1.4145543857522425E-2</v>
      </c>
      <c r="P151" s="3">
        <f t="shared" si="54"/>
        <v>-9.4854451799308848E-3</v>
      </c>
      <c r="Q151" s="3">
        <f t="shared" si="55"/>
        <v>-2.7655360365103743E-2</v>
      </c>
      <c r="R151" s="3">
        <f t="shared" si="56"/>
        <v>2.6661879326477012E-2</v>
      </c>
      <c r="S151" s="3">
        <f t="shared" si="57"/>
        <v>-1.1115121722042876E-3</v>
      </c>
      <c r="T151" s="3">
        <f t="shared" si="58"/>
        <v>-1.2563249219477712E-2</v>
      </c>
      <c r="U151" s="18"/>
      <c r="V151" s="13">
        <f t="shared" si="66"/>
        <v>41333</v>
      </c>
      <c r="W151" s="3">
        <f t="shared" si="67"/>
        <v>-3.4823861148318319E-5</v>
      </c>
      <c r="X151" s="3">
        <f t="shared" si="59"/>
        <v>3.1422904479112431E-3</v>
      </c>
      <c r="Y151" s="3">
        <f t="shared" si="60"/>
        <v>2.8591824775498213E-3</v>
      </c>
      <c r="Z151" s="3">
        <f t="shared" si="61"/>
        <v>-1.9717454792791246E-3</v>
      </c>
      <c r="AA151" s="3">
        <f t="shared" si="62"/>
        <v>-5.2048252370382134E-3</v>
      </c>
      <c r="AB151" s="3">
        <f t="shared" si="63"/>
        <v>5.9800005323621163E-3</v>
      </c>
      <c r="AC151" s="3">
        <f t="shared" si="64"/>
        <v>-1.8984382695280268E-4</v>
      </c>
      <c r="AD151" s="3">
        <f t="shared" si="65"/>
        <v>-2.0546695270196851E-3</v>
      </c>
    </row>
    <row r="152" spans="1:30" x14ac:dyDescent="0.3">
      <c r="A152" s="10">
        <v>41364</v>
      </c>
      <c r="B152" s="11">
        <f t="shared" si="49"/>
        <v>41364</v>
      </c>
      <c r="C152" s="12">
        <f>100*(VLOOKUP($A152,'Raw-Data'!$A$189:$L671,2,TRUE)/VLOOKUP($A$5,'Raw-Data'!$A$189:$L671,2,TRUE))</f>
        <v>156.9965</v>
      </c>
      <c r="D152" s="12">
        <f>100*(VLOOKUP($A152,'Raw-Data'!$A$189:$L671,3,TRUE)/VLOOKUP($A$5,'Raw-Data'!$A$189:$L671,3,TRUE))</f>
        <v>150.76168654108864</v>
      </c>
      <c r="E152" s="12">
        <f>100*(VLOOKUP($A152,'Raw-Data'!$A$189:$L671,4,TRUE)/VLOOKUP($A$5,'Raw-Data'!$A$189:$L671,4,TRUE))</f>
        <v>245.76838343601503</v>
      </c>
      <c r="F152" s="12">
        <f>100*(VLOOKUP($A152,'Raw-Data'!$A$189:$L671,5,TRUE)/VLOOKUP($A$5,'Raw-Data'!$A$189:$L671,5,TRUE))</f>
        <v>152.87946375641118</v>
      </c>
      <c r="G152" s="12">
        <f>100*(VLOOKUP($A152,'Raw-Data'!$A$189:$L671,6,TRUE)/VLOOKUP($A$5,'Raw-Data'!$A$189:$L671,6,TRUE))</f>
        <v>150.05641596103351</v>
      </c>
      <c r="H152" s="12">
        <f>100*(VLOOKUP($A152,'Raw-Data'!$A$189:$L671,7,TRUE)/VLOOKUP($A$5,'Raw-Data'!$A$189:$L671,7,TRUE))</f>
        <v>114.41897378743298</v>
      </c>
      <c r="I152" s="12">
        <f>100*(VLOOKUP($A152,'Raw-Data'!$A$189:$L671,8,TRUE)/VLOOKUP($A$5,'Raw-Data'!$A$189:$L671,8,TRUE))</f>
        <v>341.77</v>
      </c>
      <c r="J152" s="12">
        <f>100*(VLOOKUP($A152,'Raw-Data'!$A$189:$L671,9,TRUE)/VLOOKUP($A$5,'Raw-Data'!$A$189:$L671,9,TRUE))</f>
        <v>414.64299999999997</v>
      </c>
      <c r="L152" s="13">
        <f t="shared" si="50"/>
        <v>41364</v>
      </c>
      <c r="M152" s="3">
        <f t="shared" si="51"/>
        <v>1.8283460113531325E-2</v>
      </c>
      <c r="N152" s="3">
        <f t="shared" si="52"/>
        <v>3.7502996344459749E-2</v>
      </c>
      <c r="O152" s="3">
        <f t="shared" si="53"/>
        <v>4.2504842289418088E-2</v>
      </c>
      <c r="P152" s="3">
        <f t="shared" si="54"/>
        <v>8.2107043870454088E-3</v>
      </c>
      <c r="Q152" s="3">
        <f t="shared" si="55"/>
        <v>-2.0697367116572218E-3</v>
      </c>
      <c r="R152" s="3">
        <f t="shared" si="56"/>
        <v>4.8829966019982463E-2</v>
      </c>
      <c r="S152" s="3">
        <f t="shared" si="57"/>
        <v>-1.9834464245768402E-2</v>
      </c>
      <c r="T152" s="3">
        <f t="shared" si="58"/>
        <v>-1.7224052523050037E-2</v>
      </c>
      <c r="U152" s="18"/>
      <c r="V152" s="13">
        <f t="shared" si="66"/>
        <v>41364</v>
      </c>
      <c r="W152" s="3">
        <f t="shared" si="67"/>
        <v>4.040347901955346E-3</v>
      </c>
      <c r="X152" s="3">
        <f t="shared" si="59"/>
        <v>8.6807436902838937E-3</v>
      </c>
      <c r="Y152" s="3">
        <f t="shared" si="60"/>
        <v>8.591334593352885E-3</v>
      </c>
      <c r="Z152" s="3">
        <f t="shared" si="61"/>
        <v>1.7067643057077921E-3</v>
      </c>
      <c r="AA152" s="3">
        <f t="shared" si="62"/>
        <v>-3.895309165615199E-4</v>
      </c>
      <c r="AB152" s="3">
        <f t="shared" si="63"/>
        <v>1.095208703104213E-2</v>
      </c>
      <c r="AC152" s="3">
        <f t="shared" si="64"/>
        <v>-3.3876827372099592E-3</v>
      </c>
      <c r="AD152" s="3">
        <f t="shared" si="65"/>
        <v>-2.8169254014343815E-3</v>
      </c>
    </row>
    <row r="153" spans="1:30" x14ac:dyDescent="0.3">
      <c r="A153" s="10">
        <v>41394</v>
      </c>
      <c r="B153" s="11">
        <f t="shared" si="49"/>
        <v>41394</v>
      </c>
      <c r="C153" s="12">
        <f>100*(VLOOKUP($A153,'Raw-Data'!$A$189:$L672,2,TRUE)/VLOOKUP($A$5,'Raw-Data'!$A$189:$L672,2,TRUE))</f>
        <v>161.48159999999999</v>
      </c>
      <c r="D153" s="12">
        <f>100*(VLOOKUP($A153,'Raw-Data'!$A$189:$L672,3,TRUE)/VLOOKUP($A$5,'Raw-Data'!$A$189:$L672,3,TRUE))</f>
        <v>153.66638183925937</v>
      </c>
      <c r="E153" s="12">
        <f>100*(VLOOKUP($A153,'Raw-Data'!$A$189:$L672,4,TRUE)/VLOOKUP($A$5,'Raw-Data'!$A$189:$L672,4,TRUE))</f>
        <v>248.91767960754677</v>
      </c>
      <c r="F153" s="12">
        <f>100*(VLOOKUP($A153,'Raw-Data'!$A$189:$L672,5,TRUE)/VLOOKUP($A$5,'Raw-Data'!$A$189:$L672,5,TRUE))</f>
        <v>160.84538849204856</v>
      </c>
      <c r="G153" s="12">
        <f>100*(VLOOKUP($A153,'Raw-Data'!$A$189:$L672,6,TRUE)/VLOOKUP($A$5,'Raw-Data'!$A$189:$L672,6,TRUE))</f>
        <v>156.56598524675175</v>
      </c>
      <c r="H153" s="12">
        <f>100*(VLOOKUP($A153,'Raw-Data'!$A$189:$L672,7,TRUE)/VLOOKUP($A$5,'Raw-Data'!$A$189:$L672,7,TRUE))</f>
        <v>124.45434051939847</v>
      </c>
      <c r="I153" s="12">
        <f>100*(VLOOKUP($A153,'Raw-Data'!$A$189:$L672,8,TRUE)/VLOOKUP($A$5,'Raw-Data'!$A$189:$L672,8,TRUE))</f>
        <v>347.77499999999998</v>
      </c>
      <c r="J153" s="12">
        <f>100*(VLOOKUP($A153,'Raw-Data'!$A$189:$L672,9,TRUE)/VLOOKUP($A$5,'Raw-Data'!$A$189:$L672,9,TRUE))</f>
        <v>417.76799999999997</v>
      </c>
      <c r="L153" s="13">
        <f t="shared" si="50"/>
        <v>41394</v>
      </c>
      <c r="M153" s="3">
        <f t="shared" si="51"/>
        <v>2.8568152793215118E-2</v>
      </c>
      <c r="N153" s="3">
        <f t="shared" si="52"/>
        <v>1.9266800238262771E-2</v>
      </c>
      <c r="O153" s="3">
        <f t="shared" si="53"/>
        <v>1.2814081809475963E-2</v>
      </c>
      <c r="P153" s="3">
        <f t="shared" si="54"/>
        <v>5.2105917563459059E-2</v>
      </c>
      <c r="Q153" s="3">
        <f t="shared" si="55"/>
        <v>4.3380812769836075E-2</v>
      </c>
      <c r="R153" s="3">
        <f t="shared" si="56"/>
        <v>8.7707190510283306E-2</v>
      </c>
      <c r="S153" s="3">
        <f t="shared" si="57"/>
        <v>1.7570295812973535E-2</v>
      </c>
      <c r="T153" s="3">
        <f t="shared" si="58"/>
        <v>7.5366037772253147E-3</v>
      </c>
      <c r="U153" s="18"/>
      <c r="V153" s="13">
        <f t="shared" si="66"/>
        <v>41394</v>
      </c>
      <c r="W153" s="3">
        <f t="shared" si="67"/>
        <v>6.3130980396528934E-3</v>
      </c>
      <c r="X153" s="3">
        <f t="shared" si="59"/>
        <v>4.4596477855820002E-3</v>
      </c>
      <c r="Y153" s="3">
        <f t="shared" si="60"/>
        <v>2.5900593532895561E-3</v>
      </c>
      <c r="Z153" s="3">
        <f t="shared" si="61"/>
        <v>1.0831289986980847E-2</v>
      </c>
      <c r="AA153" s="3">
        <f t="shared" si="62"/>
        <v>8.1644045178517928E-3</v>
      </c>
      <c r="AB153" s="3">
        <f t="shared" si="63"/>
        <v>1.9671870820547426E-2</v>
      </c>
      <c r="AC153" s="3">
        <f t="shared" si="64"/>
        <v>3.0009677637741978E-3</v>
      </c>
      <c r="AD153" s="3">
        <f t="shared" si="65"/>
        <v>1.2325816234130288E-3</v>
      </c>
    </row>
    <row r="154" spans="1:30" x14ac:dyDescent="0.3">
      <c r="A154" s="10">
        <v>41425</v>
      </c>
      <c r="B154" s="11">
        <f t="shared" si="49"/>
        <v>41425</v>
      </c>
      <c r="C154" s="12">
        <f>100*(VLOOKUP($A154,'Raw-Data'!$A$189:$L673,2,TRUE)/VLOOKUP($A$5,'Raw-Data'!$A$189:$L673,2,TRUE))</f>
        <v>161.0393</v>
      </c>
      <c r="D154" s="12">
        <f>100*(VLOOKUP($A154,'Raw-Data'!$A$189:$L673,3,TRUE)/VLOOKUP($A$5,'Raw-Data'!$A$189:$L673,3,TRUE))</f>
        <v>157.26064973304236</v>
      </c>
      <c r="E154" s="12">
        <f>100*(VLOOKUP($A154,'Raw-Data'!$A$189:$L673,4,TRUE)/VLOOKUP($A$5,'Raw-Data'!$A$189:$L673,4,TRUE))</f>
        <v>254.2636378773712</v>
      </c>
      <c r="F154" s="12">
        <f>100*(VLOOKUP($A154,'Raw-Data'!$A$189:$L673,5,TRUE)/VLOOKUP($A$5,'Raw-Data'!$A$189:$L673,5,TRUE))</f>
        <v>156.96137467168262</v>
      </c>
      <c r="G154" s="12">
        <f>100*(VLOOKUP($A154,'Raw-Data'!$A$189:$L673,6,TRUE)/VLOOKUP($A$5,'Raw-Data'!$A$189:$L673,6,TRUE))</f>
        <v>156.85550351015641</v>
      </c>
      <c r="H154" s="12">
        <f>100*(VLOOKUP($A154,'Raw-Data'!$A$189:$L673,7,TRUE)/VLOOKUP($A$5,'Raw-Data'!$A$189:$L673,7,TRUE))</f>
        <v>117.40483268180822</v>
      </c>
      <c r="I154" s="12">
        <f>100*(VLOOKUP($A154,'Raw-Data'!$A$189:$L673,8,TRUE)/VLOOKUP($A$5,'Raw-Data'!$A$189:$L673,8,TRUE))</f>
        <v>343.34699999999998</v>
      </c>
      <c r="J154" s="12">
        <f>100*(VLOOKUP($A154,'Raw-Data'!$A$189:$L673,9,TRUE)/VLOOKUP($A$5,'Raw-Data'!$A$189:$L673,9,TRUE))</f>
        <v>407.05</v>
      </c>
      <c r="L154" s="13">
        <f t="shared" si="50"/>
        <v>41425</v>
      </c>
      <c r="M154" s="3">
        <f t="shared" si="51"/>
        <v>-2.7390117511839618E-3</v>
      </c>
      <c r="N154" s="3">
        <f t="shared" si="52"/>
        <v>2.3390073031996694E-2</v>
      </c>
      <c r="O154" s="3">
        <f t="shared" si="53"/>
        <v>2.1476812246735921E-2</v>
      </c>
      <c r="P154" s="3">
        <f t="shared" si="54"/>
        <v>-2.4147498767476017E-2</v>
      </c>
      <c r="Q154" s="3">
        <f t="shared" si="55"/>
        <v>1.8491772842508247E-3</v>
      </c>
      <c r="R154" s="3">
        <f t="shared" si="56"/>
        <v>-5.6643326445424025E-2</v>
      </c>
      <c r="S154" s="3">
        <f t="shared" si="57"/>
        <v>-1.2732370066853571E-2</v>
      </c>
      <c r="T154" s="3">
        <f t="shared" si="58"/>
        <v>-2.565538767928599E-2</v>
      </c>
      <c r="U154" s="18"/>
      <c r="V154" s="13">
        <f t="shared" si="66"/>
        <v>41425</v>
      </c>
      <c r="W154" s="3">
        <f t="shared" si="67"/>
        <v>-6.0527713647248629E-4</v>
      </c>
      <c r="X154" s="3">
        <f t="shared" si="59"/>
        <v>5.4140535071614346E-3</v>
      </c>
      <c r="Y154" s="3">
        <f t="shared" si="60"/>
        <v>4.341022577003268E-3</v>
      </c>
      <c r="Z154" s="3">
        <f t="shared" si="61"/>
        <v>-5.0195558170961878E-3</v>
      </c>
      <c r="AA154" s="3">
        <f t="shared" si="62"/>
        <v>3.4802094312866397E-4</v>
      </c>
      <c r="AB154" s="3">
        <f t="shared" si="63"/>
        <v>-1.2704547873413347E-2</v>
      </c>
      <c r="AC154" s="3">
        <f t="shared" si="64"/>
        <v>-2.1746607190789614E-3</v>
      </c>
      <c r="AD154" s="3">
        <f t="shared" si="65"/>
        <v>-4.1958367893219764E-3</v>
      </c>
    </row>
    <row r="155" spans="1:30" x14ac:dyDescent="0.3">
      <c r="A155" s="10">
        <v>41455</v>
      </c>
      <c r="B155" s="11">
        <f t="shared" si="49"/>
        <v>41455</v>
      </c>
      <c r="C155" s="12">
        <f>100*(VLOOKUP($A155,'Raw-Data'!$A$189:$L674,2,TRUE)/VLOOKUP($A$5,'Raw-Data'!$A$189:$L674,2,TRUE))</f>
        <v>156.3321</v>
      </c>
      <c r="D155" s="12">
        <f>100*(VLOOKUP($A155,'Raw-Data'!$A$189:$L674,3,TRUE)/VLOOKUP($A$5,'Raw-Data'!$A$189:$L674,3,TRUE))</f>
        <v>155.14893570701599</v>
      </c>
      <c r="E155" s="12">
        <f>100*(VLOOKUP($A155,'Raw-Data'!$A$189:$L674,4,TRUE)/VLOOKUP($A$5,'Raw-Data'!$A$189:$L674,4,TRUE))</f>
        <v>251.19567584184034</v>
      </c>
      <c r="F155" s="12">
        <f>100*(VLOOKUP($A155,'Raw-Data'!$A$189:$L674,5,TRUE)/VLOOKUP($A$5,'Raw-Data'!$A$189:$L674,5,TRUE))</f>
        <v>151.38479146005164</v>
      </c>
      <c r="G155" s="12">
        <f>100*(VLOOKUP($A155,'Raw-Data'!$A$189:$L674,6,TRUE)/VLOOKUP($A$5,'Raw-Data'!$A$189:$L674,6,TRUE))</f>
        <v>149.28483662635611</v>
      </c>
      <c r="H155" s="12">
        <f>100*(VLOOKUP($A155,'Raw-Data'!$A$189:$L674,7,TRUE)/VLOOKUP($A$5,'Raw-Data'!$A$189:$L674,7,TRUE))</f>
        <v>119.45723653141567</v>
      </c>
      <c r="I155" s="12">
        <f>100*(VLOOKUP($A155,'Raw-Data'!$A$189:$L674,8,TRUE)/VLOOKUP($A$5,'Raw-Data'!$A$189:$L674,8,TRUE))</f>
        <v>323.69499999999999</v>
      </c>
      <c r="J155" s="12">
        <f>100*(VLOOKUP($A155,'Raw-Data'!$A$189:$L674,9,TRUE)/VLOOKUP($A$5,'Raw-Data'!$A$189:$L674,9,TRUE))</f>
        <v>381.13799999999998</v>
      </c>
      <c r="L155" s="13">
        <f t="shared" si="50"/>
        <v>41455</v>
      </c>
      <c r="M155" s="3">
        <f t="shared" si="51"/>
        <v>-2.9230132023673749E-2</v>
      </c>
      <c r="N155" s="3">
        <f t="shared" si="52"/>
        <v>-1.3428114595807061E-2</v>
      </c>
      <c r="O155" s="3">
        <f t="shared" si="53"/>
        <v>-1.2066066784628071E-2</v>
      </c>
      <c r="P155" s="3">
        <f t="shared" si="54"/>
        <v>-3.5528379025066226E-2</v>
      </c>
      <c r="Q155" s="3">
        <f t="shared" si="55"/>
        <v>-4.8265229554473987E-2</v>
      </c>
      <c r="R155" s="3">
        <f t="shared" si="56"/>
        <v>1.7481425617034807E-2</v>
      </c>
      <c r="S155" s="3">
        <f t="shared" si="57"/>
        <v>-5.7236556603086686E-2</v>
      </c>
      <c r="T155" s="3">
        <f t="shared" si="58"/>
        <v>-6.3658027269377304E-2</v>
      </c>
      <c r="U155" s="18"/>
      <c r="V155" s="13">
        <f t="shared" si="66"/>
        <v>41455</v>
      </c>
      <c r="W155" s="3">
        <f t="shared" si="67"/>
        <v>-6.4593847041197628E-3</v>
      </c>
      <c r="X155" s="3">
        <f t="shared" si="59"/>
        <v>-3.1081788766774443E-3</v>
      </c>
      <c r="Y155" s="3">
        <f t="shared" si="60"/>
        <v>-2.4388660535811287E-3</v>
      </c>
      <c r="Z155" s="3">
        <f t="shared" si="61"/>
        <v>-7.3853065828693174E-3</v>
      </c>
      <c r="AA155" s="3">
        <f t="shared" si="62"/>
        <v>-9.0836670193440976E-3</v>
      </c>
      <c r="AB155" s="3">
        <f t="shared" si="63"/>
        <v>3.9209139466962785E-3</v>
      </c>
      <c r="AC155" s="3">
        <f t="shared" si="64"/>
        <v>-9.7758776006760598E-3</v>
      </c>
      <c r="AD155" s="3">
        <f t="shared" si="65"/>
        <v>-1.0411017603455232E-2</v>
      </c>
    </row>
    <row r="156" spans="1:30" x14ac:dyDescent="0.3">
      <c r="A156" s="10">
        <v>41486</v>
      </c>
      <c r="B156" s="11">
        <f t="shared" si="49"/>
        <v>41486</v>
      </c>
      <c r="C156" s="12">
        <f>100*(VLOOKUP($A156,'Raw-Data'!$A$189:$L675,2,TRUE)/VLOOKUP($A$5,'Raw-Data'!$A$189:$L675,2,TRUE))</f>
        <v>163.81620000000001</v>
      </c>
      <c r="D156" s="12">
        <f>100*(VLOOKUP($A156,'Raw-Data'!$A$189:$L675,3,TRUE)/VLOOKUP($A$5,'Raw-Data'!$A$189:$L675,3,TRUE))</f>
        <v>163.04391603215464</v>
      </c>
      <c r="E156" s="12">
        <f>100*(VLOOKUP($A156,'Raw-Data'!$A$189:$L675,4,TRUE)/VLOOKUP($A$5,'Raw-Data'!$A$189:$L675,4,TRUE))</f>
        <v>265.75416597287159</v>
      </c>
      <c r="F156" s="12">
        <f>100*(VLOOKUP($A156,'Raw-Data'!$A$189:$L675,5,TRUE)/VLOOKUP($A$5,'Raw-Data'!$A$189:$L675,5,TRUE))</f>
        <v>159.37327820809497</v>
      </c>
      <c r="G156" s="12">
        <f>100*(VLOOKUP($A156,'Raw-Data'!$A$189:$L675,6,TRUE)/VLOOKUP($A$5,'Raw-Data'!$A$189:$L675,6,TRUE))</f>
        <v>160.27869423528668</v>
      </c>
      <c r="H156" s="12">
        <f>100*(VLOOKUP($A156,'Raw-Data'!$A$189:$L675,7,TRUE)/VLOOKUP($A$5,'Raw-Data'!$A$189:$L675,7,TRUE))</f>
        <v>120.17750145864821</v>
      </c>
      <c r="I156" s="12">
        <f>100*(VLOOKUP($A156,'Raw-Data'!$A$189:$L675,8,TRUE)/VLOOKUP($A$5,'Raw-Data'!$A$189:$L675,8,TRUE))</f>
        <v>329.62</v>
      </c>
      <c r="J156" s="12">
        <f>100*(VLOOKUP($A156,'Raw-Data'!$A$189:$L675,9,TRUE)/VLOOKUP($A$5,'Raw-Data'!$A$189:$L675,9,TRUE))</f>
        <v>385.12</v>
      </c>
      <c r="L156" s="13">
        <f t="shared" si="50"/>
        <v>41486</v>
      </c>
      <c r="M156" s="3">
        <f t="shared" si="51"/>
        <v>4.7873085565920404E-2</v>
      </c>
      <c r="N156" s="3">
        <f t="shared" si="52"/>
        <v>5.0886461380873271E-2</v>
      </c>
      <c r="O156" s="3">
        <f t="shared" si="53"/>
        <v>5.7956770482775699E-2</v>
      </c>
      <c r="P156" s="3">
        <f t="shared" si="54"/>
        <v>5.2769414093696287E-2</v>
      </c>
      <c r="Q156" s="3">
        <f t="shared" si="55"/>
        <v>7.3643498277370378E-2</v>
      </c>
      <c r="R156" s="3">
        <f t="shared" si="56"/>
        <v>6.0294792358026594E-3</v>
      </c>
      <c r="S156" s="3">
        <f t="shared" si="57"/>
        <v>1.8304267906517069E-2</v>
      </c>
      <c r="T156" s="3">
        <f t="shared" si="58"/>
        <v>1.0447659377968099E-2</v>
      </c>
      <c r="U156" s="18"/>
      <c r="V156" s="13">
        <f t="shared" si="66"/>
        <v>41486</v>
      </c>
      <c r="W156" s="3">
        <f t="shared" si="67"/>
        <v>1.057917481840568E-2</v>
      </c>
      <c r="X156" s="3">
        <f t="shared" si="59"/>
        <v>1.1778587622589976E-2</v>
      </c>
      <c r="Y156" s="3">
        <f t="shared" si="60"/>
        <v>1.1714571337008508E-2</v>
      </c>
      <c r="Z156" s="3">
        <f t="shared" si="61"/>
        <v>1.0969211429696115E-2</v>
      </c>
      <c r="AA156" s="3">
        <f t="shared" si="62"/>
        <v>1.3859936493957149E-2</v>
      </c>
      <c r="AB156" s="3">
        <f t="shared" si="63"/>
        <v>1.3523536206301837E-3</v>
      </c>
      <c r="AC156" s="3">
        <f t="shared" si="64"/>
        <v>3.1263285781668402E-3</v>
      </c>
      <c r="AD156" s="3">
        <f t="shared" si="65"/>
        <v>1.708673208465167E-3</v>
      </c>
    </row>
    <row r="157" spans="1:30" x14ac:dyDescent="0.3">
      <c r="A157" s="10">
        <v>41517</v>
      </c>
      <c r="B157" s="11">
        <f t="shared" si="49"/>
        <v>41517</v>
      </c>
      <c r="C157" s="12">
        <f>100*(VLOOKUP($A157,'Raw-Data'!$A$189:$L676,2,TRUE)/VLOOKUP($A$5,'Raw-Data'!$A$189:$L676,2,TRUE))</f>
        <v>160.40280000000001</v>
      </c>
      <c r="D157" s="12">
        <f>100*(VLOOKUP($A157,'Raw-Data'!$A$189:$L676,3,TRUE)/VLOOKUP($A$5,'Raw-Data'!$A$189:$L676,3,TRUE))</f>
        <v>158.32194930797826</v>
      </c>
      <c r="E157" s="12">
        <f>100*(VLOOKUP($A157,'Raw-Data'!$A$189:$L676,4,TRUE)/VLOOKUP($A$5,'Raw-Data'!$A$189:$L676,4,TRUE))</f>
        <v>258.68065784586219</v>
      </c>
      <c r="F157" s="12">
        <f>100*(VLOOKUP($A157,'Raw-Data'!$A$189:$L676,5,TRUE)/VLOOKUP($A$5,'Raw-Data'!$A$189:$L676,5,TRUE))</f>
        <v>157.26507260992614</v>
      </c>
      <c r="G157" s="12">
        <f>100*(VLOOKUP($A157,'Raw-Data'!$A$189:$L676,6,TRUE)/VLOOKUP($A$5,'Raw-Data'!$A$189:$L676,6,TRUE))</f>
        <v>158.23373043884453</v>
      </c>
      <c r="H157" s="12">
        <f>100*(VLOOKUP($A157,'Raw-Data'!$A$189:$L676,7,TRUE)/VLOOKUP($A$5,'Raw-Data'!$A$189:$L676,7,TRUE))</f>
        <v>117.591683323946</v>
      </c>
      <c r="I157" s="12">
        <f>100*(VLOOKUP($A157,'Raw-Data'!$A$189:$L676,8,TRUE)/VLOOKUP($A$5,'Raw-Data'!$A$189:$L676,8,TRUE))</f>
        <v>324.63600000000002</v>
      </c>
      <c r="J157" s="12">
        <f>100*(VLOOKUP($A157,'Raw-Data'!$A$189:$L676,9,TRUE)/VLOOKUP($A$5,'Raw-Data'!$A$189:$L676,9,TRUE))</f>
        <v>378.505</v>
      </c>
      <c r="L157" s="13">
        <f t="shared" si="50"/>
        <v>41517</v>
      </c>
      <c r="M157" s="3">
        <f t="shared" si="51"/>
        <v>-2.0836767059668082E-2</v>
      </c>
      <c r="N157" s="3">
        <f t="shared" si="52"/>
        <v>-2.8961318147223247E-2</v>
      </c>
      <c r="O157" s="3">
        <f t="shared" si="53"/>
        <v>-2.6616734684533516E-2</v>
      </c>
      <c r="P157" s="3">
        <f t="shared" si="54"/>
        <v>-1.3228099602846433E-2</v>
      </c>
      <c r="Q157" s="3">
        <f t="shared" si="55"/>
        <v>-1.275879995278828E-2</v>
      </c>
      <c r="R157" s="3">
        <f t="shared" si="56"/>
        <v>-2.1516657471797762E-2</v>
      </c>
      <c r="S157" s="3">
        <f t="shared" si="57"/>
        <v>-1.5120441720769318E-2</v>
      </c>
      <c r="T157" s="3">
        <f t="shared" si="58"/>
        <v>-1.7176464478604103E-2</v>
      </c>
      <c r="U157" s="18"/>
      <c r="V157" s="13">
        <f t="shared" si="66"/>
        <v>41517</v>
      </c>
      <c r="W157" s="3">
        <f t="shared" si="67"/>
        <v>-4.604587290933845E-3</v>
      </c>
      <c r="X157" s="3">
        <f t="shared" si="59"/>
        <v>-6.7036184911649695E-3</v>
      </c>
      <c r="Y157" s="3">
        <f t="shared" si="60"/>
        <v>-5.3799346413351675E-3</v>
      </c>
      <c r="Z157" s="3">
        <f t="shared" si="61"/>
        <v>-2.7497334175259538E-3</v>
      </c>
      <c r="AA157" s="3">
        <f t="shared" si="62"/>
        <v>-2.4012460192848872E-3</v>
      </c>
      <c r="AB157" s="3">
        <f t="shared" si="63"/>
        <v>-4.8259772524072023E-3</v>
      </c>
      <c r="AC157" s="3">
        <f t="shared" si="64"/>
        <v>-2.5825380893445475E-3</v>
      </c>
      <c r="AD157" s="3">
        <f t="shared" si="65"/>
        <v>-2.8091425657152643E-3</v>
      </c>
    </row>
    <row r="158" spans="1:30" x14ac:dyDescent="0.3">
      <c r="A158" s="10">
        <v>41547</v>
      </c>
      <c r="B158" s="11">
        <f t="shared" si="49"/>
        <v>41547</v>
      </c>
      <c r="C158" s="12">
        <f>100*(VLOOKUP($A158,'Raw-Data'!$A$189:$L677,2,TRUE)/VLOOKUP($A$5,'Raw-Data'!$A$189:$L677,2,TRUE))</f>
        <v>168.6883</v>
      </c>
      <c r="D158" s="12">
        <f>100*(VLOOKUP($A158,'Raw-Data'!$A$189:$L677,3,TRUE)/VLOOKUP($A$5,'Raw-Data'!$A$189:$L677,3,TRUE))</f>
        <v>163.28665429390924</v>
      </c>
      <c r="E158" s="12">
        <f>100*(VLOOKUP($A158,'Raw-Data'!$A$189:$L677,4,TRUE)/VLOOKUP($A$5,'Raw-Data'!$A$189:$L677,4,TRUE))</f>
        <v>270.52662251994929</v>
      </c>
      <c r="F158" s="12">
        <f>100*(VLOOKUP($A158,'Raw-Data'!$A$189:$L677,5,TRUE)/VLOOKUP($A$5,'Raw-Data'!$A$189:$L677,5,TRUE))</f>
        <v>168.89130898728297</v>
      </c>
      <c r="G158" s="12">
        <f>100*(VLOOKUP($A158,'Raw-Data'!$A$189:$L677,6,TRUE)/VLOOKUP($A$5,'Raw-Data'!$A$189:$L677,6,TRUE))</f>
        <v>169.60970440240405</v>
      </c>
      <c r="H158" s="12">
        <f>100*(VLOOKUP($A158,'Raw-Data'!$A$189:$L677,7,TRUE)/VLOOKUP($A$5,'Raw-Data'!$A$189:$L677,7,TRUE))</f>
        <v>127.41433883792894</v>
      </c>
      <c r="I158" s="12">
        <f>100*(VLOOKUP($A158,'Raw-Data'!$A$189:$L677,8,TRUE)/VLOOKUP($A$5,'Raw-Data'!$A$189:$L677,8,TRUE))</f>
        <v>342.24</v>
      </c>
      <c r="J158" s="12">
        <f>100*(VLOOKUP($A158,'Raw-Data'!$A$189:$L677,9,TRUE)/VLOOKUP($A$5,'Raw-Data'!$A$189:$L677,9,TRUE))</f>
        <v>403.11900000000003</v>
      </c>
      <c r="L158" s="13">
        <f t="shared" si="50"/>
        <v>41547</v>
      </c>
      <c r="M158" s="3">
        <f t="shared" si="51"/>
        <v>5.1654335211105851E-2</v>
      </c>
      <c r="N158" s="3">
        <f t="shared" si="52"/>
        <v>3.1358286122875612E-2</v>
      </c>
      <c r="O158" s="3">
        <f t="shared" si="53"/>
        <v>4.5793778215708958E-2</v>
      </c>
      <c r="P158" s="3">
        <f t="shared" si="54"/>
        <v>7.3927644482090882E-2</v>
      </c>
      <c r="Q158" s="3">
        <f t="shared" si="55"/>
        <v>7.1893482710730927E-2</v>
      </c>
      <c r="R158" s="3">
        <f t="shared" si="56"/>
        <v>8.3531889639874679E-2</v>
      </c>
      <c r="S158" s="3">
        <f t="shared" si="57"/>
        <v>5.4226887960669767E-2</v>
      </c>
      <c r="T158" s="3">
        <f t="shared" si="58"/>
        <v>6.5029524048559662E-2</v>
      </c>
      <c r="U158" s="18"/>
      <c r="V158" s="13">
        <f t="shared" si="66"/>
        <v>41547</v>
      </c>
      <c r="W158" s="3">
        <f t="shared" si="67"/>
        <v>1.1414769611504373E-2</v>
      </c>
      <c r="X158" s="3">
        <f t="shared" si="59"/>
        <v>7.2584398830170547E-3</v>
      </c>
      <c r="Y158" s="3">
        <f t="shared" si="60"/>
        <v>9.2561141214467582E-3</v>
      </c>
      <c r="Z158" s="3">
        <f t="shared" si="61"/>
        <v>1.5367386141214211E-2</v>
      </c>
      <c r="AA158" s="3">
        <f t="shared" si="62"/>
        <v>1.3530578095939378E-2</v>
      </c>
      <c r="AB158" s="3">
        <f t="shared" si="63"/>
        <v>1.8735391395294742E-2</v>
      </c>
      <c r="AC158" s="3">
        <f t="shared" si="64"/>
        <v>9.2618328360531306E-3</v>
      </c>
      <c r="AD158" s="3">
        <f t="shared" si="65"/>
        <v>1.0635320456113978E-2</v>
      </c>
    </row>
    <row r="159" spans="1:30" x14ac:dyDescent="0.3">
      <c r="A159" s="10">
        <v>41578</v>
      </c>
      <c r="B159" s="11">
        <f t="shared" si="49"/>
        <v>41578</v>
      </c>
      <c r="C159" s="12">
        <f>100*(VLOOKUP($A159,'Raw-Data'!$A$189:$L678,2,TRUE)/VLOOKUP($A$5,'Raw-Data'!$A$189:$L678,2,TRUE))</f>
        <v>175.46770000000001</v>
      </c>
      <c r="D159" s="12">
        <f>100*(VLOOKUP($A159,'Raw-Data'!$A$189:$L678,3,TRUE)/VLOOKUP($A$5,'Raw-Data'!$A$189:$L678,3,TRUE))</f>
        <v>170.7924914415714</v>
      </c>
      <c r="E159" s="12">
        <f>100*(VLOOKUP($A159,'Raw-Data'!$A$189:$L678,4,TRUE)/VLOOKUP($A$5,'Raw-Data'!$A$189:$L678,4,TRUE))</f>
        <v>280.08626541826243</v>
      </c>
      <c r="F159" s="12">
        <f>100*(VLOOKUP($A159,'Raw-Data'!$A$189:$L678,5,TRUE)/VLOOKUP($A$5,'Raw-Data'!$A$189:$L678,5,TRUE))</f>
        <v>174.57010125356913</v>
      </c>
      <c r="G159" s="12">
        <f>100*(VLOOKUP($A159,'Raw-Data'!$A$189:$L678,6,TRUE)/VLOOKUP($A$5,'Raw-Data'!$A$189:$L678,6,TRUE))</f>
        <v>176.87597610632523</v>
      </c>
      <c r="H159" s="12">
        <f>100*(VLOOKUP($A159,'Raw-Data'!$A$189:$L678,7,TRUE)/VLOOKUP($A$5,'Raw-Data'!$A$189:$L678,7,TRUE))</f>
        <v>127.41308837798584</v>
      </c>
      <c r="I159" s="12">
        <f>100*(VLOOKUP($A159,'Raw-Data'!$A$189:$L678,8,TRUE)/VLOOKUP($A$5,'Raw-Data'!$A$189:$L678,8,TRUE))</f>
        <v>357.21300000000002</v>
      </c>
      <c r="J159" s="12">
        <f>100*(VLOOKUP($A159,'Raw-Data'!$A$189:$L678,9,TRUE)/VLOOKUP($A$5,'Raw-Data'!$A$189:$L678,9,TRUE))</f>
        <v>422.70399999999995</v>
      </c>
      <c r="L159" s="13">
        <f t="shared" si="50"/>
        <v>41578</v>
      </c>
      <c r="M159" s="3">
        <f t="shared" si="51"/>
        <v>4.0188916480870418E-2</v>
      </c>
      <c r="N159" s="3">
        <f t="shared" si="52"/>
        <v>4.5967241965482186E-2</v>
      </c>
      <c r="O159" s="3">
        <f t="shared" si="53"/>
        <v>3.5337161308803156E-2</v>
      </c>
      <c r="P159" s="3">
        <f t="shared" si="54"/>
        <v>3.3623946077141031E-2</v>
      </c>
      <c r="Q159" s="3">
        <f t="shared" si="55"/>
        <v>4.2841131818033951E-2</v>
      </c>
      <c r="R159" s="3">
        <f t="shared" si="56"/>
        <v>-9.8141226058112707E-6</v>
      </c>
      <c r="S159" s="3">
        <f t="shared" si="57"/>
        <v>4.3749999999999956E-2</v>
      </c>
      <c r="T159" s="3">
        <f t="shared" si="58"/>
        <v>4.8583668842202776E-2</v>
      </c>
      <c r="U159" s="18"/>
      <c r="V159" s="13">
        <f t="shared" si="66"/>
        <v>41578</v>
      </c>
      <c r="W159" s="3">
        <f t="shared" si="67"/>
        <v>8.8810981825683203E-3</v>
      </c>
      <c r="X159" s="3">
        <f t="shared" si="59"/>
        <v>1.0639945725578283E-2</v>
      </c>
      <c r="Y159" s="3">
        <f t="shared" si="60"/>
        <v>7.1425597656856517E-3</v>
      </c>
      <c r="Z159" s="3">
        <f t="shared" si="61"/>
        <v>6.9894309034013056E-3</v>
      </c>
      <c r="AA159" s="3">
        <f t="shared" si="62"/>
        <v>8.0628348763499263E-3</v>
      </c>
      <c r="AB159" s="3">
        <f t="shared" si="63"/>
        <v>-2.2012123634937074E-6</v>
      </c>
      <c r="AC159" s="3">
        <f t="shared" si="64"/>
        <v>7.4724034849872889E-3</v>
      </c>
      <c r="AD159" s="3">
        <f t="shared" si="65"/>
        <v>7.9456661359647626E-3</v>
      </c>
    </row>
    <row r="160" spans="1:30" x14ac:dyDescent="0.3">
      <c r="A160" s="10">
        <v>41608</v>
      </c>
      <c r="B160" s="11">
        <f t="shared" si="49"/>
        <v>41608</v>
      </c>
      <c r="C160" s="12">
        <f>100*(VLOOKUP($A160,'Raw-Data'!$A$189:$L679,2,TRUE)/VLOOKUP($A$5,'Raw-Data'!$A$189:$L679,2,TRUE))</f>
        <v>177.953</v>
      </c>
      <c r="D160" s="12">
        <f>100*(VLOOKUP($A160,'Raw-Data'!$A$189:$L679,3,TRUE)/VLOOKUP($A$5,'Raw-Data'!$A$189:$L679,3,TRUE))</f>
        <v>175.99721340829555</v>
      </c>
      <c r="E160" s="12">
        <f>100*(VLOOKUP($A160,'Raw-Data'!$A$189:$L679,4,TRUE)/VLOOKUP($A$5,'Raw-Data'!$A$189:$L679,4,TRUE))</f>
        <v>284.73672076133874</v>
      </c>
      <c r="F160" s="12">
        <f>100*(VLOOKUP($A160,'Raw-Data'!$A$189:$L679,5,TRUE)/VLOOKUP($A$5,'Raw-Data'!$A$189:$L679,5,TRUE))</f>
        <v>175.906978950026</v>
      </c>
      <c r="G160" s="12">
        <f>100*(VLOOKUP($A160,'Raw-Data'!$A$189:$L679,6,TRUE)/VLOOKUP($A$5,'Raw-Data'!$A$189:$L679,6,TRUE))</f>
        <v>178.9668257006997</v>
      </c>
      <c r="H160" s="12">
        <f>100*(VLOOKUP($A160,'Raw-Data'!$A$189:$L679,7,TRUE)/VLOOKUP($A$5,'Raw-Data'!$A$189:$L679,7,TRUE))</f>
        <v>129.30793427476115</v>
      </c>
      <c r="I160" s="12">
        <f>100*(VLOOKUP($A160,'Raw-Data'!$A$189:$L679,8,TRUE)/VLOOKUP($A$5,'Raw-Data'!$A$189:$L679,8,TRUE))</f>
        <v>357.82400000000001</v>
      </c>
      <c r="J160" s="12">
        <f>100*(VLOOKUP($A160,'Raw-Data'!$A$189:$L679,9,TRUE)/VLOOKUP($A$5,'Raw-Data'!$A$189:$L679,9,TRUE))</f>
        <v>416.52300000000002</v>
      </c>
      <c r="L160" s="13">
        <f t="shared" si="50"/>
        <v>41608</v>
      </c>
      <c r="M160" s="3">
        <f t="shared" si="51"/>
        <v>1.4163860357205404E-2</v>
      </c>
      <c r="N160" s="3">
        <f t="shared" si="52"/>
        <v>3.0473950715243836E-2</v>
      </c>
      <c r="O160" s="3">
        <f t="shared" si="53"/>
        <v>1.660365364981975E-2</v>
      </c>
      <c r="P160" s="3">
        <f t="shared" si="54"/>
        <v>7.6581137712408154E-3</v>
      </c>
      <c r="Q160" s="3">
        <f t="shared" si="55"/>
        <v>1.18209925417887E-2</v>
      </c>
      <c r="R160" s="3">
        <f t="shared" si="56"/>
        <v>1.4871673867240531E-2</v>
      </c>
      <c r="S160" s="3">
        <f t="shared" si="57"/>
        <v>1.7104640648575309E-3</v>
      </c>
      <c r="T160" s="3">
        <f t="shared" si="58"/>
        <v>-1.4622525455164626E-2</v>
      </c>
      <c r="U160" s="18"/>
      <c r="V160" s="13">
        <f t="shared" si="66"/>
        <v>41608</v>
      </c>
      <c r="W160" s="3">
        <f t="shared" si="67"/>
        <v>3.1299832265048416E-3</v>
      </c>
      <c r="X160" s="3">
        <f t="shared" si="59"/>
        <v>7.0537445317607221E-3</v>
      </c>
      <c r="Y160" s="3">
        <f t="shared" si="60"/>
        <v>3.3560304260500579E-3</v>
      </c>
      <c r="Z160" s="3">
        <f t="shared" si="61"/>
        <v>1.5918969454588436E-3</v>
      </c>
      <c r="AA160" s="3">
        <f t="shared" si="62"/>
        <v>2.2247477341129744E-3</v>
      </c>
      <c r="AB160" s="3">
        <f t="shared" si="63"/>
        <v>3.3355719810380423E-3</v>
      </c>
      <c r="AC160" s="3">
        <f t="shared" si="64"/>
        <v>2.9214348889570173E-4</v>
      </c>
      <c r="AD160" s="3">
        <f t="shared" si="65"/>
        <v>-2.3914559789370658E-3</v>
      </c>
    </row>
    <row r="161" spans="1:30" x14ac:dyDescent="0.3">
      <c r="A161" s="10">
        <v>41639</v>
      </c>
      <c r="B161" s="11">
        <f t="shared" si="49"/>
        <v>41639</v>
      </c>
      <c r="C161" s="12">
        <f>100*(VLOOKUP($A161,'Raw-Data'!$A$189:$L680,2,TRUE)/VLOOKUP($A$5,'Raw-Data'!$A$189:$L680,2,TRUE))</f>
        <v>181.02340000000001</v>
      </c>
      <c r="D161" s="12">
        <f>100*(VLOOKUP($A161,'Raw-Data'!$A$189:$L680,3,TRUE)/VLOOKUP($A$5,'Raw-Data'!$A$189:$L680,3,TRUE))</f>
        <v>180.45303885444957</v>
      </c>
      <c r="E161" s="12">
        <f>100*(VLOOKUP($A161,'Raw-Data'!$A$189:$L680,4,TRUE)/VLOOKUP($A$5,'Raw-Data'!$A$189:$L680,4,TRUE))</f>
        <v>293.21340284093094</v>
      </c>
      <c r="F161" s="12">
        <f>100*(VLOOKUP($A161,'Raw-Data'!$A$189:$L680,5,TRUE)/VLOOKUP($A$5,'Raw-Data'!$A$189:$L680,5,TRUE))</f>
        <v>178.53906261987157</v>
      </c>
      <c r="G161" s="12">
        <f>100*(VLOOKUP($A161,'Raw-Data'!$A$189:$L680,6,TRUE)/VLOOKUP($A$5,'Raw-Data'!$A$189:$L680,6,TRUE))</f>
        <v>182.97211404656412</v>
      </c>
      <c r="H161" s="12">
        <f>100*(VLOOKUP($A161,'Raw-Data'!$A$189:$L680,7,TRUE)/VLOOKUP($A$5,'Raw-Data'!$A$189:$L680,7,TRUE))</f>
        <v>130.33692978028887</v>
      </c>
      <c r="I161" s="12">
        <f>100*(VLOOKUP($A161,'Raw-Data'!$A$189:$L680,8,TRUE)/VLOOKUP($A$5,'Raw-Data'!$A$189:$L680,8,TRUE))</f>
        <v>353.911</v>
      </c>
      <c r="J161" s="12">
        <f>100*(VLOOKUP($A161,'Raw-Data'!$A$189:$L680,9,TRUE)/VLOOKUP($A$5,'Raw-Data'!$A$189:$L680,9,TRUE))</f>
        <v>410.50099999999998</v>
      </c>
      <c r="L161" s="13">
        <f t="shared" si="50"/>
        <v>41639</v>
      </c>
      <c r="M161" s="3">
        <f t="shared" si="51"/>
        <v>1.7253994032132125E-2</v>
      </c>
      <c r="N161" s="3">
        <f t="shared" si="52"/>
        <v>2.5317590886038355E-2</v>
      </c>
      <c r="O161" s="3">
        <f t="shared" si="53"/>
        <v>2.9770245498813575E-2</v>
      </c>
      <c r="P161" s="3">
        <f t="shared" si="54"/>
        <v>1.4962929188803376E-2</v>
      </c>
      <c r="Q161" s="3">
        <f t="shared" si="55"/>
        <v>2.2380060271967706E-2</v>
      </c>
      <c r="R161" s="3">
        <f t="shared" si="56"/>
        <v>7.9577135873289961E-3</v>
      </c>
      <c r="S161" s="3">
        <f t="shared" si="57"/>
        <v>-1.0935543730996256E-2</v>
      </c>
      <c r="T161" s="3">
        <f t="shared" si="58"/>
        <v>-1.4457785044283411E-2</v>
      </c>
      <c r="U161" s="18"/>
      <c r="V161" s="13">
        <f t="shared" si="66"/>
        <v>41639</v>
      </c>
      <c r="W161" s="3">
        <f t="shared" si="67"/>
        <v>3.8128526085979835E-3</v>
      </c>
      <c r="X161" s="3">
        <f t="shared" si="59"/>
        <v>5.860212216606887E-3</v>
      </c>
      <c r="Y161" s="3">
        <f t="shared" si="60"/>
        <v>6.0173412305599841E-3</v>
      </c>
      <c r="Z161" s="3">
        <f t="shared" si="61"/>
        <v>3.1103535390430339E-3</v>
      </c>
      <c r="AA161" s="3">
        <f t="shared" si="62"/>
        <v>4.211997275470572E-3</v>
      </c>
      <c r="AB161" s="3">
        <f t="shared" si="63"/>
        <v>1.7848378542976704E-3</v>
      </c>
      <c r="AC161" s="3">
        <f t="shared" si="64"/>
        <v>-1.8677667448166262E-3</v>
      </c>
      <c r="AD161" s="3">
        <f t="shared" si="65"/>
        <v>-2.3645133388450782E-3</v>
      </c>
    </row>
    <row r="162" spans="1:30" x14ac:dyDescent="0.3">
      <c r="A162" s="10">
        <v>41670</v>
      </c>
      <c r="B162" s="11">
        <f t="shared" si="49"/>
        <v>41670</v>
      </c>
      <c r="C162" s="12">
        <f>100*(VLOOKUP($A162,'Raw-Data'!$A$189:$L681,2,TRUE)/VLOOKUP($A$5,'Raw-Data'!$A$189:$L681,2,TRUE))</f>
        <v>173.78210000000001</v>
      </c>
      <c r="D162" s="12">
        <f>100*(VLOOKUP($A162,'Raw-Data'!$A$189:$L681,3,TRUE)/VLOOKUP($A$5,'Raw-Data'!$A$189:$L681,3,TRUE))</f>
        <v>174.21368586621094</v>
      </c>
      <c r="E162" s="12">
        <f>100*(VLOOKUP($A162,'Raw-Data'!$A$189:$L681,4,TRUE)/VLOOKUP($A$5,'Raw-Data'!$A$189:$L681,4,TRUE))</f>
        <v>287.50592394297644</v>
      </c>
      <c r="F162" s="12">
        <f>100*(VLOOKUP($A162,'Raw-Data'!$A$189:$L681,5,TRUE)/VLOOKUP($A$5,'Raw-Data'!$A$189:$L681,5,TRUE))</f>
        <v>171.35004526351173</v>
      </c>
      <c r="G162" s="12">
        <f>100*(VLOOKUP($A162,'Raw-Data'!$A$189:$L681,6,TRUE)/VLOOKUP($A$5,'Raw-Data'!$A$189:$L681,6,TRUE))</f>
        <v>175.90095646940773</v>
      </c>
      <c r="H162" s="12">
        <f>100*(VLOOKUP($A162,'Raw-Data'!$A$189:$L681,7,TRUE)/VLOOKUP($A$5,'Raw-Data'!$A$189:$L681,7,TRUE))</f>
        <v>125.30840466054403</v>
      </c>
      <c r="I162" s="12">
        <f>100*(VLOOKUP($A162,'Raw-Data'!$A$189:$L681,8,TRUE)/VLOOKUP($A$5,'Raw-Data'!$A$189:$L681,8,TRUE))</f>
        <v>336.19799999999998</v>
      </c>
      <c r="J162" s="12">
        <f>100*(VLOOKUP($A162,'Raw-Data'!$A$189:$L681,9,TRUE)/VLOOKUP($A$5,'Raw-Data'!$A$189:$L681,9,TRUE))</f>
        <v>383.84500000000003</v>
      </c>
      <c r="L162" s="13">
        <f t="shared" si="50"/>
        <v>41670</v>
      </c>
      <c r="M162" s="3">
        <f t="shared" si="51"/>
        <v>-4.0002010789765285E-2</v>
      </c>
      <c r="N162" s="3">
        <f t="shared" si="52"/>
        <v>-3.4576048305128282E-2</v>
      </c>
      <c r="O162" s="3">
        <f t="shared" si="53"/>
        <v>-1.9465272878575801E-2</v>
      </c>
      <c r="P162" s="3">
        <f t="shared" si="54"/>
        <v>-4.0265795343991551E-2</v>
      </c>
      <c r="Q162" s="3">
        <f t="shared" si="55"/>
        <v>-3.8646094318814384E-2</v>
      </c>
      <c r="R162" s="3">
        <f t="shared" si="56"/>
        <v>-3.8580969554995015E-2</v>
      </c>
      <c r="S162" s="3">
        <f t="shared" si="57"/>
        <v>-5.0049306181497721E-2</v>
      </c>
      <c r="T162" s="3">
        <f t="shared" si="58"/>
        <v>-6.4935286393942859E-2</v>
      </c>
      <c r="U162" s="18"/>
      <c r="V162" s="13">
        <f t="shared" si="66"/>
        <v>41670</v>
      </c>
      <c r="W162" s="3">
        <f t="shared" si="67"/>
        <v>-8.8397950587487083E-3</v>
      </c>
      <c r="X162" s="3">
        <f t="shared" si="59"/>
        <v>-8.0032488711807553E-3</v>
      </c>
      <c r="Y162" s="3">
        <f t="shared" si="60"/>
        <v>-3.9344381308855213E-3</v>
      </c>
      <c r="Z162" s="3">
        <f t="shared" si="61"/>
        <v>-8.3700763045970461E-3</v>
      </c>
      <c r="AA162" s="3">
        <f t="shared" si="62"/>
        <v>-7.2733157105172161E-3</v>
      </c>
      <c r="AB162" s="3">
        <f t="shared" si="63"/>
        <v>-8.6533366854152066E-3</v>
      </c>
      <c r="AC162" s="3">
        <f t="shared" si="64"/>
        <v>-8.5483110841558813E-3</v>
      </c>
      <c r="AD162" s="3">
        <f t="shared" si="65"/>
        <v>-1.0619908261875345E-2</v>
      </c>
    </row>
    <row r="163" spans="1:30" x14ac:dyDescent="0.3">
      <c r="A163" s="10">
        <v>41698</v>
      </c>
      <c r="B163" s="11">
        <f t="shared" si="49"/>
        <v>41698</v>
      </c>
      <c r="C163" s="12">
        <f>100*(VLOOKUP($A163,'Raw-Data'!$A$189:$L682,2,TRUE)/VLOOKUP($A$5,'Raw-Data'!$A$189:$L682,2,TRUE))</f>
        <v>182.17740000000001</v>
      </c>
      <c r="D163" s="12">
        <f>100*(VLOOKUP($A163,'Raw-Data'!$A$189:$L682,3,TRUE)/VLOOKUP($A$5,'Raw-Data'!$A$189:$L682,3,TRUE))</f>
        <v>182.18322928969127</v>
      </c>
      <c r="E163" s="12">
        <f>100*(VLOOKUP($A163,'Raw-Data'!$A$189:$L682,4,TRUE)/VLOOKUP($A$5,'Raw-Data'!$A$189:$L682,4,TRUE))</f>
        <v>304.37475183482121</v>
      </c>
      <c r="F163" s="12">
        <f>100*(VLOOKUP($A163,'Raw-Data'!$A$189:$L682,5,TRUE)/VLOOKUP($A$5,'Raw-Data'!$A$189:$L682,5,TRUE))</f>
        <v>180.87574782435246</v>
      </c>
      <c r="G163" s="12">
        <f>100*(VLOOKUP($A163,'Raw-Data'!$A$189:$L682,6,TRUE)/VLOOKUP($A$5,'Raw-Data'!$A$189:$L682,6,TRUE))</f>
        <v>188.74665345906675</v>
      </c>
      <c r="H163" s="12">
        <f>100*(VLOOKUP($A163,'Raw-Data'!$A$189:$L682,7,TRUE)/VLOOKUP($A$5,'Raw-Data'!$A$189:$L682,7,TRUE))</f>
        <v>124.63621592729453</v>
      </c>
      <c r="I163" s="12">
        <f>100*(VLOOKUP($A163,'Raw-Data'!$A$189:$L682,8,TRUE)/VLOOKUP($A$5,'Raw-Data'!$A$189:$L682,8,TRUE))</f>
        <v>347.82299999999998</v>
      </c>
      <c r="J163" s="12">
        <f>100*(VLOOKUP($A163,'Raw-Data'!$A$189:$L682,9,TRUE)/VLOOKUP($A$5,'Raw-Data'!$A$189:$L682,9,TRUE))</f>
        <v>396.56</v>
      </c>
      <c r="L163" s="13">
        <f t="shared" si="50"/>
        <v>41698</v>
      </c>
      <c r="M163" s="3">
        <f t="shared" si="51"/>
        <v>4.8309348316080802E-2</v>
      </c>
      <c r="N163" s="3">
        <f t="shared" si="52"/>
        <v>4.5745794217341818E-2</v>
      </c>
      <c r="O163" s="3">
        <f t="shared" si="53"/>
        <v>5.8672975013866147E-2</v>
      </c>
      <c r="P163" s="3">
        <f t="shared" si="54"/>
        <v>5.5592063288874893E-2</v>
      </c>
      <c r="Q163" s="3">
        <f t="shared" si="55"/>
        <v>7.3028011032407969E-2</v>
      </c>
      <c r="R163" s="3">
        <f t="shared" si="56"/>
        <v>-5.3642749268928425E-3</v>
      </c>
      <c r="S163" s="3">
        <f t="shared" si="57"/>
        <v>3.4577838059714816E-2</v>
      </c>
      <c r="T163" s="3">
        <f t="shared" si="58"/>
        <v>3.3125350076202542E-2</v>
      </c>
      <c r="U163" s="18"/>
      <c r="V163" s="13">
        <f t="shared" si="66"/>
        <v>41698</v>
      </c>
      <c r="W163" s="3">
        <f t="shared" si="67"/>
        <v>1.0675581804630751E-2</v>
      </c>
      <c r="X163" s="3">
        <f t="shared" si="59"/>
        <v>1.0588687657429787E-2</v>
      </c>
      <c r="Y163" s="3">
        <f t="shared" si="60"/>
        <v>1.1859334908226495E-2</v>
      </c>
      <c r="Z163" s="3">
        <f t="shared" si="61"/>
        <v>1.1555957300302139E-2</v>
      </c>
      <c r="AA163" s="3">
        <f t="shared" si="62"/>
        <v>1.374409987120615E-2</v>
      </c>
      <c r="AB163" s="3">
        <f t="shared" si="63"/>
        <v>-1.2031547561127849E-3</v>
      </c>
      <c r="AC163" s="3">
        <f t="shared" si="64"/>
        <v>5.9058184599026144E-3</v>
      </c>
      <c r="AD163" s="3">
        <f t="shared" si="65"/>
        <v>5.4175194795874678E-3</v>
      </c>
    </row>
    <row r="164" spans="1:30" x14ac:dyDescent="0.3">
      <c r="A164" s="10">
        <v>41729</v>
      </c>
      <c r="B164" s="11">
        <f t="shared" si="49"/>
        <v>41729</v>
      </c>
      <c r="C164" s="12">
        <f>100*(VLOOKUP($A164,'Raw-Data'!$A$189:$L683,2,TRUE)/VLOOKUP($A$5,'Raw-Data'!$A$189:$L683,2,TRUE))</f>
        <v>182.9872</v>
      </c>
      <c r="D164" s="12">
        <f>100*(VLOOKUP($A164,'Raw-Data'!$A$189:$L683,3,TRUE)/VLOOKUP($A$5,'Raw-Data'!$A$189:$L683,3,TRUE))</f>
        <v>183.71422195856036</v>
      </c>
      <c r="E164" s="12">
        <f>100*(VLOOKUP($A164,'Raw-Data'!$A$189:$L683,4,TRUE)/VLOOKUP($A$5,'Raw-Data'!$A$189:$L683,4,TRUE))</f>
        <v>303.56012962227663</v>
      </c>
      <c r="F164" s="12">
        <f>100*(VLOOKUP($A164,'Raw-Data'!$A$189:$L683,5,TRUE)/VLOOKUP($A$5,'Raw-Data'!$A$189:$L683,5,TRUE))</f>
        <v>179.72292314409142</v>
      </c>
      <c r="G164" s="12">
        <f>100*(VLOOKUP($A164,'Raw-Data'!$A$189:$L683,6,TRUE)/VLOOKUP($A$5,'Raw-Data'!$A$189:$L683,6,TRUE))</f>
        <v>186.81926628027497</v>
      </c>
      <c r="H164" s="12">
        <f>100*(VLOOKUP($A164,'Raw-Data'!$A$189:$L683,7,TRUE)/VLOOKUP($A$5,'Raw-Data'!$A$189:$L683,7,TRUE))</f>
        <v>123.03123728754485</v>
      </c>
      <c r="I164" s="12">
        <f>100*(VLOOKUP($A164,'Raw-Data'!$A$189:$L683,8,TRUE)/VLOOKUP($A$5,'Raw-Data'!$A$189:$L683,8,TRUE))</f>
        <v>351.31200000000001</v>
      </c>
      <c r="J164" s="12">
        <f>100*(VLOOKUP($A164,'Raw-Data'!$A$189:$L683,9,TRUE)/VLOOKUP($A$5,'Raw-Data'!$A$189:$L683,9,TRUE))</f>
        <v>408.73299999999995</v>
      </c>
      <c r="L164" s="13">
        <f t="shared" si="50"/>
        <v>41729</v>
      </c>
      <c r="M164" s="3">
        <f t="shared" si="51"/>
        <v>4.4451177808004783E-3</v>
      </c>
      <c r="N164" s="3">
        <f t="shared" si="52"/>
        <v>8.4035872831886849E-3</v>
      </c>
      <c r="O164" s="3">
        <f t="shared" si="53"/>
        <v>-2.6763790611208371E-3</v>
      </c>
      <c r="P164" s="3">
        <f t="shared" si="54"/>
        <v>-6.373572433715835E-3</v>
      </c>
      <c r="Q164" s="3">
        <f t="shared" si="55"/>
        <v>-1.0211503851694892E-2</v>
      </c>
      <c r="R164" s="3">
        <f t="shared" si="56"/>
        <v>-1.2877305587373766E-2</v>
      </c>
      <c r="S164" s="3">
        <f t="shared" si="57"/>
        <v>1.0030964024805744E-2</v>
      </c>
      <c r="T164" s="3">
        <f t="shared" si="58"/>
        <v>3.0696489812386485E-2</v>
      </c>
      <c r="U164" s="18"/>
      <c r="V164" s="13">
        <f t="shared" si="66"/>
        <v>41729</v>
      </c>
      <c r="W164" s="3">
        <f t="shared" si="67"/>
        <v>9.8229887494379769E-4</v>
      </c>
      <c r="X164" s="3">
        <f t="shared" si="59"/>
        <v>1.9451615709384998E-3</v>
      </c>
      <c r="Y164" s="3">
        <f t="shared" si="60"/>
        <v>-5.4096584704790721E-4</v>
      </c>
      <c r="Z164" s="3">
        <f t="shared" si="61"/>
        <v>-1.3248785264845962E-3</v>
      </c>
      <c r="AA164" s="3">
        <f t="shared" si="62"/>
        <v>-1.9218369333736619E-3</v>
      </c>
      <c r="AB164" s="3">
        <f t="shared" si="63"/>
        <v>-2.8882545496863167E-3</v>
      </c>
      <c r="AC164" s="3">
        <f t="shared" si="64"/>
        <v>1.7132665265540718E-3</v>
      </c>
      <c r="AD164" s="3">
        <f t="shared" si="65"/>
        <v>5.0202890273160364E-3</v>
      </c>
    </row>
    <row r="165" spans="1:30" x14ac:dyDescent="0.3">
      <c r="A165" s="10">
        <v>41759</v>
      </c>
      <c r="B165" s="11">
        <f t="shared" si="49"/>
        <v>41759</v>
      </c>
      <c r="C165" s="12">
        <f>100*(VLOOKUP($A165,'Raw-Data'!$A$189:$L684,2,TRUE)/VLOOKUP($A$5,'Raw-Data'!$A$189:$L684,2,TRUE))</f>
        <v>184.7287</v>
      </c>
      <c r="D165" s="12">
        <f>100*(VLOOKUP($A165,'Raw-Data'!$A$189:$L684,3,TRUE)/VLOOKUP($A$5,'Raw-Data'!$A$189:$L684,3,TRUE))</f>
        <v>185.07214115828606</v>
      </c>
      <c r="E165" s="12">
        <f>100*(VLOOKUP($A165,'Raw-Data'!$A$189:$L684,4,TRUE)/VLOOKUP($A$5,'Raw-Data'!$A$189:$L684,4,TRUE))</f>
        <v>301.81560846899691</v>
      </c>
      <c r="F165" s="12">
        <f>100*(VLOOKUP($A165,'Raw-Data'!$A$189:$L684,5,TRUE)/VLOOKUP($A$5,'Raw-Data'!$A$189:$L684,5,TRUE))</f>
        <v>182.32100687252151</v>
      </c>
      <c r="G165" s="12">
        <f>100*(VLOOKUP($A165,'Raw-Data'!$A$189:$L684,6,TRUE)/VLOOKUP($A$5,'Raw-Data'!$A$189:$L684,6,TRUE))</f>
        <v>191.47938383852608</v>
      </c>
      <c r="H165" s="12">
        <f>100*(VLOOKUP($A165,'Raw-Data'!$A$189:$L684,7,TRUE)/VLOOKUP($A$5,'Raw-Data'!$A$189:$L684,7,TRUE))</f>
        <v>119.85459013248756</v>
      </c>
      <c r="I165" s="12">
        <f>100*(VLOOKUP($A165,'Raw-Data'!$A$189:$L684,8,TRUE)/VLOOKUP($A$5,'Raw-Data'!$A$189:$L684,8,TRUE))</f>
        <v>353.83800000000002</v>
      </c>
      <c r="J165" s="12">
        <f>100*(VLOOKUP($A165,'Raw-Data'!$A$189:$L684,9,TRUE)/VLOOKUP($A$5,'Raw-Data'!$A$189:$L684,9,TRUE))</f>
        <v>410.09899999999993</v>
      </c>
      <c r="L165" s="13">
        <f t="shared" si="50"/>
        <v>41759</v>
      </c>
      <c r="M165" s="3">
        <f t="shared" si="51"/>
        <v>9.5170591167033081E-3</v>
      </c>
      <c r="N165" s="3">
        <f t="shared" si="52"/>
        <v>7.3914756584931851E-3</v>
      </c>
      <c r="O165" s="3">
        <f t="shared" si="53"/>
        <v>-5.7468718156447052E-3</v>
      </c>
      <c r="P165" s="3">
        <f t="shared" si="54"/>
        <v>1.4456050919821051E-2</v>
      </c>
      <c r="Q165" s="3">
        <f t="shared" si="55"/>
        <v>2.4944523394390128E-2</v>
      </c>
      <c r="R165" s="3">
        <f t="shared" si="56"/>
        <v>-2.5819842383873026E-2</v>
      </c>
      <c r="S165" s="3">
        <f t="shared" si="57"/>
        <v>7.1901899166553207E-3</v>
      </c>
      <c r="T165" s="3">
        <f t="shared" si="58"/>
        <v>3.3420350204167448E-3</v>
      </c>
      <c r="U165" s="18"/>
      <c r="V165" s="13">
        <f t="shared" si="66"/>
        <v>41759</v>
      </c>
      <c r="W165" s="3">
        <f t="shared" si="67"/>
        <v>2.1031155807592059E-3</v>
      </c>
      <c r="X165" s="3">
        <f t="shared" si="59"/>
        <v>1.7108901138196781E-3</v>
      </c>
      <c r="Y165" s="3">
        <f t="shared" si="60"/>
        <v>-1.1615923262843144E-3</v>
      </c>
      <c r="Z165" s="3">
        <f t="shared" si="61"/>
        <v>3.0049884331937783E-3</v>
      </c>
      <c r="AA165" s="3">
        <f t="shared" si="62"/>
        <v>4.694637248438719E-3</v>
      </c>
      <c r="AB165" s="3">
        <f t="shared" si="63"/>
        <v>-5.7911398259062165E-3</v>
      </c>
      <c r="AC165" s="3">
        <f t="shared" si="64"/>
        <v>1.2280685757928168E-3</v>
      </c>
      <c r="AD165" s="3">
        <f t="shared" si="65"/>
        <v>5.4657655792076743E-4</v>
      </c>
    </row>
    <row r="166" spans="1:30" x14ac:dyDescent="0.3">
      <c r="A166" s="10">
        <v>41790</v>
      </c>
      <c r="B166" s="11">
        <f t="shared" si="49"/>
        <v>41790</v>
      </c>
      <c r="C166" s="12">
        <f>100*(VLOOKUP($A166,'Raw-Data'!$A$189:$L685,2,TRUE)/VLOOKUP($A$5,'Raw-Data'!$A$189:$L685,2,TRUE))</f>
        <v>188.65780000000001</v>
      </c>
      <c r="D166" s="12">
        <f>100*(VLOOKUP($A166,'Raw-Data'!$A$189:$L685,3,TRUE)/VLOOKUP($A$5,'Raw-Data'!$A$189:$L685,3,TRUE))</f>
        <v>189.41693834121597</v>
      </c>
      <c r="E166" s="12">
        <f>100*(VLOOKUP($A166,'Raw-Data'!$A$189:$L685,4,TRUE)/VLOOKUP($A$5,'Raw-Data'!$A$189:$L685,4,TRUE))</f>
        <v>308.50293955656883</v>
      </c>
      <c r="F166" s="12">
        <f>100*(VLOOKUP($A166,'Raw-Data'!$A$189:$L685,5,TRUE)/VLOOKUP($A$5,'Raw-Data'!$A$189:$L685,5,TRUE))</f>
        <v>185.28200074486028</v>
      </c>
      <c r="G166" s="12">
        <f>100*(VLOOKUP($A166,'Raw-Data'!$A$189:$L685,6,TRUE)/VLOOKUP($A$5,'Raw-Data'!$A$189:$L685,6,TRUE))</f>
        <v>193.19215772225223</v>
      </c>
      <c r="H166" s="12">
        <f>100*(VLOOKUP($A166,'Raw-Data'!$A$189:$L685,7,TRUE)/VLOOKUP($A$5,'Raw-Data'!$A$189:$L685,7,TRUE))</f>
        <v>124.70129305539777</v>
      </c>
      <c r="I166" s="12">
        <f>100*(VLOOKUP($A166,'Raw-Data'!$A$189:$L685,8,TRUE)/VLOOKUP($A$5,'Raw-Data'!$A$189:$L685,8,TRUE))</f>
        <v>368.13799999999998</v>
      </c>
      <c r="J166" s="12">
        <f>100*(VLOOKUP($A166,'Raw-Data'!$A$189:$L685,9,TRUE)/VLOOKUP($A$5,'Raw-Data'!$A$189:$L685,9,TRUE))</f>
        <v>424.41300000000001</v>
      </c>
      <c r="L166" s="13">
        <f t="shared" si="50"/>
        <v>41790</v>
      </c>
      <c r="M166" s="3">
        <f t="shared" si="51"/>
        <v>2.1269569915232545E-2</v>
      </c>
      <c r="N166" s="3">
        <f t="shared" si="52"/>
        <v>2.3476235568128834E-2</v>
      </c>
      <c r="O166" s="3">
        <f t="shared" si="53"/>
        <v>2.21570087825953E-2</v>
      </c>
      <c r="P166" s="3">
        <f t="shared" si="54"/>
        <v>1.6240552436226352E-2</v>
      </c>
      <c r="Q166" s="3">
        <f t="shared" si="55"/>
        <v>8.9449519284567902E-3</v>
      </c>
      <c r="R166" s="3">
        <f t="shared" si="56"/>
        <v>4.0438191958711345E-2</v>
      </c>
      <c r="S166" s="3">
        <f t="shared" si="57"/>
        <v>4.0413974756809523E-2</v>
      </c>
      <c r="T166" s="3">
        <f t="shared" si="58"/>
        <v>3.4903767139154329E-2</v>
      </c>
      <c r="U166" s="18"/>
      <c r="V166" s="13">
        <f t="shared" si="66"/>
        <v>41790</v>
      </c>
      <c r="W166" s="3">
        <f t="shared" si="67"/>
        <v>4.7002296966153594E-3</v>
      </c>
      <c r="X166" s="3">
        <f t="shared" si="59"/>
        <v>5.4339973773791118E-3</v>
      </c>
      <c r="Y166" s="3">
        <f t="shared" si="60"/>
        <v>4.478507995464928E-3</v>
      </c>
      <c r="Z166" s="3">
        <f t="shared" si="61"/>
        <v>3.3759338902592455E-3</v>
      </c>
      <c r="AA166" s="3">
        <f t="shared" si="62"/>
        <v>1.6834679037512111E-3</v>
      </c>
      <c r="AB166" s="3">
        <f t="shared" si="63"/>
        <v>9.0698936290178021E-3</v>
      </c>
      <c r="AC166" s="3">
        <f t="shared" si="64"/>
        <v>6.9026177329136488E-3</v>
      </c>
      <c r="AD166" s="3">
        <f t="shared" si="65"/>
        <v>5.7083725289653097E-3</v>
      </c>
    </row>
    <row r="167" spans="1:30" x14ac:dyDescent="0.3">
      <c r="A167" s="10">
        <v>41820</v>
      </c>
      <c r="B167" s="11">
        <f t="shared" si="49"/>
        <v>41820</v>
      </c>
      <c r="C167" s="12">
        <f>100*(VLOOKUP($A167,'Raw-Data'!$A$189:$L686,2,TRUE)/VLOOKUP($A$5,'Raw-Data'!$A$189:$L686,2,TRUE))</f>
        <v>192.21010000000001</v>
      </c>
      <c r="D167" s="12">
        <f>100*(VLOOKUP($A167,'Raw-Data'!$A$189:$L686,3,TRUE)/VLOOKUP($A$5,'Raw-Data'!$A$189:$L686,3,TRUE))</f>
        <v>193.32959610747972</v>
      </c>
      <c r="E167" s="12">
        <f>100*(VLOOKUP($A167,'Raw-Data'!$A$189:$L686,4,TRUE)/VLOOKUP($A$5,'Raw-Data'!$A$189:$L686,4,TRUE))</f>
        <v>318.64537035851066</v>
      </c>
      <c r="F167" s="12">
        <f>100*(VLOOKUP($A167,'Raw-Data'!$A$189:$L686,5,TRUE)/VLOOKUP($A$5,'Raw-Data'!$A$189:$L686,5,TRUE))</f>
        <v>187.06847971790162</v>
      </c>
      <c r="G167" s="12">
        <f>100*(VLOOKUP($A167,'Raw-Data'!$A$189:$L686,6,TRUE)/VLOOKUP($A$5,'Raw-Data'!$A$189:$L686,6,TRUE))</f>
        <v>192.99343150465623</v>
      </c>
      <c r="H167" s="12">
        <f>100*(VLOOKUP($A167,'Raw-Data'!$A$189:$L686,7,TRUE)/VLOOKUP($A$5,'Raw-Data'!$A$189:$L686,7,TRUE))</f>
        <v>131.22220220895079</v>
      </c>
      <c r="I167" s="12">
        <f>100*(VLOOKUP($A167,'Raw-Data'!$A$189:$L686,8,TRUE)/VLOOKUP($A$5,'Raw-Data'!$A$189:$L686,8,TRUE))</f>
        <v>376.70600000000002</v>
      </c>
      <c r="J167" s="12">
        <f>100*(VLOOKUP($A167,'Raw-Data'!$A$189:$L686,9,TRUE)/VLOOKUP($A$5,'Raw-Data'!$A$189:$L686,9,TRUE))</f>
        <v>435.68999999999994</v>
      </c>
      <c r="L167" s="13">
        <f t="shared" si="50"/>
        <v>41820</v>
      </c>
      <c r="M167" s="3">
        <f t="shared" si="51"/>
        <v>1.8829330141663991E-2</v>
      </c>
      <c r="N167" s="3">
        <f t="shared" si="52"/>
        <v>2.065632461662692E-2</v>
      </c>
      <c r="O167" s="3">
        <f t="shared" si="53"/>
        <v>3.2876285770632174E-2</v>
      </c>
      <c r="P167" s="3">
        <f t="shared" si="54"/>
        <v>9.6419456064777975E-3</v>
      </c>
      <c r="Q167" s="3">
        <f t="shared" si="55"/>
        <v>-1.0286453650034666E-3</v>
      </c>
      <c r="R167" s="3">
        <f t="shared" si="56"/>
        <v>5.2292233655156561E-2</v>
      </c>
      <c r="S167" s="3">
        <f t="shared" si="57"/>
        <v>2.3273880990280826E-2</v>
      </c>
      <c r="T167" s="3">
        <f t="shared" si="58"/>
        <v>2.6570816633797678E-2</v>
      </c>
      <c r="U167" s="18"/>
      <c r="V167" s="13">
        <f t="shared" si="66"/>
        <v>41820</v>
      </c>
      <c r="W167" s="3">
        <f t="shared" si="67"/>
        <v>4.1609763174309195E-3</v>
      </c>
      <c r="X167" s="3">
        <f t="shared" si="59"/>
        <v>4.7812782192996556E-3</v>
      </c>
      <c r="Y167" s="3">
        <f t="shared" si="60"/>
        <v>6.6451527879802493E-3</v>
      </c>
      <c r="Z167" s="3">
        <f t="shared" si="61"/>
        <v>2.004277321769977E-3</v>
      </c>
      <c r="AA167" s="3">
        <f t="shared" si="62"/>
        <v>-1.9359427196212356E-4</v>
      </c>
      <c r="AB167" s="3">
        <f t="shared" si="63"/>
        <v>1.1728640028225658E-2</v>
      </c>
      <c r="AC167" s="3">
        <f t="shared" si="64"/>
        <v>3.9751275296218067E-3</v>
      </c>
      <c r="AD167" s="3">
        <f t="shared" si="65"/>
        <v>4.3455515600892844E-3</v>
      </c>
    </row>
    <row r="168" spans="1:30" x14ac:dyDescent="0.3">
      <c r="A168" s="10">
        <v>41851</v>
      </c>
      <c r="B168" s="11">
        <f t="shared" si="49"/>
        <v>41851</v>
      </c>
      <c r="C168" s="12">
        <f>100*(VLOOKUP($A168,'Raw-Data'!$A$189:$L687,2,TRUE)/VLOOKUP($A$5,'Raw-Data'!$A$189:$L687,2,TRUE))</f>
        <v>189.87889999999999</v>
      </c>
      <c r="D168" s="12">
        <f>100*(VLOOKUP($A168,'Raw-Data'!$A$189:$L687,3,TRUE)/VLOOKUP($A$5,'Raw-Data'!$A$189:$L687,3,TRUE))</f>
        <v>190.66328502152535</v>
      </c>
      <c r="E168" s="12">
        <f>100*(VLOOKUP($A168,'Raw-Data'!$A$189:$L687,4,TRUE)/VLOOKUP($A$5,'Raw-Data'!$A$189:$L687,4,TRUE))</f>
        <v>309.23654784624642</v>
      </c>
      <c r="F168" s="12">
        <f>100*(VLOOKUP($A168,'Raw-Data'!$A$189:$L687,5,TRUE)/VLOOKUP($A$5,'Raw-Data'!$A$189:$L687,5,TRUE))</f>
        <v>183.39791578615535</v>
      </c>
      <c r="G168" s="12">
        <f>100*(VLOOKUP($A168,'Raw-Data'!$A$189:$L687,6,TRUE)/VLOOKUP($A$5,'Raw-Data'!$A$189:$L687,6,TRUE))</f>
        <v>185.69814063032823</v>
      </c>
      <c r="H168" s="12">
        <f>100*(VLOOKUP($A168,'Raw-Data'!$A$189:$L687,7,TRUE)/VLOOKUP($A$5,'Raw-Data'!$A$189:$L687,7,TRUE))</f>
        <v>131.98194974374883</v>
      </c>
      <c r="I168" s="12">
        <f>100*(VLOOKUP($A168,'Raw-Data'!$A$189:$L687,8,TRUE)/VLOOKUP($A$5,'Raw-Data'!$A$189:$L687,8,TRUE))</f>
        <v>390.92200000000003</v>
      </c>
      <c r="J168" s="12">
        <f>100*(VLOOKUP($A168,'Raw-Data'!$A$189:$L687,9,TRUE)/VLOOKUP($A$5,'Raw-Data'!$A$189:$L687,9,TRUE))</f>
        <v>444.11399999999998</v>
      </c>
      <c r="L168" s="13">
        <f t="shared" si="50"/>
        <v>41851</v>
      </c>
      <c r="M168" s="3">
        <f t="shared" si="51"/>
        <v>-1.2128394917853003E-2</v>
      </c>
      <c r="N168" s="3">
        <f t="shared" si="52"/>
        <v>-1.3791530834585952E-2</v>
      </c>
      <c r="O168" s="3">
        <f t="shared" si="53"/>
        <v>-2.9527566967874952E-2</v>
      </c>
      <c r="P168" s="3">
        <f t="shared" si="54"/>
        <v>-1.9621498700804429E-2</v>
      </c>
      <c r="Q168" s="3">
        <f t="shared" si="55"/>
        <v>-3.7800721078696364E-2</v>
      </c>
      <c r="R168" s="3">
        <f t="shared" si="56"/>
        <v>5.78977887894494E-3</v>
      </c>
      <c r="S168" s="3">
        <f t="shared" si="57"/>
        <v>3.7737652174374636E-2</v>
      </c>
      <c r="T168" s="3">
        <f t="shared" si="58"/>
        <v>1.9334848171865371E-2</v>
      </c>
      <c r="U168" s="18"/>
      <c r="V168" s="13">
        <f t="shared" si="66"/>
        <v>41851</v>
      </c>
      <c r="W168" s="3">
        <f t="shared" si="67"/>
        <v>-2.6801784047521125E-3</v>
      </c>
      <c r="X168" s="3">
        <f t="shared" si="59"/>
        <v>-3.1922981079183532E-3</v>
      </c>
      <c r="Y168" s="3">
        <f t="shared" si="60"/>
        <v>-5.9682895850152106E-3</v>
      </c>
      <c r="Z168" s="3">
        <f t="shared" si="61"/>
        <v>-4.0787333252264128E-3</v>
      </c>
      <c r="AA168" s="3">
        <f t="shared" si="62"/>
        <v>-7.1142138251396869E-3</v>
      </c>
      <c r="AB168" s="3">
        <f t="shared" si="63"/>
        <v>1.298591159099834E-3</v>
      </c>
      <c r="AC168" s="3">
        <f t="shared" si="64"/>
        <v>6.4455077399550968E-3</v>
      </c>
      <c r="AD168" s="3">
        <f t="shared" si="65"/>
        <v>3.1621376488092613E-3</v>
      </c>
    </row>
    <row r="169" spans="1:30" x14ac:dyDescent="0.3">
      <c r="A169" s="10">
        <v>41882</v>
      </c>
      <c r="B169" s="11">
        <f t="shared" si="49"/>
        <v>41882</v>
      </c>
      <c r="C169" s="12">
        <f>100*(VLOOKUP($A169,'Raw-Data'!$A$189:$L688,2,TRUE)/VLOOKUP($A$5,'Raw-Data'!$A$189:$L688,2,TRUE))</f>
        <v>194.0735</v>
      </c>
      <c r="D169" s="12">
        <f>100*(VLOOKUP($A169,'Raw-Data'!$A$189:$L688,3,TRUE)/VLOOKUP($A$5,'Raw-Data'!$A$189:$L688,3,TRUE))</f>
        <v>198.29103555625707</v>
      </c>
      <c r="E169" s="12">
        <f>100*(VLOOKUP($A169,'Raw-Data'!$A$189:$L688,4,TRUE)/VLOOKUP($A$5,'Raw-Data'!$A$189:$L688,4,TRUE))</f>
        <v>324.16808627822678</v>
      </c>
      <c r="F169" s="12">
        <f>100*(VLOOKUP($A169,'Raw-Data'!$A$189:$L688,5,TRUE)/VLOOKUP($A$5,'Raw-Data'!$A$189:$L688,5,TRUE))</f>
        <v>183.11580345174377</v>
      </c>
      <c r="G169" s="12">
        <f>100*(VLOOKUP($A169,'Raw-Data'!$A$189:$L688,6,TRUE)/VLOOKUP($A$5,'Raw-Data'!$A$189:$L688,6,TRUE))</f>
        <v>186.47746453263522</v>
      </c>
      <c r="H169" s="12">
        <f>100*(VLOOKUP($A169,'Raw-Data'!$A$189:$L688,7,TRUE)/VLOOKUP($A$5,'Raw-Data'!$A$189:$L688,7,TRUE))</f>
        <v>129.11618821497376</v>
      </c>
      <c r="I169" s="12">
        <f>100*(VLOOKUP($A169,'Raw-Data'!$A$189:$L688,8,TRUE)/VLOOKUP($A$5,'Raw-Data'!$A$189:$L688,8,TRUE))</f>
        <v>393.58</v>
      </c>
      <c r="J169" s="12">
        <f>100*(VLOOKUP($A169,'Raw-Data'!$A$189:$L688,9,TRUE)/VLOOKUP($A$5,'Raw-Data'!$A$189:$L688,9,TRUE))</f>
        <v>454.12200000000001</v>
      </c>
      <c r="L169" s="13">
        <f t="shared" si="50"/>
        <v>41882</v>
      </c>
      <c r="M169" s="3">
        <f t="shared" si="51"/>
        <v>2.2090922161440929E-2</v>
      </c>
      <c r="N169" s="3">
        <f t="shared" si="52"/>
        <v>4.0006394172168891E-2</v>
      </c>
      <c r="O169" s="3">
        <f t="shared" si="53"/>
        <v>4.8285167248097727E-2</v>
      </c>
      <c r="P169" s="3">
        <f t="shared" si="54"/>
        <v>-1.5382526742589997E-3</v>
      </c>
      <c r="Q169" s="3">
        <f t="shared" si="55"/>
        <v>4.1967243164724444E-3</v>
      </c>
      <c r="R169" s="3">
        <f t="shared" si="56"/>
        <v>-2.1713283781146786E-2</v>
      </c>
      <c r="S169" s="3">
        <f t="shared" si="57"/>
        <v>6.7993103483559025E-3</v>
      </c>
      <c r="T169" s="3">
        <f t="shared" si="58"/>
        <v>2.2534754590037842E-2</v>
      </c>
      <c r="U169" s="18"/>
      <c r="V169" s="13">
        <f t="shared" si="66"/>
        <v>41882</v>
      </c>
      <c r="W169" s="3">
        <f t="shared" si="67"/>
        <v>4.8817352105677402E-3</v>
      </c>
      <c r="X169" s="3">
        <f t="shared" si="59"/>
        <v>9.2602001875076653E-3</v>
      </c>
      <c r="Y169" s="3">
        <f t="shared" si="60"/>
        <v>9.7596886702879942E-3</v>
      </c>
      <c r="Z169" s="3">
        <f t="shared" si="61"/>
        <v>-3.1975755475098391E-4</v>
      </c>
      <c r="AA169" s="3">
        <f t="shared" si="62"/>
        <v>7.8983663011059741E-4</v>
      </c>
      <c r="AB169" s="3">
        <f t="shared" si="63"/>
        <v>-4.8700786235140727E-3</v>
      </c>
      <c r="AC169" s="3">
        <f t="shared" si="64"/>
        <v>1.1613072078300534E-3</v>
      </c>
      <c r="AD169" s="3">
        <f t="shared" si="65"/>
        <v>3.6854696381596256E-3</v>
      </c>
    </row>
    <row r="170" spans="1:30" x14ac:dyDescent="0.3">
      <c r="A170" s="10">
        <v>41912</v>
      </c>
      <c r="B170" s="11">
        <f t="shared" si="49"/>
        <v>41912</v>
      </c>
      <c r="C170" s="12">
        <f>100*(VLOOKUP($A170,'Raw-Data'!$A$189:$L689,2,TRUE)/VLOOKUP($A$5,'Raw-Data'!$A$189:$L689,2,TRUE))</f>
        <v>187.77959999999999</v>
      </c>
      <c r="D170" s="12">
        <f>100*(VLOOKUP($A170,'Raw-Data'!$A$189:$L689,3,TRUE)/VLOOKUP($A$5,'Raw-Data'!$A$189:$L689,3,TRUE))</f>
        <v>195.51043066992494</v>
      </c>
      <c r="E170" s="12">
        <f>100*(VLOOKUP($A170,'Raw-Data'!$A$189:$L689,4,TRUE)/VLOOKUP($A$5,'Raw-Data'!$A$189:$L689,4,TRUE))</f>
        <v>313.34488235369463</v>
      </c>
      <c r="F170" s="12">
        <f>100*(VLOOKUP($A170,'Raw-Data'!$A$189:$L689,5,TRUE)/VLOOKUP($A$5,'Raw-Data'!$A$189:$L689,5,TRUE))</f>
        <v>176.07673455495993</v>
      </c>
      <c r="G170" s="12">
        <f>100*(VLOOKUP($A170,'Raw-Data'!$A$189:$L689,6,TRUE)/VLOOKUP($A$5,'Raw-Data'!$A$189:$L689,6,TRUE))</f>
        <v>179.47606928602434</v>
      </c>
      <c r="H170" s="12">
        <f>100*(VLOOKUP($A170,'Raw-Data'!$A$189:$L689,7,TRUE)/VLOOKUP($A$5,'Raw-Data'!$A$189:$L689,7,TRUE))</f>
        <v>128.19795153376893</v>
      </c>
      <c r="I170" s="12">
        <f>100*(VLOOKUP($A170,'Raw-Data'!$A$189:$L689,8,TRUE)/VLOOKUP($A$5,'Raw-Data'!$A$189:$L689,8,TRUE))</f>
        <v>370.45699999999999</v>
      </c>
      <c r="J170" s="12">
        <f>100*(VLOOKUP($A170,'Raw-Data'!$A$189:$L689,9,TRUE)/VLOOKUP($A$5,'Raw-Data'!$A$189:$L689,9,TRUE))</f>
        <v>420.46200000000005</v>
      </c>
      <c r="L170" s="13">
        <f t="shared" si="50"/>
        <v>41912</v>
      </c>
      <c r="M170" s="3">
        <f t="shared" si="51"/>
        <v>-3.2430496693263144E-2</v>
      </c>
      <c r="N170" s="3">
        <f t="shared" si="52"/>
        <v>-1.4022847167708963E-2</v>
      </c>
      <c r="O170" s="3">
        <f t="shared" si="53"/>
        <v>-3.3387629389411311E-2</v>
      </c>
      <c r="P170" s="3">
        <f t="shared" si="54"/>
        <v>-3.8440531969917258E-2</v>
      </c>
      <c r="Q170" s="3">
        <f t="shared" si="55"/>
        <v>-3.7545530041167896E-2</v>
      </c>
      <c r="R170" s="3">
        <f t="shared" si="56"/>
        <v>-7.1117084069737269E-3</v>
      </c>
      <c r="S170" s="3">
        <f t="shared" si="57"/>
        <v>-5.8750444636414434E-2</v>
      </c>
      <c r="T170" s="3">
        <f t="shared" si="58"/>
        <v>-7.4121051171271102E-2</v>
      </c>
      <c r="U170" s="18"/>
      <c r="V170" s="13">
        <f t="shared" si="66"/>
        <v>41912</v>
      </c>
      <c r="W170" s="3">
        <f t="shared" si="67"/>
        <v>-7.1666133467276124E-3</v>
      </c>
      <c r="X170" s="3">
        <f t="shared" si="59"/>
        <v>-3.2458404377304568E-3</v>
      </c>
      <c r="Y170" s="3">
        <f t="shared" si="60"/>
        <v>-6.7485086383841731E-3</v>
      </c>
      <c r="Z170" s="3">
        <f t="shared" si="61"/>
        <v>-7.9906576544382379E-3</v>
      </c>
      <c r="AA170" s="3">
        <f t="shared" si="62"/>
        <v>-7.0661860744664342E-3</v>
      </c>
      <c r="AB170" s="3">
        <f t="shared" si="63"/>
        <v>-1.5950871106626713E-3</v>
      </c>
      <c r="AC170" s="3">
        <f t="shared" si="64"/>
        <v>-1.0034446337044488E-2</v>
      </c>
      <c r="AD170" s="3">
        <f t="shared" si="65"/>
        <v>-1.2122203618803061E-2</v>
      </c>
    </row>
    <row r="171" spans="1:30" x14ac:dyDescent="0.3">
      <c r="A171" s="10">
        <v>41943</v>
      </c>
      <c r="B171" s="11">
        <f t="shared" si="49"/>
        <v>41943</v>
      </c>
      <c r="C171" s="12">
        <f>100*(VLOOKUP($A171,'Raw-Data'!$A$189:$L690,2,TRUE)/VLOOKUP($A$5,'Raw-Data'!$A$189:$L690,2,TRUE))</f>
        <v>189.10210000000001</v>
      </c>
      <c r="D171" s="12">
        <f>100*(VLOOKUP($A171,'Raw-Data'!$A$189:$L690,3,TRUE)/VLOOKUP($A$5,'Raw-Data'!$A$189:$L690,3,TRUE))</f>
        <v>200.2857345009443</v>
      </c>
      <c r="E171" s="12">
        <f>100*(VLOOKUP($A171,'Raw-Data'!$A$189:$L690,4,TRUE)/VLOOKUP($A$5,'Raw-Data'!$A$189:$L690,4,TRUE))</f>
        <v>323.00219025783565</v>
      </c>
      <c r="F171" s="12">
        <f>100*(VLOOKUP($A171,'Raw-Data'!$A$189:$L690,5,TRUE)/VLOOKUP($A$5,'Raw-Data'!$A$189:$L690,5,TRUE))</f>
        <v>173.52014819092415</v>
      </c>
      <c r="G171" s="12">
        <f>100*(VLOOKUP($A171,'Raw-Data'!$A$189:$L690,6,TRUE)/VLOOKUP($A$5,'Raw-Data'!$A$189:$L690,6,TRUE))</f>
        <v>174.74432212993364</v>
      </c>
      <c r="H171" s="12">
        <f>100*(VLOOKUP($A171,'Raw-Data'!$A$189:$L690,7,TRUE)/VLOOKUP($A$5,'Raw-Data'!$A$189:$L690,7,TRUE))</f>
        <v>126.52717741658699</v>
      </c>
      <c r="I171" s="12">
        <f>100*(VLOOKUP($A171,'Raw-Data'!$A$189:$L690,8,TRUE)/VLOOKUP($A$5,'Raw-Data'!$A$189:$L690,8,TRUE))</f>
        <v>377.69099999999997</v>
      </c>
      <c r="J171" s="12">
        <f>100*(VLOOKUP($A171,'Raw-Data'!$A$189:$L690,9,TRUE)/VLOOKUP($A$5,'Raw-Data'!$A$189:$L690,9,TRUE))</f>
        <v>425.41899999999993</v>
      </c>
      <c r="L171" s="13">
        <f t="shared" si="50"/>
        <v>41943</v>
      </c>
      <c r="M171" s="3">
        <f t="shared" si="51"/>
        <v>7.0428310636512226E-3</v>
      </c>
      <c r="N171" s="3">
        <f t="shared" si="52"/>
        <v>2.4424803396200234E-2</v>
      </c>
      <c r="O171" s="3">
        <f t="shared" si="53"/>
        <v>3.0820059455255899E-2</v>
      </c>
      <c r="P171" s="3">
        <f t="shared" si="54"/>
        <v>-1.4519728404196242E-2</v>
      </c>
      <c r="Q171" s="3">
        <f t="shared" si="55"/>
        <v>-2.6364223235521678E-2</v>
      </c>
      <c r="R171" s="3">
        <f t="shared" si="56"/>
        <v>-1.30327676627644E-2</v>
      </c>
      <c r="S171" s="3">
        <f t="shared" si="57"/>
        <v>1.9527232580299314E-2</v>
      </c>
      <c r="T171" s="3">
        <f t="shared" si="58"/>
        <v>1.1789412598522286E-2</v>
      </c>
      <c r="U171" s="18"/>
      <c r="V171" s="13">
        <f t="shared" si="66"/>
        <v>41943</v>
      </c>
      <c r="W171" s="3">
        <f t="shared" si="67"/>
        <v>1.5563513435178315E-3</v>
      </c>
      <c r="X171" s="3">
        <f t="shared" si="59"/>
        <v>5.653560478756571E-3</v>
      </c>
      <c r="Y171" s="3">
        <f t="shared" si="60"/>
        <v>6.2295359470855649E-3</v>
      </c>
      <c r="Z171" s="3">
        <f t="shared" si="61"/>
        <v>-3.0182251120809537E-3</v>
      </c>
      <c r="AA171" s="3">
        <f t="shared" si="62"/>
        <v>-4.9618291947589929E-3</v>
      </c>
      <c r="AB171" s="3">
        <f t="shared" si="63"/>
        <v>-2.9231231829966058E-3</v>
      </c>
      <c r="AC171" s="3">
        <f t="shared" si="64"/>
        <v>3.3352082465185392E-3</v>
      </c>
      <c r="AD171" s="3">
        <f t="shared" si="65"/>
        <v>1.9281116202081302E-3</v>
      </c>
    </row>
    <row r="172" spans="1:30" x14ac:dyDescent="0.3">
      <c r="A172" s="10">
        <v>41973</v>
      </c>
      <c r="B172" s="11">
        <f t="shared" si="49"/>
        <v>41973</v>
      </c>
      <c r="C172" s="12">
        <f>100*(VLOOKUP($A172,'Raw-Data'!$A$189:$L691,2,TRUE)/VLOOKUP($A$5,'Raw-Data'!$A$189:$L691,2,TRUE))</f>
        <v>192.2655</v>
      </c>
      <c r="D172" s="12">
        <f>100*(VLOOKUP($A172,'Raw-Data'!$A$189:$L691,3,TRUE)/VLOOKUP($A$5,'Raw-Data'!$A$189:$L691,3,TRUE))</f>
        <v>205.67223803588828</v>
      </c>
      <c r="E172" s="12">
        <f>100*(VLOOKUP($A172,'Raw-Data'!$A$189:$L691,4,TRUE)/VLOOKUP($A$5,'Raw-Data'!$A$189:$L691,4,TRUE))</f>
        <v>331.26753166907889</v>
      </c>
      <c r="F172" s="12">
        <f>100*(VLOOKUP($A172,'Raw-Data'!$A$189:$L691,5,TRUE)/VLOOKUP($A$5,'Raw-Data'!$A$189:$L691,5,TRUE))</f>
        <v>175.8803369446502</v>
      </c>
      <c r="G172" s="12">
        <f>100*(VLOOKUP($A172,'Raw-Data'!$A$189:$L691,6,TRUE)/VLOOKUP($A$5,'Raw-Data'!$A$189:$L691,6,TRUE))</f>
        <v>179.38922605137861</v>
      </c>
      <c r="H172" s="12">
        <f>100*(VLOOKUP($A172,'Raw-Data'!$A$189:$L691,7,TRUE)/VLOOKUP($A$5,'Raw-Data'!$A$189:$L691,7,TRUE))</f>
        <v>126.91556495381147</v>
      </c>
      <c r="I172" s="12">
        <f>100*(VLOOKUP($A172,'Raw-Data'!$A$189:$L691,8,TRUE)/VLOOKUP($A$5,'Raw-Data'!$A$189:$L691,8,TRUE))</f>
        <v>378.86399999999998</v>
      </c>
      <c r="J172" s="12">
        <f>100*(VLOOKUP($A172,'Raw-Data'!$A$189:$L691,9,TRUE)/VLOOKUP($A$5,'Raw-Data'!$A$189:$L691,9,TRUE))</f>
        <v>420.92</v>
      </c>
      <c r="L172" s="13">
        <f t="shared" si="50"/>
        <v>41973</v>
      </c>
      <c r="M172" s="3">
        <f t="shared" si="51"/>
        <v>1.6728529191373243E-2</v>
      </c>
      <c r="N172" s="3">
        <f t="shared" si="52"/>
        <v>2.6894094820909986E-2</v>
      </c>
      <c r="O172" s="3">
        <f t="shared" si="53"/>
        <v>2.5589118775465547E-2</v>
      </c>
      <c r="P172" s="3">
        <f t="shared" si="54"/>
        <v>1.3601813843134414E-2</v>
      </c>
      <c r="Q172" s="3">
        <f t="shared" si="55"/>
        <v>2.6581143609296642E-2</v>
      </c>
      <c r="R172" s="3">
        <f t="shared" si="56"/>
        <v>3.0695977350836401E-3</v>
      </c>
      <c r="S172" s="3">
        <f t="shared" si="57"/>
        <v>3.1057134006371445E-3</v>
      </c>
      <c r="T172" s="3">
        <f t="shared" si="58"/>
        <v>-1.0575456197301714E-2</v>
      </c>
      <c r="U172" s="18"/>
      <c r="V172" s="13">
        <f t="shared" si="66"/>
        <v>41973</v>
      </c>
      <c r="W172" s="3">
        <f t="shared" si="67"/>
        <v>3.6967334083083075E-3</v>
      </c>
      <c r="X172" s="3">
        <f t="shared" si="59"/>
        <v>6.2251224349704481E-3</v>
      </c>
      <c r="Y172" s="3">
        <f t="shared" si="60"/>
        <v>5.172226727772262E-3</v>
      </c>
      <c r="Z172" s="3">
        <f t="shared" si="61"/>
        <v>2.8274176326420889E-3</v>
      </c>
      <c r="AA172" s="3">
        <f t="shared" si="62"/>
        <v>5.0026542869272498E-3</v>
      </c>
      <c r="AB172" s="3">
        <f t="shared" si="63"/>
        <v>6.8848095309278503E-4</v>
      </c>
      <c r="AC172" s="3">
        <f t="shared" si="64"/>
        <v>5.3044899744669131E-4</v>
      </c>
      <c r="AD172" s="3">
        <f t="shared" si="65"/>
        <v>-1.7295738708453833E-3</v>
      </c>
    </row>
    <row r="173" spans="1:30" x14ac:dyDescent="0.3">
      <c r="A173" s="10">
        <v>42004</v>
      </c>
      <c r="B173" s="11">
        <f t="shared" si="49"/>
        <v>42004</v>
      </c>
      <c r="C173" s="12">
        <f>100*(VLOOKUP($A173,'Raw-Data'!$A$189:$L692,2,TRUE)/VLOOKUP($A$5,'Raw-Data'!$A$189:$L692,2,TRUE))</f>
        <v>188.5547</v>
      </c>
      <c r="D173" s="12">
        <f>100*(VLOOKUP($A173,'Raw-Data'!$A$189:$L692,3,TRUE)/VLOOKUP($A$5,'Raw-Data'!$A$189:$L692,3,TRUE))</f>
        <v>205.15410614084263</v>
      </c>
      <c r="E173" s="12">
        <f>100*(VLOOKUP($A173,'Raw-Data'!$A$189:$L692,4,TRUE)/VLOOKUP($A$5,'Raw-Data'!$A$189:$L692,4,TRUE))</f>
        <v>331.96911864537032</v>
      </c>
      <c r="F173" s="12">
        <f>100*(VLOOKUP($A173,'Raw-Data'!$A$189:$L692,5,TRUE)/VLOOKUP($A$5,'Raw-Data'!$A$189:$L692,5,TRUE))</f>
        <v>169.78758231472997</v>
      </c>
      <c r="G173" s="12">
        <f>100*(VLOOKUP($A173,'Raw-Data'!$A$189:$L692,6,TRUE)/VLOOKUP($A$5,'Raw-Data'!$A$189:$L692,6,TRUE))</f>
        <v>171.6669737964238</v>
      </c>
      <c r="H173" s="12">
        <f>100*(VLOOKUP($A173,'Raw-Data'!$A$189:$L692,7,TRUE)/VLOOKUP($A$5,'Raw-Data'!$A$189:$L692,7,TRUE))</f>
        <v>125.09486867110962</v>
      </c>
      <c r="I173" s="12">
        <f>100*(VLOOKUP($A173,'Raw-Data'!$A$189:$L692,8,TRUE)/VLOOKUP($A$5,'Raw-Data'!$A$189:$L692,8,TRUE))</f>
        <v>370.91500000000002</v>
      </c>
      <c r="J173" s="12">
        <f>100*(VLOOKUP($A173,'Raw-Data'!$A$189:$L692,9,TRUE)/VLOOKUP($A$5,'Raw-Data'!$A$189:$L692,9,TRUE))</f>
        <v>401.52099999999996</v>
      </c>
      <c r="L173" s="13">
        <f t="shared" si="50"/>
        <v>42004</v>
      </c>
      <c r="M173" s="3">
        <f t="shared" si="51"/>
        <v>-1.9300394506554741E-2</v>
      </c>
      <c r="N173" s="3">
        <f t="shared" si="52"/>
        <v>-2.5192116349472826E-3</v>
      </c>
      <c r="O173" s="3">
        <f t="shared" si="53"/>
        <v>2.1178863281785532E-3</v>
      </c>
      <c r="P173" s="3">
        <f t="shared" si="54"/>
        <v>-3.4641476902774082E-2</v>
      </c>
      <c r="Q173" s="3">
        <f t="shared" si="55"/>
        <v>-4.3047469599668653E-2</v>
      </c>
      <c r="R173" s="3">
        <f t="shared" si="56"/>
        <v>-1.4345728858114914E-2</v>
      </c>
      <c r="S173" s="3">
        <f t="shared" si="57"/>
        <v>-2.0981143629376087E-2</v>
      </c>
      <c r="T173" s="3">
        <f t="shared" si="58"/>
        <v>-4.6087142449871887E-2</v>
      </c>
      <c r="U173" s="18"/>
      <c r="V173" s="13">
        <f t="shared" si="66"/>
        <v>42004</v>
      </c>
      <c r="W173" s="3">
        <f t="shared" si="67"/>
        <v>-4.2650738956001464E-3</v>
      </c>
      <c r="X173" s="3">
        <f t="shared" si="59"/>
        <v>-5.8311688761340829E-4</v>
      </c>
      <c r="Y173" s="3">
        <f t="shared" si="60"/>
        <v>4.2807993386201619E-4</v>
      </c>
      <c r="Z173" s="3">
        <f t="shared" si="61"/>
        <v>-7.2009456786607771E-3</v>
      </c>
      <c r="AA173" s="3">
        <f t="shared" si="62"/>
        <v>-8.1016682916093385E-3</v>
      </c>
      <c r="AB173" s="3">
        <f t="shared" si="63"/>
        <v>-3.2176076246604691E-3</v>
      </c>
      <c r="AC173" s="3">
        <f t="shared" si="64"/>
        <v>-3.5835330462895745E-3</v>
      </c>
      <c r="AD173" s="3">
        <f t="shared" si="65"/>
        <v>-7.5373691570454881E-3</v>
      </c>
    </row>
    <row r="174" spans="1:30" x14ac:dyDescent="0.3">
      <c r="A174" s="10">
        <v>42035</v>
      </c>
      <c r="B174" s="11">
        <f t="shared" ref="B174:B237" si="68">A174</f>
        <v>42035</v>
      </c>
      <c r="C174" s="12">
        <f>100*(VLOOKUP($A174,'Raw-Data'!$A$189:$L693,2,TRUE)/VLOOKUP($A$5,'Raw-Data'!$A$189:$L693,2,TRUE))</f>
        <v>185.60740000000001</v>
      </c>
      <c r="D174" s="12">
        <f>100*(VLOOKUP($A174,'Raw-Data'!$A$189:$L693,3,TRUE)/VLOOKUP($A$5,'Raw-Data'!$A$189:$L693,3,TRUE))</f>
        <v>198.99530306906067</v>
      </c>
      <c r="E174" s="12">
        <f>100*(VLOOKUP($A174,'Raw-Data'!$A$189:$L693,4,TRUE)/VLOOKUP($A$5,'Raw-Data'!$A$189:$L693,4,TRUE))</f>
        <v>326.78903077888646</v>
      </c>
      <c r="F174" s="12">
        <f>100*(VLOOKUP($A174,'Raw-Data'!$A$189:$L693,5,TRUE)/VLOOKUP($A$5,'Raw-Data'!$A$189:$L693,5,TRUE))</f>
        <v>170.61759934608523</v>
      </c>
      <c r="G174" s="12">
        <f>100*(VLOOKUP($A174,'Raw-Data'!$A$189:$L693,6,TRUE)/VLOOKUP($A$5,'Raw-Data'!$A$189:$L693,6,TRUE))</f>
        <v>171.6608822195135</v>
      </c>
      <c r="H174" s="12">
        <f>100*(VLOOKUP($A174,'Raw-Data'!$A$189:$L693,7,TRUE)/VLOOKUP($A$5,'Raw-Data'!$A$189:$L693,7,TRUE))</f>
        <v>128.01650181436415</v>
      </c>
      <c r="I174" s="12">
        <f>100*(VLOOKUP($A174,'Raw-Data'!$A$189:$L693,8,TRUE)/VLOOKUP($A$5,'Raw-Data'!$A$189:$L693,8,TRUE))</f>
        <v>380.20800000000003</v>
      </c>
      <c r="J174" s="12">
        <f>100*(VLOOKUP($A174,'Raw-Data'!$A$189:$L693,9,TRUE)/VLOOKUP($A$5,'Raw-Data'!$A$189:$L693,9,TRUE))</f>
        <v>403.928</v>
      </c>
      <c r="L174" s="13">
        <f t="shared" si="50"/>
        <v>42035</v>
      </c>
      <c r="M174" s="3">
        <f t="shared" si="51"/>
        <v>-1.5631007871986125E-2</v>
      </c>
      <c r="N174" s="3">
        <f t="shared" si="52"/>
        <v>-3.0020374379218229E-2</v>
      </c>
      <c r="O174" s="3">
        <f t="shared" si="53"/>
        <v>-1.5604125732000873E-2</v>
      </c>
      <c r="P174" s="3">
        <f t="shared" si="54"/>
        <v>4.8885614603821903E-3</v>
      </c>
      <c r="Q174" s="3">
        <f t="shared" si="55"/>
        <v>-3.5484850554490244E-5</v>
      </c>
      <c r="R174" s="3">
        <f t="shared" si="56"/>
        <v>2.3355339625767302E-2</v>
      </c>
      <c r="S174" s="3">
        <f t="shared" si="57"/>
        <v>2.505425771403158E-2</v>
      </c>
      <c r="T174" s="3">
        <f t="shared" si="58"/>
        <v>5.9947051337290169E-3</v>
      </c>
      <c r="U174" s="18"/>
      <c r="V174" s="13">
        <f t="shared" si="66"/>
        <v>42035</v>
      </c>
      <c r="W174" s="3">
        <f t="shared" si="67"/>
        <v>-3.4541990120506103E-3</v>
      </c>
      <c r="X174" s="3">
        <f t="shared" si="59"/>
        <v>-6.9487561228119511E-3</v>
      </c>
      <c r="Y174" s="3">
        <f t="shared" si="60"/>
        <v>-3.1539998263619569E-3</v>
      </c>
      <c r="Z174" s="3">
        <f t="shared" si="61"/>
        <v>1.0161883577252378E-3</v>
      </c>
      <c r="AA174" s="3">
        <f t="shared" si="62"/>
        <v>-6.6783597559477114E-6</v>
      </c>
      <c r="AB174" s="3">
        <f t="shared" si="63"/>
        <v>5.238375798096496E-3</v>
      </c>
      <c r="AC174" s="3">
        <f t="shared" si="64"/>
        <v>4.2792119464251299E-3</v>
      </c>
      <c r="AD174" s="3">
        <f t="shared" si="65"/>
        <v>9.8041022243237279E-4</v>
      </c>
    </row>
    <row r="175" spans="1:30" x14ac:dyDescent="0.3">
      <c r="A175" s="10">
        <v>42063</v>
      </c>
      <c r="B175" s="11">
        <f t="shared" si="68"/>
        <v>42063</v>
      </c>
      <c r="C175" s="12">
        <f>100*(VLOOKUP($A175,'Raw-Data'!$A$189:$L694,2,TRUE)/VLOOKUP($A$5,'Raw-Data'!$A$189:$L694,2,TRUE))</f>
        <v>195.94049999999999</v>
      </c>
      <c r="D175" s="12">
        <f>100*(VLOOKUP($A175,'Raw-Data'!$A$189:$L694,3,TRUE)/VLOOKUP($A$5,'Raw-Data'!$A$189:$L694,3,TRUE))</f>
        <v>210.43230269352392</v>
      </c>
      <c r="E175" s="12">
        <f>100*(VLOOKUP($A175,'Raw-Data'!$A$189:$L694,4,TRUE)/VLOOKUP($A$5,'Raw-Data'!$A$189:$L694,4,TRUE))</f>
        <v>344.8823536946191</v>
      </c>
      <c r="F175" s="12">
        <f>100*(VLOOKUP($A175,'Raw-Data'!$A$189:$L694,5,TRUE)/VLOOKUP($A$5,'Raw-Data'!$A$189:$L694,5,TRUE))</f>
        <v>180.81726792511782</v>
      </c>
      <c r="G175" s="12">
        <f>100*(VLOOKUP($A175,'Raw-Data'!$A$189:$L694,6,TRUE)/VLOOKUP($A$5,'Raw-Data'!$A$189:$L694,6,TRUE))</f>
        <v>182.43850415359836</v>
      </c>
      <c r="H175" s="12">
        <f>100*(VLOOKUP($A175,'Raw-Data'!$A$189:$L694,7,TRUE)/VLOOKUP($A$5,'Raw-Data'!$A$189:$L694,7,TRUE))</f>
        <v>135.78438558650694</v>
      </c>
      <c r="I175" s="12">
        <f>100*(VLOOKUP($A175,'Raw-Data'!$A$189:$L694,8,TRUE)/VLOOKUP($A$5,'Raw-Data'!$A$189:$L694,8,TRUE))</f>
        <v>387.40100000000001</v>
      </c>
      <c r="J175" s="12">
        <f>100*(VLOOKUP($A175,'Raw-Data'!$A$189:$L694,9,TRUE)/VLOOKUP($A$5,'Raw-Data'!$A$189:$L694,9,TRUE))</f>
        <v>416.435</v>
      </c>
      <c r="L175" s="13">
        <f t="shared" si="50"/>
        <v>42063</v>
      </c>
      <c r="M175" s="3">
        <f t="shared" si="51"/>
        <v>5.567181049893466E-2</v>
      </c>
      <c r="N175" s="3">
        <f t="shared" si="52"/>
        <v>5.7473716454976342E-2</v>
      </c>
      <c r="O175" s="3">
        <f t="shared" si="53"/>
        <v>5.5366983624291377E-2</v>
      </c>
      <c r="P175" s="3">
        <f t="shared" si="54"/>
        <v>5.9780870309535272E-2</v>
      </c>
      <c r="Q175" s="3">
        <f t="shared" si="55"/>
        <v>6.278437926412872E-2</v>
      </c>
      <c r="R175" s="3">
        <f t="shared" si="56"/>
        <v>6.0678769237163976E-2</v>
      </c>
      <c r="S175" s="3">
        <f t="shared" si="57"/>
        <v>1.8918591928628548E-2</v>
      </c>
      <c r="T175" s="3">
        <f t="shared" si="58"/>
        <v>3.0963439028737882E-2</v>
      </c>
      <c r="U175" s="18"/>
      <c r="V175" s="13">
        <f t="shared" si="66"/>
        <v>42063</v>
      </c>
      <c r="W175" s="3">
        <f t="shared" si="67"/>
        <v>1.2302566437134963E-2</v>
      </c>
      <c r="X175" s="3">
        <f t="shared" si="59"/>
        <v>1.3303326403342308E-2</v>
      </c>
      <c r="Y175" s="3">
        <f t="shared" si="60"/>
        <v>1.1191108027223538E-2</v>
      </c>
      <c r="Z175" s="3">
        <f t="shared" si="61"/>
        <v>1.242668726077195E-2</v>
      </c>
      <c r="AA175" s="3">
        <f t="shared" si="62"/>
        <v>1.181621636353933E-2</v>
      </c>
      <c r="AB175" s="3">
        <f t="shared" si="63"/>
        <v>1.3609658490239117E-2</v>
      </c>
      <c r="AC175" s="3">
        <f t="shared" si="64"/>
        <v>3.2312537659094052E-3</v>
      </c>
      <c r="AD175" s="3">
        <f t="shared" si="65"/>
        <v>5.063947511718991E-3</v>
      </c>
    </row>
    <row r="176" spans="1:30" x14ac:dyDescent="0.3">
      <c r="A176" s="10">
        <v>42094</v>
      </c>
      <c r="B176" s="11">
        <f t="shared" si="68"/>
        <v>42094</v>
      </c>
      <c r="C176" s="12">
        <f>100*(VLOOKUP($A176,'Raw-Data'!$A$189:$L695,2,TRUE)/VLOOKUP($A$5,'Raw-Data'!$A$189:$L695,2,TRUE))</f>
        <v>192.90379999999999</v>
      </c>
      <c r="D176" s="12">
        <f>100*(VLOOKUP($A176,'Raw-Data'!$A$189:$L695,3,TRUE)/VLOOKUP($A$5,'Raw-Data'!$A$189:$L695,3,TRUE))</f>
        <v>207.10417607776336</v>
      </c>
      <c r="E176" s="12">
        <f>100*(VLOOKUP($A176,'Raw-Data'!$A$189:$L695,4,TRUE)/VLOOKUP($A$5,'Raw-Data'!$A$189:$L695,4,TRUE))</f>
        <v>345.08857095282622</v>
      </c>
      <c r="F176" s="12">
        <f>100*(VLOOKUP($A176,'Raw-Data'!$A$189:$L695,5,TRUE)/VLOOKUP($A$5,'Raw-Data'!$A$189:$L695,5,TRUE))</f>
        <v>178.07042137609443</v>
      </c>
      <c r="G176" s="12">
        <f>100*(VLOOKUP($A176,'Raw-Data'!$A$189:$L695,6,TRUE)/VLOOKUP($A$5,'Raw-Data'!$A$189:$L695,6,TRUE))</f>
        <v>177.59187414251107</v>
      </c>
      <c r="H176" s="12">
        <f>100*(VLOOKUP($A176,'Raw-Data'!$A$189:$L695,7,TRUE)/VLOOKUP($A$5,'Raw-Data'!$A$189:$L695,7,TRUE))</f>
        <v>137.86568304245949</v>
      </c>
      <c r="I176" s="12">
        <f>100*(VLOOKUP($A176,'Raw-Data'!$A$189:$L695,8,TRUE)/VLOOKUP($A$5,'Raw-Data'!$A$189:$L695,8,TRUE))</f>
        <v>389.01400000000001</v>
      </c>
      <c r="J176" s="12">
        <f>100*(VLOOKUP($A176,'Raw-Data'!$A$189:$L695,9,TRUE)/VLOOKUP($A$5,'Raw-Data'!$A$189:$L695,9,TRUE))</f>
        <v>410.51299999999998</v>
      </c>
      <c r="L176" s="13">
        <f t="shared" si="50"/>
        <v>42094</v>
      </c>
      <c r="M176" s="3">
        <f t="shared" si="51"/>
        <v>-1.5498072118832029E-2</v>
      </c>
      <c r="N176" s="3">
        <f t="shared" si="52"/>
        <v>-1.5815664102709959E-2</v>
      </c>
      <c r="O176" s="3">
        <f t="shared" si="53"/>
        <v>5.979350813341E-4</v>
      </c>
      <c r="P176" s="3">
        <f t="shared" si="54"/>
        <v>-1.5191284441710251E-2</v>
      </c>
      <c r="Q176" s="3">
        <f t="shared" si="55"/>
        <v>-2.6565828488742782E-2</v>
      </c>
      <c r="R176" s="3">
        <f t="shared" si="56"/>
        <v>1.5327958711619072E-2</v>
      </c>
      <c r="S176" s="3">
        <f t="shared" si="57"/>
        <v>4.1636443891470698E-3</v>
      </c>
      <c r="T176" s="3">
        <f t="shared" si="58"/>
        <v>-1.4220706712932407E-2</v>
      </c>
      <c r="U176" s="18"/>
      <c r="V176" s="13">
        <f t="shared" si="66"/>
        <v>42094</v>
      </c>
      <c r="W176" s="3">
        <f t="shared" si="67"/>
        <v>-3.4248223684604016E-3</v>
      </c>
      <c r="X176" s="3">
        <f t="shared" si="59"/>
        <v>-3.6608201943717712E-3</v>
      </c>
      <c r="Y176" s="3">
        <f t="shared" si="60"/>
        <v>1.2085823807711988E-4</v>
      </c>
      <c r="Z176" s="3">
        <f t="shared" si="61"/>
        <v>-3.1578218896631417E-3</v>
      </c>
      <c r="AA176" s="3">
        <f t="shared" si="62"/>
        <v>-4.9997719333829578E-3</v>
      </c>
      <c r="AB176" s="3">
        <f t="shared" si="63"/>
        <v>3.4379122391601613E-3</v>
      </c>
      <c r="AC176" s="3">
        <f t="shared" si="64"/>
        <v>7.1114127642766547E-4</v>
      </c>
      <c r="AD176" s="3">
        <f t="shared" si="65"/>
        <v>-2.3257401190805312E-3</v>
      </c>
    </row>
    <row r="177" spans="1:30" x14ac:dyDescent="0.3">
      <c r="A177" s="10">
        <v>42124</v>
      </c>
      <c r="B177" s="11">
        <f t="shared" si="68"/>
        <v>42124</v>
      </c>
      <c r="C177" s="12">
        <f>100*(VLOOKUP($A177,'Raw-Data'!$A$189:$L696,2,TRUE)/VLOOKUP($A$5,'Raw-Data'!$A$189:$L696,2,TRUE))</f>
        <v>198.50139999999999</v>
      </c>
      <c r="D177" s="12">
        <f>100*(VLOOKUP($A177,'Raw-Data'!$A$189:$L696,3,TRUE)/VLOOKUP($A$5,'Raw-Data'!$A$189:$L696,3,TRUE))</f>
        <v>209.09125543575874</v>
      </c>
      <c r="E177" s="12">
        <f>100*(VLOOKUP($A177,'Raw-Data'!$A$189:$L696,4,TRUE)/VLOOKUP($A$5,'Raw-Data'!$A$189:$L696,4,TRUE))</f>
        <v>341.95208330664883</v>
      </c>
      <c r="F177" s="12">
        <f>100*(VLOOKUP($A177,'Raw-Data'!$A$189:$L696,5,TRUE)/VLOOKUP($A$5,'Raw-Data'!$A$189:$L696,5,TRUE))</f>
        <v>185.3408991049123</v>
      </c>
      <c r="G177" s="12">
        <f>100*(VLOOKUP($A177,'Raw-Data'!$A$189:$L696,6,TRUE)/VLOOKUP($A$5,'Raw-Data'!$A$189:$L696,6,TRUE))</f>
        <v>185.30188202176683</v>
      </c>
      <c r="H177" s="12">
        <f>100*(VLOOKUP($A177,'Raw-Data'!$A$189:$L696,7,TRUE)/VLOOKUP($A$5,'Raw-Data'!$A$189:$L696,7,TRUE))</f>
        <v>142.74833003735151</v>
      </c>
      <c r="I177" s="12">
        <f>100*(VLOOKUP($A177,'Raw-Data'!$A$189:$L696,8,TRUE)/VLOOKUP($A$5,'Raw-Data'!$A$189:$L696,8,TRUE))</f>
        <v>417.15300000000008</v>
      </c>
      <c r="J177" s="12">
        <f>100*(VLOOKUP($A177,'Raw-Data'!$A$189:$L696,9,TRUE)/VLOOKUP($A$5,'Raw-Data'!$A$189:$L696,9,TRUE))</f>
        <v>442.08800000000002</v>
      </c>
      <c r="L177" s="13">
        <f t="shared" si="50"/>
        <v>42124</v>
      </c>
      <c r="M177" s="3">
        <f t="shared" si="51"/>
        <v>2.9017572489499877E-2</v>
      </c>
      <c r="N177" s="3">
        <f t="shared" si="52"/>
        <v>9.5945885574479917E-3</v>
      </c>
      <c r="O177" s="3">
        <f t="shared" si="53"/>
        <v>-9.0889351609565461E-3</v>
      </c>
      <c r="P177" s="3">
        <f t="shared" si="54"/>
        <v>4.08292274069606E-2</v>
      </c>
      <c r="Q177" s="3">
        <f t="shared" si="55"/>
        <v>4.3414192887388348E-2</v>
      </c>
      <c r="R177" s="3">
        <f t="shared" si="56"/>
        <v>3.541597072701741E-2</v>
      </c>
      <c r="S177" s="3">
        <f t="shared" si="57"/>
        <v>7.2334157639571073E-2</v>
      </c>
      <c r="T177" s="3">
        <f t="shared" si="58"/>
        <v>7.6915956376533812E-2</v>
      </c>
      <c r="U177" s="18"/>
      <c r="V177" s="13">
        <f t="shared" si="66"/>
        <v>42124</v>
      </c>
      <c r="W177" s="3">
        <f t="shared" si="67"/>
        <v>6.4124124974035725E-3</v>
      </c>
      <c r="X177" s="3">
        <f t="shared" si="59"/>
        <v>2.220840258094223E-3</v>
      </c>
      <c r="Y177" s="3">
        <f t="shared" si="60"/>
        <v>-1.8371102881261012E-3</v>
      </c>
      <c r="Z177" s="3">
        <f t="shared" si="61"/>
        <v>8.4871972833140651E-3</v>
      </c>
      <c r="AA177" s="3">
        <f t="shared" si="62"/>
        <v>8.1706867602799396E-3</v>
      </c>
      <c r="AB177" s="3">
        <f t="shared" si="63"/>
        <v>7.9434581939378229E-3</v>
      </c>
      <c r="AC177" s="3">
        <f t="shared" si="64"/>
        <v>1.2354514551532603E-2</v>
      </c>
      <c r="AD177" s="3">
        <f t="shared" si="65"/>
        <v>1.2579299267853693E-2</v>
      </c>
    </row>
    <row r="178" spans="1:30" x14ac:dyDescent="0.3">
      <c r="A178" s="10">
        <v>42155</v>
      </c>
      <c r="B178" s="11">
        <f t="shared" si="68"/>
        <v>42155</v>
      </c>
      <c r="C178" s="12">
        <f>100*(VLOOKUP($A178,'Raw-Data'!$A$189:$L697,2,TRUE)/VLOOKUP($A$5,'Raw-Data'!$A$189:$L697,2,TRUE))</f>
        <v>198.2424</v>
      </c>
      <c r="D178" s="12">
        <f>100*(VLOOKUP($A178,'Raw-Data'!$A$189:$L697,3,TRUE)/VLOOKUP($A$5,'Raw-Data'!$A$189:$L697,3,TRUE))</f>
        <v>211.77988102559638</v>
      </c>
      <c r="E178" s="12">
        <f>100*(VLOOKUP($A178,'Raw-Data'!$A$189:$L697,4,TRUE)/VLOOKUP($A$5,'Raw-Data'!$A$189:$L697,4,TRUE))</f>
        <v>346.96117735965055</v>
      </c>
      <c r="F178" s="12">
        <f>100*(VLOOKUP($A178,'Raw-Data'!$A$189:$L697,5,TRUE)/VLOOKUP($A$5,'Raw-Data'!$A$189:$L697,5,TRUE))</f>
        <v>184.39217868834851</v>
      </c>
      <c r="G178" s="12">
        <f>100*(VLOOKUP($A178,'Raw-Data'!$A$189:$L697,6,TRUE)/VLOOKUP($A$5,'Raw-Data'!$A$189:$L697,6,TRUE))</f>
        <v>183.87378987304419</v>
      </c>
      <c r="H178" s="12">
        <f>100*(VLOOKUP($A178,'Raw-Data'!$A$189:$L697,7,TRUE)/VLOOKUP($A$5,'Raw-Data'!$A$189:$L697,7,TRUE))</f>
        <v>144.60853553314954</v>
      </c>
      <c r="I178" s="12">
        <f>100*(VLOOKUP($A178,'Raw-Data'!$A$189:$L697,8,TRUE)/VLOOKUP($A$5,'Raw-Data'!$A$189:$L697,8,TRUE))</f>
        <v>406.25599999999997</v>
      </c>
      <c r="J178" s="12">
        <f>100*(VLOOKUP($A178,'Raw-Data'!$A$189:$L697,9,TRUE)/VLOOKUP($A$5,'Raw-Data'!$A$189:$L697,9,TRUE))</f>
        <v>424.38400000000007</v>
      </c>
      <c r="L178" s="13">
        <f t="shared" si="50"/>
        <v>42155</v>
      </c>
      <c r="M178" s="3">
        <f t="shared" si="51"/>
        <v>-1.3047766917512194E-3</v>
      </c>
      <c r="N178" s="3">
        <f t="shared" si="52"/>
        <v>1.2858622825877575E-2</v>
      </c>
      <c r="O178" s="3">
        <f t="shared" si="53"/>
        <v>1.4648526204502632E-2</v>
      </c>
      <c r="P178" s="3">
        <f t="shared" si="54"/>
        <v>-5.1187860917129013E-3</v>
      </c>
      <c r="Q178" s="3">
        <f t="shared" si="55"/>
        <v>-7.7068410376689434E-3</v>
      </c>
      <c r="R178" s="3">
        <f t="shared" si="56"/>
        <v>1.3031364327073192E-2</v>
      </c>
      <c r="S178" s="3">
        <f t="shared" si="57"/>
        <v>-2.6122310039721874E-2</v>
      </c>
      <c r="T178" s="3">
        <f t="shared" si="58"/>
        <v>-4.0046325618428802E-2</v>
      </c>
      <c r="U178" s="18"/>
      <c r="V178" s="13">
        <f t="shared" si="66"/>
        <v>42155</v>
      </c>
      <c r="W178" s="3">
        <f t="shared" si="67"/>
        <v>-2.8833446931282608E-4</v>
      </c>
      <c r="X178" s="3">
        <f t="shared" si="59"/>
        <v>2.9763597536645093E-3</v>
      </c>
      <c r="Y178" s="3">
        <f t="shared" si="60"/>
        <v>2.9608482973647247E-3</v>
      </c>
      <c r="Z178" s="3">
        <f t="shared" si="61"/>
        <v>-1.0640452972187557E-3</v>
      </c>
      <c r="AA178" s="3">
        <f t="shared" si="62"/>
        <v>-1.4504515653072599E-3</v>
      </c>
      <c r="AB178" s="3">
        <f t="shared" si="63"/>
        <v>2.9228084284334431E-3</v>
      </c>
      <c r="AC178" s="3">
        <f t="shared" si="64"/>
        <v>-4.4616329274682594E-3</v>
      </c>
      <c r="AD178" s="3">
        <f t="shared" si="65"/>
        <v>-6.5494175495401088E-3</v>
      </c>
    </row>
    <row r="179" spans="1:30" x14ac:dyDescent="0.3">
      <c r="A179" s="10">
        <v>42185</v>
      </c>
      <c r="B179" s="11">
        <f t="shared" si="68"/>
        <v>42185</v>
      </c>
      <c r="C179" s="12">
        <f>100*(VLOOKUP($A179,'Raw-Data'!$A$189:$L698,2,TRUE)/VLOOKUP($A$5,'Raw-Data'!$A$189:$L698,2,TRUE))</f>
        <v>193.57509999999999</v>
      </c>
      <c r="D179" s="12">
        <f>100*(VLOOKUP($A179,'Raw-Data'!$A$189:$L698,3,TRUE)/VLOOKUP($A$5,'Raw-Data'!$A$189:$L698,3,TRUE))</f>
        <v>207.67999912919009</v>
      </c>
      <c r="E179" s="12">
        <f>100*(VLOOKUP($A179,'Raw-Data'!$A$189:$L698,4,TRUE)/VLOOKUP($A$5,'Raw-Data'!$A$189:$L698,4,TRUE))</f>
        <v>339.78552124293924</v>
      </c>
      <c r="F179" s="12">
        <f>100*(VLOOKUP($A179,'Raw-Data'!$A$189:$L698,5,TRUE)/VLOOKUP($A$5,'Raw-Data'!$A$189:$L698,5,TRUE))</f>
        <v>179.16769538284282</v>
      </c>
      <c r="G179" s="12">
        <f>100*(VLOOKUP($A179,'Raw-Data'!$A$189:$L698,6,TRUE)/VLOOKUP($A$5,'Raw-Data'!$A$189:$L698,6,TRUE))</f>
        <v>178.22435736924689</v>
      </c>
      <c r="H179" s="12">
        <f>100*(VLOOKUP($A179,'Raw-Data'!$A$189:$L698,7,TRUE)/VLOOKUP($A$5,'Raw-Data'!$A$189:$L698,7,TRUE))</f>
        <v>142.12903309914259</v>
      </c>
      <c r="I179" s="12">
        <f>100*(VLOOKUP($A179,'Raw-Data'!$A$189:$L698,8,TRUE)/VLOOKUP($A$5,'Raw-Data'!$A$189:$L698,8,TRUE))</f>
        <v>391.17399999999998</v>
      </c>
      <c r="J179" s="12">
        <f>100*(VLOOKUP($A179,'Raw-Data'!$A$189:$L698,9,TRUE)/VLOOKUP($A$5,'Raw-Data'!$A$189:$L698,9,TRUE))</f>
        <v>413.36200000000008</v>
      </c>
      <c r="L179" s="13">
        <f t="shared" si="50"/>
        <v>42185</v>
      </c>
      <c r="M179" s="3">
        <f t="shared" si="51"/>
        <v>-2.3543399393873399E-2</v>
      </c>
      <c r="N179" s="3">
        <f t="shared" si="52"/>
        <v>-1.9359166114135129E-2</v>
      </c>
      <c r="O179" s="3">
        <f t="shared" si="53"/>
        <v>-2.0681438111657124E-2</v>
      </c>
      <c r="P179" s="3">
        <f t="shared" si="54"/>
        <v>-2.8333540731875995E-2</v>
      </c>
      <c r="Q179" s="3">
        <f t="shared" si="55"/>
        <v>-3.072451221948469E-2</v>
      </c>
      <c r="R179" s="3">
        <f t="shared" si="56"/>
        <v>-1.714630761500624E-2</v>
      </c>
      <c r="S179" s="3">
        <f t="shared" si="57"/>
        <v>-3.7124374778464753E-2</v>
      </c>
      <c r="T179" s="3">
        <f t="shared" si="58"/>
        <v>-2.5971761423616346E-2</v>
      </c>
      <c r="U179" s="18"/>
      <c r="V179" s="13">
        <f t="shared" si="66"/>
        <v>42185</v>
      </c>
      <c r="W179" s="3">
        <f t="shared" si="67"/>
        <v>-5.2027091018473914E-3</v>
      </c>
      <c r="X179" s="3">
        <f t="shared" si="59"/>
        <v>-4.4810275304645701E-3</v>
      </c>
      <c r="Y179" s="3">
        <f t="shared" si="60"/>
        <v>-4.1802567688435282E-3</v>
      </c>
      <c r="Z179" s="3">
        <f t="shared" si="61"/>
        <v>-5.8897110035751113E-3</v>
      </c>
      <c r="AA179" s="3">
        <f t="shared" si="62"/>
        <v>-5.7824492063914198E-3</v>
      </c>
      <c r="AB179" s="3">
        <f t="shared" si="63"/>
        <v>-3.8457502342664181E-3</v>
      </c>
      <c r="AC179" s="3">
        <f t="shared" si="64"/>
        <v>-6.3407613136588457E-3</v>
      </c>
      <c r="AD179" s="3">
        <f t="shared" si="65"/>
        <v>-4.2475784590340522E-3</v>
      </c>
    </row>
    <row r="180" spans="1:30" x14ac:dyDescent="0.3">
      <c r="A180" s="10">
        <v>42216</v>
      </c>
      <c r="B180" s="11">
        <f t="shared" si="68"/>
        <v>42216</v>
      </c>
      <c r="C180" s="12">
        <f>100*(VLOOKUP($A180,'Raw-Data'!$A$189:$L699,2,TRUE)/VLOOKUP($A$5,'Raw-Data'!$A$189:$L699,2,TRUE))</f>
        <v>195.25630000000001</v>
      </c>
      <c r="D180" s="12">
        <f>100*(VLOOKUP($A180,'Raw-Data'!$A$189:$L699,3,TRUE)/VLOOKUP($A$5,'Raw-Data'!$A$189:$L699,3,TRUE))</f>
        <v>212.03132738642739</v>
      </c>
      <c r="E180" s="12">
        <f>100*(VLOOKUP($A180,'Raw-Data'!$A$189:$L699,4,TRUE)/VLOOKUP($A$5,'Raw-Data'!$A$189:$L699,4,TRUE))</f>
        <v>342.30591881956627</v>
      </c>
      <c r="F180" s="12">
        <f>100*(VLOOKUP($A180,'Raw-Data'!$A$189:$L699,5,TRUE)/VLOOKUP($A$5,'Raw-Data'!$A$189:$L699,5,TRUE))</f>
        <v>182.88777717798393</v>
      </c>
      <c r="G180" s="12">
        <f>100*(VLOOKUP($A180,'Raw-Data'!$A$189:$L699,6,TRUE)/VLOOKUP($A$5,'Raw-Data'!$A$189:$L699,6,TRUE))</f>
        <v>183.79107911519691</v>
      </c>
      <c r="H180" s="12">
        <f>100*(VLOOKUP($A180,'Raw-Data'!$A$189:$L699,7,TRUE)/VLOOKUP($A$5,'Raw-Data'!$A$189:$L699,7,TRUE))</f>
        <v>142.79800256317679</v>
      </c>
      <c r="I180" s="12">
        <f>100*(VLOOKUP($A180,'Raw-Data'!$A$189:$L699,8,TRUE)/VLOOKUP($A$5,'Raw-Data'!$A$189:$L699,8,TRUE))</f>
        <v>366.351</v>
      </c>
      <c r="J180" s="12">
        <f>100*(VLOOKUP($A180,'Raw-Data'!$A$189:$L699,9,TRUE)/VLOOKUP($A$5,'Raw-Data'!$A$189:$L699,9,TRUE))</f>
        <v>384.70800000000003</v>
      </c>
      <c r="L180" s="13">
        <f t="shared" si="50"/>
        <v>42216</v>
      </c>
      <c r="M180" s="3">
        <f t="shared" si="51"/>
        <v>8.6850013250672209E-3</v>
      </c>
      <c r="N180" s="3">
        <f t="shared" si="52"/>
        <v>2.095208144974281E-2</v>
      </c>
      <c r="O180" s="3">
        <f t="shared" si="53"/>
        <v>7.4176132267418371E-3</v>
      </c>
      <c r="P180" s="3">
        <f t="shared" si="54"/>
        <v>2.076312801363045E-2</v>
      </c>
      <c r="Q180" s="3">
        <f t="shared" si="55"/>
        <v>3.1234348818084623E-2</v>
      </c>
      <c r="R180" s="3">
        <f t="shared" si="56"/>
        <v>4.7067755929048882E-3</v>
      </c>
      <c r="S180" s="3">
        <f t="shared" si="57"/>
        <v>-6.3457694018518529E-2</v>
      </c>
      <c r="T180" s="3">
        <f t="shared" si="58"/>
        <v>-6.9319385913557685E-2</v>
      </c>
      <c r="U180" s="18"/>
      <c r="V180" s="13">
        <f t="shared" si="66"/>
        <v>42216</v>
      </c>
      <c r="W180" s="3">
        <f t="shared" si="67"/>
        <v>1.9192443150432357E-3</v>
      </c>
      <c r="X180" s="3">
        <f t="shared" si="59"/>
        <v>4.8497364629916532E-3</v>
      </c>
      <c r="Y180" s="3">
        <f t="shared" si="60"/>
        <v>1.4992926377916346E-3</v>
      </c>
      <c r="Z180" s="3">
        <f t="shared" si="61"/>
        <v>4.3160445313825419E-3</v>
      </c>
      <c r="AA180" s="3">
        <f t="shared" si="62"/>
        <v>5.8784020473642336E-3</v>
      </c>
      <c r="AB180" s="3">
        <f t="shared" si="63"/>
        <v>1.0556840426221902E-3</v>
      </c>
      <c r="AC180" s="3">
        <f t="shared" si="64"/>
        <v>-1.0838434147045379E-2</v>
      </c>
      <c r="AD180" s="3">
        <f t="shared" si="65"/>
        <v>-1.1336910331085965E-2</v>
      </c>
    </row>
    <row r="181" spans="1:30" x14ac:dyDescent="0.3">
      <c r="A181" s="10">
        <v>42247</v>
      </c>
      <c r="B181" s="11">
        <f t="shared" si="68"/>
        <v>42247</v>
      </c>
      <c r="C181" s="12">
        <f>100*(VLOOKUP($A181,'Raw-Data'!$A$189:$L700,2,TRUE)/VLOOKUP($A$5,'Raw-Data'!$A$189:$L700,2,TRUE))</f>
        <v>181.87139999999999</v>
      </c>
      <c r="D181" s="12">
        <f>100*(VLOOKUP($A181,'Raw-Data'!$A$189:$L700,3,TRUE)/VLOOKUP($A$5,'Raw-Data'!$A$189:$L700,3,TRUE))</f>
        <v>199.23858558700752</v>
      </c>
      <c r="E181" s="12">
        <f>100*(VLOOKUP($A181,'Raw-Data'!$A$189:$L700,4,TRUE)/VLOOKUP($A$5,'Raw-Data'!$A$189:$L700,4,TRUE))</f>
        <v>324.2426959384166</v>
      </c>
      <c r="F181" s="12">
        <f>100*(VLOOKUP($A181,'Raw-Data'!$A$189:$L700,5,TRUE)/VLOOKUP($A$5,'Raw-Data'!$A$189:$L700,5,TRUE))</f>
        <v>169.43405266747848</v>
      </c>
      <c r="G181" s="12">
        <f>100*(VLOOKUP($A181,'Raw-Data'!$A$189:$L700,6,TRUE)/VLOOKUP($A$5,'Raw-Data'!$A$189:$L700,6,TRUE))</f>
        <v>170.70346387266341</v>
      </c>
      <c r="H181" s="12">
        <f>100*(VLOOKUP($A181,'Raw-Data'!$A$189:$L700,7,TRUE)/VLOOKUP($A$5,'Raw-Data'!$A$189:$L700,7,TRUE))</f>
        <v>134.49883294839563</v>
      </c>
      <c r="I181" s="12">
        <f>100*(VLOOKUP($A181,'Raw-Data'!$A$189:$L700,8,TRUE)/VLOOKUP($A$5,'Raw-Data'!$A$189:$L700,8,TRUE))</f>
        <v>330.36200000000002</v>
      </c>
      <c r="J181" s="12">
        <f>100*(VLOOKUP($A181,'Raw-Data'!$A$189:$L700,9,TRUE)/VLOOKUP($A$5,'Raw-Data'!$A$189:$L700,9,TRUE))</f>
        <v>349.91199999999998</v>
      </c>
      <c r="L181" s="13">
        <f t="shared" si="50"/>
        <v>42247</v>
      </c>
      <c r="M181" s="3">
        <f t="shared" si="51"/>
        <v>-6.8550412970029728E-2</v>
      </c>
      <c r="N181" s="3">
        <f t="shared" si="52"/>
        <v>-6.0334206068073493E-2</v>
      </c>
      <c r="O181" s="3">
        <f t="shared" si="53"/>
        <v>-5.2769239116402855E-2</v>
      </c>
      <c r="P181" s="3">
        <f t="shared" si="54"/>
        <v>-7.3562731846275708E-2</v>
      </c>
      <c r="Q181" s="3">
        <f t="shared" si="55"/>
        <v>-7.1209197451473805E-2</v>
      </c>
      <c r="R181" s="3">
        <f t="shared" si="56"/>
        <v>-5.8118247215043772E-2</v>
      </c>
      <c r="S181" s="3">
        <f t="shared" si="57"/>
        <v>-9.8236390783701943E-2</v>
      </c>
      <c r="T181" s="3">
        <f t="shared" si="58"/>
        <v>-9.044782016490438E-2</v>
      </c>
      <c r="U181" s="18"/>
      <c r="V181" s="13">
        <f t="shared" si="66"/>
        <v>42247</v>
      </c>
      <c r="W181" s="3">
        <f t="shared" si="67"/>
        <v>-1.5148528533537944E-2</v>
      </c>
      <c r="X181" s="3">
        <f t="shared" si="59"/>
        <v>-1.3965438223207177E-2</v>
      </c>
      <c r="Y181" s="3">
        <f t="shared" si="60"/>
        <v>-1.0666036269437686E-2</v>
      </c>
      <c r="Z181" s="3">
        <f t="shared" si="61"/>
        <v>-1.5291531521177744E-2</v>
      </c>
      <c r="AA181" s="3">
        <f t="shared" si="62"/>
        <v>-1.3401793471920926E-2</v>
      </c>
      <c r="AB181" s="3">
        <f t="shared" si="63"/>
        <v>-1.3035358274267543E-2</v>
      </c>
      <c r="AC181" s="3">
        <f t="shared" si="64"/>
        <v>-1.6778558830736191E-2</v>
      </c>
      <c r="AD181" s="3">
        <f t="shared" si="65"/>
        <v>-1.479238186169736E-2</v>
      </c>
    </row>
    <row r="182" spans="1:30" x14ac:dyDescent="0.3">
      <c r="A182" s="10">
        <v>42277</v>
      </c>
      <c r="B182" s="11">
        <f t="shared" si="68"/>
        <v>42277</v>
      </c>
      <c r="C182" s="12">
        <f>100*(VLOOKUP($A182,'Raw-Data'!$A$189:$L701,2,TRUE)/VLOOKUP($A$5,'Raw-Data'!$A$189:$L701,2,TRUE))</f>
        <v>175.2824</v>
      </c>
      <c r="D182" s="12">
        <f>100*(VLOOKUP($A182,'Raw-Data'!$A$189:$L701,3,TRUE)/VLOOKUP($A$5,'Raw-Data'!$A$189:$L701,3,TRUE))</f>
        <v>194.30871299738214</v>
      </c>
      <c r="E182" s="12">
        <f>100*(VLOOKUP($A182,'Raw-Data'!$A$189:$L701,4,TRUE)/VLOOKUP($A$5,'Raw-Data'!$A$189:$L701,4,TRUE))</f>
        <v>312.56900593034726</v>
      </c>
      <c r="F182" s="12">
        <f>100*(VLOOKUP($A182,'Raw-Data'!$A$189:$L701,5,TRUE)/VLOOKUP($A$5,'Raw-Data'!$A$189:$L701,5,TRUE))</f>
        <v>160.8309167221127</v>
      </c>
      <c r="G182" s="12">
        <f>100*(VLOOKUP($A182,'Raw-Data'!$A$189:$L701,6,TRUE)/VLOOKUP($A$5,'Raw-Data'!$A$189:$L701,6,TRUE))</f>
        <v>162.7347935567646</v>
      </c>
      <c r="H182" s="12">
        <f>100*(VLOOKUP($A182,'Raw-Data'!$A$189:$L701,7,TRUE)/VLOOKUP($A$5,'Raw-Data'!$A$189:$L701,7,TRUE))</f>
        <v>125.35179828112307</v>
      </c>
      <c r="I182" s="12">
        <f>100*(VLOOKUP($A182,'Raw-Data'!$A$189:$L701,8,TRUE)/VLOOKUP($A$5,'Raw-Data'!$A$189:$L701,8,TRUE))</f>
        <v>324.524</v>
      </c>
      <c r="J182" s="12">
        <f>100*(VLOOKUP($A182,'Raw-Data'!$A$189:$L701,9,TRUE)/VLOOKUP($A$5,'Raw-Data'!$A$189:$L701,9,TRUE))</f>
        <v>339.38600000000002</v>
      </c>
      <c r="L182" s="13">
        <f t="shared" si="50"/>
        <v>42277</v>
      </c>
      <c r="M182" s="3">
        <f t="shared" si="51"/>
        <v>-3.622889580219868E-2</v>
      </c>
      <c r="N182" s="3">
        <f t="shared" si="52"/>
        <v>-2.4743563477429453E-2</v>
      </c>
      <c r="O182" s="3">
        <f t="shared" si="53"/>
        <v>-3.6002939015429725E-2</v>
      </c>
      <c r="P182" s="3">
        <f t="shared" si="54"/>
        <v>-5.0775719578931344E-2</v>
      </c>
      <c r="Q182" s="3">
        <f t="shared" si="55"/>
        <v>-4.6681362727607256E-2</v>
      </c>
      <c r="R182" s="3">
        <f t="shared" si="56"/>
        <v>-6.8008282798870723E-2</v>
      </c>
      <c r="S182" s="3">
        <f t="shared" si="57"/>
        <v>-1.7671523964620683E-2</v>
      </c>
      <c r="T182" s="3">
        <f t="shared" si="58"/>
        <v>-3.0081849150643492E-2</v>
      </c>
      <c r="U182" s="18"/>
      <c r="V182" s="13">
        <f t="shared" si="66"/>
        <v>42277</v>
      </c>
      <c r="W182" s="3">
        <f t="shared" si="67"/>
        <v>-8.0059978929393413E-3</v>
      </c>
      <c r="X182" s="3">
        <f t="shared" si="59"/>
        <v>-5.7273432383640899E-3</v>
      </c>
      <c r="Y182" s="3">
        <f t="shared" si="60"/>
        <v>-7.2771307635845902E-3</v>
      </c>
      <c r="Z182" s="3">
        <f t="shared" si="61"/>
        <v>-1.0554780891963567E-2</v>
      </c>
      <c r="AA182" s="3">
        <f t="shared" si="62"/>
        <v>-8.7855783333262594E-3</v>
      </c>
      <c r="AB182" s="3">
        <f t="shared" si="63"/>
        <v>-1.5253597181291368E-2</v>
      </c>
      <c r="AC182" s="3">
        <f t="shared" si="64"/>
        <v>-3.0182573087604143E-3</v>
      </c>
      <c r="AD182" s="3">
        <f t="shared" si="65"/>
        <v>-4.9197669875404816E-3</v>
      </c>
    </row>
    <row r="183" spans="1:30" x14ac:dyDescent="0.3">
      <c r="A183" s="10">
        <v>42308</v>
      </c>
      <c r="B183" s="11">
        <f t="shared" si="68"/>
        <v>42308</v>
      </c>
      <c r="C183" s="12">
        <f>100*(VLOOKUP($A183,'Raw-Data'!$A$189:$L702,2,TRUE)/VLOOKUP($A$5,'Raw-Data'!$A$189:$L702,2,TRUE))</f>
        <v>189.03890000000001</v>
      </c>
      <c r="D183" s="12">
        <f>100*(VLOOKUP($A183,'Raw-Data'!$A$189:$L702,3,TRUE)/VLOOKUP($A$5,'Raw-Data'!$A$189:$L702,3,TRUE))</f>
        <v>210.69953248393082</v>
      </c>
      <c r="E183" s="12">
        <f>100*(VLOOKUP($A183,'Raw-Data'!$A$189:$L702,4,TRUE)/VLOOKUP($A$5,'Raw-Data'!$A$189:$L702,4,TRUE))</f>
        <v>331.94702393913389</v>
      </c>
      <c r="F183" s="12">
        <f>100*(VLOOKUP($A183,'Raw-Data'!$A$189:$L702,5,TRUE)/VLOOKUP($A$5,'Raw-Data'!$A$189:$L702,5,TRUE))</f>
        <v>173.40297916204617</v>
      </c>
      <c r="G183" s="12">
        <f>100*(VLOOKUP($A183,'Raw-Data'!$A$189:$L702,6,TRUE)/VLOOKUP($A$5,'Raw-Data'!$A$189:$L702,6,TRUE))</f>
        <v>174.38721491267003</v>
      </c>
      <c r="H183" s="12">
        <f>100*(VLOOKUP($A183,'Raw-Data'!$A$189:$L702,7,TRUE)/VLOOKUP($A$5,'Raw-Data'!$A$189:$L702,7,TRUE))</f>
        <v>137.99980152274094</v>
      </c>
      <c r="I183" s="12">
        <f>100*(VLOOKUP($A183,'Raw-Data'!$A$189:$L702,8,TRUE)/VLOOKUP($A$5,'Raw-Data'!$A$189:$L702,8,TRUE))</f>
        <v>350.35700000000003</v>
      </c>
      <c r="J183" s="12">
        <f>100*(VLOOKUP($A183,'Raw-Data'!$A$189:$L702,9,TRUE)/VLOOKUP($A$5,'Raw-Data'!$A$189:$L702,9,TRUE))</f>
        <v>363.59500000000003</v>
      </c>
      <c r="L183" s="13">
        <f t="shared" si="50"/>
        <v>42308</v>
      </c>
      <c r="M183" s="3">
        <f t="shared" si="51"/>
        <v>7.8481924026599481E-2</v>
      </c>
      <c r="N183" s="3">
        <f t="shared" si="52"/>
        <v>8.4354526535150853E-2</v>
      </c>
      <c r="O183" s="3">
        <f t="shared" si="53"/>
        <v>6.1995967741935498E-2</v>
      </c>
      <c r="P183" s="3">
        <f t="shared" si="54"/>
        <v>7.8169438414976922E-2</v>
      </c>
      <c r="Q183" s="3">
        <f t="shared" si="55"/>
        <v>7.1603749273451367E-2</v>
      </c>
      <c r="R183" s="3">
        <f t="shared" si="56"/>
        <v>0.10090005420785864</v>
      </c>
      <c r="S183" s="3">
        <f t="shared" si="57"/>
        <v>7.960274124563993E-2</v>
      </c>
      <c r="T183" s="3">
        <f t="shared" si="58"/>
        <v>7.1331757939337548E-2</v>
      </c>
      <c r="U183" s="18"/>
      <c r="V183" s="13">
        <f t="shared" si="66"/>
        <v>42308</v>
      </c>
      <c r="W183" s="3">
        <f t="shared" si="67"/>
        <v>1.7343231265487501E-2</v>
      </c>
      <c r="X183" s="3">
        <f t="shared" si="59"/>
        <v>1.9525373845897288E-2</v>
      </c>
      <c r="Y183" s="3">
        <f t="shared" si="60"/>
        <v>1.2530998202110302E-2</v>
      </c>
      <c r="Z183" s="3">
        <f t="shared" si="61"/>
        <v>1.6249130524587749E-2</v>
      </c>
      <c r="AA183" s="3">
        <f t="shared" si="62"/>
        <v>1.3476049357696309E-2</v>
      </c>
      <c r="AB183" s="3">
        <f t="shared" si="63"/>
        <v>2.2630901988936782E-2</v>
      </c>
      <c r="AC183" s="3">
        <f t="shared" si="64"/>
        <v>1.359597259653627E-2</v>
      </c>
      <c r="AD183" s="3">
        <f t="shared" si="65"/>
        <v>1.1666025785707877E-2</v>
      </c>
    </row>
    <row r="184" spans="1:30" x14ac:dyDescent="0.3">
      <c r="A184" s="10">
        <v>42338</v>
      </c>
      <c r="B184" s="11">
        <f t="shared" si="68"/>
        <v>42338</v>
      </c>
      <c r="C184" s="12">
        <f>100*(VLOOKUP($A184,'Raw-Data'!$A$189:$L703,2,TRUE)/VLOOKUP($A$5,'Raw-Data'!$A$189:$L703,2,TRUE))</f>
        <v>187.47810000000001</v>
      </c>
      <c r="D184" s="12">
        <f>100*(VLOOKUP($A184,'Raw-Data'!$A$189:$L703,3,TRUE)/VLOOKUP($A$5,'Raw-Data'!$A$189:$L703,3,TRUE))</f>
        <v>211.32597136123917</v>
      </c>
      <c r="E184" s="12">
        <f>100*(VLOOKUP($A184,'Raw-Data'!$A$189:$L703,4,TRUE)/VLOOKUP($A$5,'Raw-Data'!$A$189:$L703,4,TRUE))</f>
        <v>332.79302703879705</v>
      </c>
      <c r="F184" s="12">
        <f>100*(VLOOKUP($A184,'Raw-Data'!$A$189:$L703,5,TRUE)/VLOOKUP($A$5,'Raw-Data'!$A$189:$L703,5,TRUE))</f>
        <v>170.70537150253935</v>
      </c>
      <c r="G184" s="12">
        <f>100*(VLOOKUP($A184,'Raw-Data'!$A$189:$L703,6,TRUE)/VLOOKUP($A$5,'Raw-Data'!$A$189:$L703,6,TRUE))</f>
        <v>171.19075941454741</v>
      </c>
      <c r="H184" s="12">
        <f>100*(VLOOKUP($A184,'Raw-Data'!$A$189:$L703,7,TRUE)/VLOOKUP($A$5,'Raw-Data'!$A$189:$L703,7,TRUE))</f>
        <v>136.62155521565512</v>
      </c>
      <c r="I184" s="12">
        <f>100*(VLOOKUP($A184,'Raw-Data'!$A$189:$L703,8,TRUE)/VLOOKUP($A$5,'Raw-Data'!$A$189:$L703,8,TRUE))</f>
        <v>338.52100000000002</v>
      </c>
      <c r="J184" s="12">
        <f>100*(VLOOKUP($A184,'Raw-Data'!$A$189:$L703,9,TRUE)/VLOOKUP($A$5,'Raw-Data'!$A$189:$L703,9,TRUE))</f>
        <v>349.41199999999998</v>
      </c>
      <c r="L184" s="13">
        <f t="shared" si="50"/>
        <v>42338</v>
      </c>
      <c r="M184" s="3">
        <f t="shared" si="51"/>
        <v>-8.2565017041466016E-3</v>
      </c>
      <c r="N184" s="3">
        <f t="shared" si="52"/>
        <v>2.9731384304618746E-3</v>
      </c>
      <c r="O184" s="3">
        <f t="shared" si="53"/>
        <v>2.5486087798705093E-3</v>
      </c>
      <c r="P184" s="3">
        <f t="shared" si="54"/>
        <v>-1.5556870317584792E-2</v>
      </c>
      <c r="Q184" s="3">
        <f t="shared" si="55"/>
        <v>-1.8329643602160495E-2</v>
      </c>
      <c r="R184" s="3">
        <f t="shared" si="56"/>
        <v>-9.9873064444856441E-3</v>
      </c>
      <c r="S184" s="3">
        <f t="shared" si="57"/>
        <v>-3.3782684518933626E-2</v>
      </c>
      <c r="T184" s="3">
        <f t="shared" si="58"/>
        <v>-3.9007687124410495E-2</v>
      </c>
      <c r="U184" s="18"/>
      <c r="V184" s="13">
        <f t="shared" si="66"/>
        <v>42338</v>
      </c>
      <c r="W184" s="3">
        <f t="shared" si="67"/>
        <v>-1.8245528543664907E-3</v>
      </c>
      <c r="X184" s="3">
        <f t="shared" si="59"/>
        <v>6.8818641672041233E-4</v>
      </c>
      <c r="Y184" s="3">
        <f t="shared" si="60"/>
        <v>5.1514014865255866E-4</v>
      </c>
      <c r="Z184" s="3">
        <f t="shared" si="61"/>
        <v>-3.2338164565358773E-3</v>
      </c>
      <c r="AA184" s="3">
        <f t="shared" si="62"/>
        <v>-3.4496962016384515E-3</v>
      </c>
      <c r="AB184" s="3">
        <f t="shared" si="63"/>
        <v>-2.2400558161546312E-3</v>
      </c>
      <c r="AC184" s="3">
        <f t="shared" si="64"/>
        <v>-5.7700079892915659E-3</v>
      </c>
      <c r="AD184" s="3">
        <f t="shared" si="65"/>
        <v>-6.3795523477943325E-3</v>
      </c>
    </row>
    <row r="185" spans="1:30" x14ac:dyDescent="0.3">
      <c r="A185" s="10">
        <v>42369</v>
      </c>
      <c r="B185" s="11">
        <f t="shared" si="68"/>
        <v>42369</v>
      </c>
      <c r="C185" s="12">
        <f>100*(VLOOKUP($A185,'Raw-Data'!$A$189:$L704,2,TRUE)/VLOOKUP($A$5,'Raw-Data'!$A$189:$L704,2,TRUE))</f>
        <v>184.09729999999999</v>
      </c>
      <c r="D185" s="12">
        <f>100*(VLOOKUP($A185,'Raw-Data'!$A$189:$L704,3,TRUE)/VLOOKUP($A$5,'Raw-Data'!$A$189:$L704,3,TRUE))</f>
        <v>207.99294643974812</v>
      </c>
      <c r="E185" s="12">
        <f>100*(VLOOKUP($A185,'Raw-Data'!$A$189:$L704,4,TRUE)/VLOOKUP($A$5,'Raw-Data'!$A$189:$L704,4,TRUE))</f>
        <v>323.87349019507383</v>
      </c>
      <c r="F185" s="12">
        <f>100*(VLOOKUP($A185,'Raw-Data'!$A$189:$L704,5,TRUE)/VLOOKUP($A$5,'Raw-Data'!$A$189:$L704,5,TRUE))</f>
        <v>168.40526674784806</v>
      </c>
      <c r="G185" s="12">
        <f>100*(VLOOKUP($A185,'Raw-Data'!$A$189:$L704,6,TRUE)/VLOOKUP($A$5,'Raw-Data'!$A$189:$L704,6,TRUE))</f>
        <v>166.78520242708015</v>
      </c>
      <c r="H185" s="12">
        <f>100*(VLOOKUP($A185,'Raw-Data'!$A$189:$L704,7,TRUE)/VLOOKUP($A$5,'Raw-Data'!$A$189:$L704,7,TRUE))</f>
        <v>137.06514922909145</v>
      </c>
      <c r="I185" s="12">
        <f>100*(VLOOKUP($A185,'Raw-Data'!$A$189:$L704,8,TRUE)/VLOOKUP($A$5,'Raw-Data'!$A$189:$L704,8,TRUE))</f>
        <v>336.911</v>
      </c>
      <c r="J185" s="12">
        <f>100*(VLOOKUP($A185,'Raw-Data'!$A$189:$L704,9,TRUE)/VLOOKUP($A$5,'Raw-Data'!$A$189:$L704,9,TRUE))</f>
        <v>341.62299999999999</v>
      </c>
      <c r="L185" s="13">
        <f t="shared" si="50"/>
        <v>42369</v>
      </c>
      <c r="M185" s="3">
        <f t="shared" si="51"/>
        <v>-1.8033039592357802E-2</v>
      </c>
      <c r="N185" s="3">
        <f t="shared" si="52"/>
        <v>-1.5771960729775159E-2</v>
      </c>
      <c r="O185" s="3">
        <f t="shared" si="53"/>
        <v>-2.68020544874078E-2</v>
      </c>
      <c r="P185" s="3">
        <f t="shared" si="54"/>
        <v>-1.3474120553125468E-2</v>
      </c>
      <c r="Q185" s="3">
        <f t="shared" si="55"/>
        <v>-2.5734782663116573E-2</v>
      </c>
      <c r="R185" s="3">
        <f t="shared" si="56"/>
        <v>3.2468815973887288E-3</v>
      </c>
      <c r="S185" s="3">
        <f t="shared" si="57"/>
        <v>-4.7559826421403884E-3</v>
      </c>
      <c r="T185" s="3">
        <f t="shared" si="58"/>
        <v>-2.2291735830480941E-2</v>
      </c>
      <c r="U185" s="18"/>
      <c r="V185" s="13">
        <f t="shared" si="66"/>
        <v>42369</v>
      </c>
      <c r="W185" s="3">
        <f t="shared" si="67"/>
        <v>-3.9850090316842206E-3</v>
      </c>
      <c r="X185" s="3">
        <f t="shared" si="59"/>
        <v>-3.6507042618909801E-3</v>
      </c>
      <c r="Y185" s="3">
        <f t="shared" si="60"/>
        <v>-5.4173925954766325E-3</v>
      </c>
      <c r="Z185" s="3">
        <f t="shared" si="61"/>
        <v>-2.8008739478140826E-3</v>
      </c>
      <c r="AA185" s="3">
        <f t="shared" si="62"/>
        <v>-4.8433665121824978E-3</v>
      </c>
      <c r="AB185" s="3">
        <f t="shared" si="63"/>
        <v>7.2824400122536114E-4</v>
      </c>
      <c r="AC185" s="3">
        <f t="shared" si="64"/>
        <v>-8.1231134330671836E-4</v>
      </c>
      <c r="AD185" s="3">
        <f t="shared" si="65"/>
        <v>-3.645724884948685E-3</v>
      </c>
    </row>
    <row r="186" spans="1:30" x14ac:dyDescent="0.3">
      <c r="A186" s="10">
        <v>42400</v>
      </c>
      <c r="B186" s="11">
        <f t="shared" si="68"/>
        <v>42400</v>
      </c>
      <c r="C186" s="12">
        <f>100*(VLOOKUP($A186,'Raw-Data'!$A$189:$L705,2,TRUE)/VLOOKUP($A$5,'Raw-Data'!$A$189:$L705,2,TRUE))</f>
        <v>172.99430000000001</v>
      </c>
      <c r="D186" s="12">
        <f>100*(VLOOKUP($A186,'Raw-Data'!$A$189:$L705,3,TRUE)/VLOOKUP($A$5,'Raw-Data'!$A$189:$L705,3,TRUE))</f>
        <v>197.67167200944832</v>
      </c>
      <c r="E186" s="12">
        <f>100*(VLOOKUP($A186,'Raw-Data'!$A$189:$L705,4,TRUE)/VLOOKUP($A$5,'Raw-Data'!$A$189:$L705,4,TRUE))</f>
        <v>302.65296581404584</v>
      </c>
      <c r="F186" s="12">
        <f>100*(VLOOKUP($A186,'Raw-Data'!$A$189:$L705,5,TRUE)/VLOOKUP($A$5,'Raw-Data'!$A$189:$L705,5,TRUE))</f>
        <v>156.22722003925162</v>
      </c>
      <c r="G186" s="12">
        <f>100*(VLOOKUP($A186,'Raw-Data'!$A$189:$L705,6,TRUE)/VLOOKUP($A$5,'Raw-Data'!$A$189:$L705,6,TRUE))</f>
        <v>155.79143665096734</v>
      </c>
      <c r="H186" s="12">
        <f>100*(VLOOKUP($A186,'Raw-Data'!$A$189:$L705,7,TRUE)/VLOOKUP($A$5,'Raw-Data'!$A$189:$L705,7,TRUE))</f>
        <v>125.79078953774751</v>
      </c>
      <c r="I186" s="12">
        <f>100*(VLOOKUP($A186,'Raw-Data'!$A$189:$L705,8,TRUE)/VLOOKUP($A$5,'Raw-Data'!$A$189:$L705,8,TRUE))</f>
        <v>311.173</v>
      </c>
      <c r="J186" s="12">
        <f>100*(VLOOKUP($A186,'Raw-Data'!$A$189:$L705,9,TRUE)/VLOOKUP($A$5,'Raw-Data'!$A$189:$L705,9,TRUE))</f>
        <v>319.46100000000001</v>
      </c>
      <c r="L186" s="13">
        <f t="shared" si="50"/>
        <v>42400</v>
      </c>
      <c r="M186" s="3">
        <f t="shared" si="51"/>
        <v>-6.0310498850336125E-2</v>
      </c>
      <c r="N186" s="3">
        <f t="shared" si="52"/>
        <v>-4.9623194473518817E-2</v>
      </c>
      <c r="O186" s="3">
        <f t="shared" si="53"/>
        <v>-6.5521029116172969E-2</v>
      </c>
      <c r="P186" s="3">
        <f t="shared" si="54"/>
        <v>-7.2313930221853062E-2</v>
      </c>
      <c r="Q186" s="3">
        <f t="shared" si="55"/>
        <v>-6.5915714440670348E-2</v>
      </c>
      <c r="R186" s="3">
        <f t="shared" si="56"/>
        <v>-8.2255480366492773E-2</v>
      </c>
      <c r="S186" s="3">
        <f t="shared" si="57"/>
        <v>-7.6394062526898843E-2</v>
      </c>
      <c r="T186" s="3">
        <f t="shared" si="58"/>
        <v>-6.4872681289023237E-2</v>
      </c>
      <c r="U186" s="18"/>
      <c r="V186" s="13">
        <f t="shared" si="66"/>
        <v>42400</v>
      </c>
      <c r="W186" s="3">
        <f t="shared" si="67"/>
        <v>-1.3327641266080442E-2</v>
      </c>
      <c r="X186" s="3">
        <f t="shared" si="59"/>
        <v>-1.1486181753617812E-2</v>
      </c>
      <c r="Y186" s="3">
        <f t="shared" si="60"/>
        <v>-1.3243504827166481E-2</v>
      </c>
      <c r="Z186" s="3">
        <f t="shared" si="61"/>
        <v>-1.5031942338934456E-2</v>
      </c>
      <c r="AA186" s="3">
        <f t="shared" si="62"/>
        <v>-1.2405543428431047E-2</v>
      </c>
      <c r="AB186" s="3">
        <f t="shared" si="63"/>
        <v>-1.8449105194653374E-2</v>
      </c>
      <c r="AC186" s="3">
        <f t="shared" si="64"/>
        <v>-1.304793734990483E-2</v>
      </c>
      <c r="AD186" s="3">
        <f t="shared" si="65"/>
        <v>-1.0609669445541528E-2</v>
      </c>
    </row>
    <row r="187" spans="1:30" x14ac:dyDescent="0.3">
      <c r="A187" s="10">
        <v>42429</v>
      </c>
      <c r="B187" s="11">
        <f t="shared" si="68"/>
        <v>42429</v>
      </c>
      <c r="C187" s="12">
        <f>100*(VLOOKUP($A187,'Raw-Data'!$A$189:$L706,2,TRUE)/VLOOKUP($A$5,'Raw-Data'!$A$189:$L706,2,TRUE))</f>
        <v>171.80350000000001</v>
      </c>
      <c r="D187" s="12">
        <f>100*(VLOOKUP($A187,'Raw-Data'!$A$189:$L706,3,TRUE)/VLOOKUP($A$5,'Raw-Data'!$A$189:$L706,3,TRUE))</f>
        <v>197.40498647523364</v>
      </c>
      <c r="E187" s="12">
        <f>100*(VLOOKUP($A187,'Raw-Data'!$A$189:$L706,4,TRUE)/VLOOKUP($A$5,'Raw-Data'!$A$189:$L706,4,TRUE))</f>
        <v>306.07412293622633</v>
      </c>
      <c r="F187" s="12">
        <f>100*(VLOOKUP($A187,'Raw-Data'!$A$189:$L706,5,TRUE)/VLOOKUP($A$5,'Raw-Data'!$A$189:$L706,5,TRUE))</f>
        <v>153.36505266329385</v>
      </c>
      <c r="G187" s="12">
        <f>100*(VLOOKUP($A187,'Raw-Data'!$A$189:$L706,6,TRUE)/VLOOKUP($A$5,'Raw-Data'!$A$189:$L706,6,TRUE))</f>
        <v>153.0004842650589</v>
      </c>
      <c r="H187" s="12">
        <f>100*(VLOOKUP($A187,'Raw-Data'!$A$189:$L706,7,TRUE)/VLOOKUP($A$5,'Raw-Data'!$A$189:$L706,7,TRUE))</f>
        <v>122.34098339894699</v>
      </c>
      <c r="I187" s="12">
        <f>100*(VLOOKUP($A187,'Raw-Data'!$A$189:$L706,8,TRUE)/VLOOKUP($A$5,'Raw-Data'!$A$189:$L706,8,TRUE))</f>
        <v>308.28500000000003</v>
      </c>
      <c r="J187" s="12">
        <f>100*(VLOOKUP($A187,'Raw-Data'!$A$189:$L706,9,TRUE)/VLOOKUP($A$5,'Raw-Data'!$A$189:$L706,9,TRUE))</f>
        <v>318.93799999999999</v>
      </c>
      <c r="L187" s="13">
        <f t="shared" si="50"/>
        <v>42429</v>
      </c>
      <c r="M187" s="3">
        <f t="shared" si="51"/>
        <v>-6.8834637904254814E-3</v>
      </c>
      <c r="N187" s="3">
        <f t="shared" si="52"/>
        <v>-1.3491338010330756E-3</v>
      </c>
      <c r="O187" s="3">
        <f t="shared" si="53"/>
        <v>1.1303894257168823E-2</v>
      </c>
      <c r="P187" s="3">
        <f t="shared" si="54"/>
        <v>-1.8320542190014333E-2</v>
      </c>
      <c r="Q187" s="3">
        <f t="shared" si="55"/>
        <v>-1.7914671344621103E-2</v>
      </c>
      <c r="R187" s="3">
        <f t="shared" si="56"/>
        <v>-2.7424950200867437E-2</v>
      </c>
      <c r="S187" s="3">
        <f t="shared" si="57"/>
        <v>-9.2810108846204109E-3</v>
      </c>
      <c r="T187" s="3">
        <f t="shared" si="58"/>
        <v>-1.6371325451307595E-3</v>
      </c>
      <c r="U187" s="18"/>
      <c r="V187" s="13">
        <f t="shared" si="66"/>
        <v>42429</v>
      </c>
      <c r="W187" s="3">
        <f t="shared" si="67"/>
        <v>-1.5211337630369121E-3</v>
      </c>
      <c r="X187" s="3">
        <f t="shared" si="59"/>
        <v>-3.122813074213659E-4</v>
      </c>
      <c r="Y187" s="3">
        <f t="shared" si="60"/>
        <v>2.2848111542198377E-3</v>
      </c>
      <c r="Z187" s="3">
        <f t="shared" si="61"/>
        <v>-3.8083026738199382E-3</v>
      </c>
      <c r="AA187" s="3">
        <f t="shared" si="62"/>
        <v>-3.3715971260813993E-3</v>
      </c>
      <c r="AB187" s="3">
        <f t="shared" si="63"/>
        <v>-6.1511499168150439E-3</v>
      </c>
      <c r="AC187" s="3">
        <f t="shared" si="64"/>
        <v>-1.5851761846501164E-3</v>
      </c>
      <c r="AD187" s="3">
        <f t="shared" si="65"/>
        <v>-2.6774652746339384E-4</v>
      </c>
    </row>
    <row r="188" spans="1:30" x14ac:dyDescent="0.3">
      <c r="A188" s="10">
        <v>42460</v>
      </c>
      <c r="B188" s="11">
        <f t="shared" si="68"/>
        <v>42460</v>
      </c>
      <c r="C188" s="12">
        <f>100*(VLOOKUP($A188,'Raw-Data'!$A$189:$L707,2,TRUE)/VLOOKUP($A$5,'Raw-Data'!$A$189:$L707,2,TRUE))</f>
        <v>184.53579999999999</v>
      </c>
      <c r="D188" s="12">
        <f>100*(VLOOKUP($A188,'Raw-Data'!$A$189:$L707,3,TRUE)/VLOOKUP($A$5,'Raw-Data'!$A$189:$L707,3,TRUE))</f>
        <v>210.79641008615576</v>
      </c>
      <c r="E188" s="12">
        <f>100*(VLOOKUP($A188,'Raw-Data'!$A$189:$L707,4,TRUE)/VLOOKUP($A$5,'Raw-Data'!$A$189:$L707,4,TRUE))</f>
        <v>331.14328897314056</v>
      </c>
      <c r="F188" s="12">
        <f>100*(VLOOKUP($A188,'Raw-Data'!$A$189:$L707,5,TRUE)/VLOOKUP($A$5,'Raw-Data'!$A$189:$L707,5,TRUE))</f>
        <v>163.34408777634107</v>
      </c>
      <c r="G188" s="12">
        <f>100*(VLOOKUP($A188,'Raw-Data'!$A$189:$L707,6,TRUE)/VLOOKUP($A$5,'Raw-Data'!$A$189:$L707,6,TRUE))</f>
        <v>162.6044827883872</v>
      </c>
      <c r="H188" s="12">
        <f>100*(VLOOKUP($A188,'Raw-Data'!$A$189:$L707,7,TRUE)/VLOOKUP($A$5,'Raw-Data'!$A$189:$L707,7,TRUE))</f>
        <v>128.12853770416086</v>
      </c>
      <c r="I188" s="12">
        <f>100*(VLOOKUP($A188,'Raw-Data'!$A$189:$L707,8,TRUE)/VLOOKUP($A$5,'Raw-Data'!$A$189:$L707,8,TRUE))</f>
        <v>342.904</v>
      </c>
      <c r="J188" s="12">
        <f>100*(VLOOKUP($A188,'Raw-Data'!$A$189:$L707,9,TRUE)/VLOOKUP($A$5,'Raw-Data'!$A$189:$L707,9,TRUE))</f>
        <v>361.142</v>
      </c>
      <c r="L188" s="13">
        <f t="shared" si="50"/>
        <v>42460</v>
      </c>
      <c r="M188" s="3">
        <f t="shared" si="51"/>
        <v>7.4109665984685824E-2</v>
      </c>
      <c r="N188" s="3">
        <f t="shared" si="52"/>
        <v>6.783731176214336E-2</v>
      </c>
      <c r="O188" s="3">
        <f t="shared" si="53"/>
        <v>8.1905539077988809E-2</v>
      </c>
      <c r="P188" s="3">
        <f t="shared" si="54"/>
        <v>6.5067203640947646E-2</v>
      </c>
      <c r="Q188" s="3">
        <f t="shared" si="55"/>
        <v>6.2771033500065743E-2</v>
      </c>
      <c r="R188" s="3">
        <f t="shared" si="56"/>
        <v>4.730674990849959E-2</v>
      </c>
      <c r="S188" s="3">
        <f t="shared" si="57"/>
        <v>0.11229544090695298</v>
      </c>
      <c r="T188" s="3">
        <f t="shared" si="58"/>
        <v>0.13232665909988772</v>
      </c>
      <c r="U188" s="18"/>
      <c r="V188" s="13">
        <f t="shared" si="66"/>
        <v>42460</v>
      </c>
      <c r="W188" s="3">
        <f t="shared" si="67"/>
        <v>1.6377033210154456E-2</v>
      </c>
      <c r="X188" s="3">
        <f t="shared" si="59"/>
        <v>1.5702167118495886E-2</v>
      </c>
      <c r="Y188" s="3">
        <f t="shared" si="60"/>
        <v>1.6555240611800314E-2</v>
      </c>
      <c r="Z188" s="3">
        <f t="shared" si="61"/>
        <v>1.3525560708507255E-2</v>
      </c>
      <c r="AA188" s="3">
        <f t="shared" si="62"/>
        <v>1.1813704649040383E-2</v>
      </c>
      <c r="AB188" s="3">
        <f t="shared" si="63"/>
        <v>1.0610444454161795E-2</v>
      </c>
      <c r="AC188" s="3">
        <f t="shared" si="64"/>
        <v>1.917981357671544E-2</v>
      </c>
      <c r="AD188" s="3">
        <f t="shared" si="65"/>
        <v>2.1641499688100949E-2</v>
      </c>
    </row>
    <row r="189" spans="1:30" x14ac:dyDescent="0.3">
      <c r="A189" s="10">
        <v>42490</v>
      </c>
      <c r="B189" s="11">
        <f t="shared" si="68"/>
        <v>42490</v>
      </c>
      <c r="C189" s="12">
        <f>100*(VLOOKUP($A189,'Raw-Data'!$A$189:$L708,2,TRUE)/VLOOKUP($A$5,'Raw-Data'!$A$189:$L708,2,TRUE))</f>
        <v>187.25980000000001</v>
      </c>
      <c r="D189" s="12">
        <f>100*(VLOOKUP($A189,'Raw-Data'!$A$189:$L708,3,TRUE)/VLOOKUP($A$5,'Raw-Data'!$A$189:$L708,3,TRUE))</f>
        <v>211.61388288695258</v>
      </c>
      <c r="E189" s="12">
        <f>100*(VLOOKUP($A189,'Raw-Data'!$A$189:$L708,4,TRUE)/VLOOKUP($A$5,'Raw-Data'!$A$189:$L708,4,TRUE))</f>
        <v>334.64385895251877</v>
      </c>
      <c r="F189" s="12">
        <f>100*(VLOOKUP($A189,'Raw-Data'!$A$189:$L708,5,TRUE)/VLOOKUP($A$5,'Raw-Data'!$A$189:$L708,5,TRUE))</f>
        <v>168.07307860228508</v>
      </c>
      <c r="G189" s="12">
        <f>100*(VLOOKUP($A189,'Raw-Data'!$A$189:$L708,6,TRUE)/VLOOKUP($A$5,'Raw-Data'!$A$189:$L708,6,TRUE))</f>
        <v>166.57680315268186</v>
      </c>
      <c r="H189" s="12">
        <f>100*(VLOOKUP($A189,'Raw-Data'!$A$189:$L708,7,TRUE)/VLOOKUP($A$5,'Raw-Data'!$A$189:$L708,7,TRUE))</f>
        <v>134.08501052381766</v>
      </c>
      <c r="I189" s="12">
        <f>100*(VLOOKUP($A189,'Raw-Data'!$A$189:$L708,8,TRUE)/VLOOKUP($A$5,'Raw-Data'!$A$189:$L708,8,TRUE))</f>
        <v>339.83199999999999</v>
      </c>
      <c r="J189" s="12">
        <f>100*(VLOOKUP($A189,'Raw-Data'!$A$189:$L708,9,TRUE)/VLOOKUP($A$5,'Raw-Data'!$A$189:$L708,9,TRUE))</f>
        <v>363.10500000000002</v>
      </c>
      <c r="L189" s="13">
        <f t="shared" si="50"/>
        <v>42490</v>
      </c>
      <c r="M189" s="3">
        <f t="shared" si="51"/>
        <v>1.4761363377729486E-2</v>
      </c>
      <c r="N189" s="3">
        <f t="shared" si="52"/>
        <v>3.8780205054853578E-3</v>
      </c>
      <c r="O189" s="3">
        <f t="shared" si="53"/>
        <v>1.0571163891719859E-2</v>
      </c>
      <c r="P189" s="3">
        <f t="shared" si="54"/>
        <v>2.8951098814296694E-2</v>
      </c>
      <c r="Q189" s="3">
        <f t="shared" si="55"/>
        <v>2.4429341037689678E-2</v>
      </c>
      <c r="R189" s="3">
        <f t="shared" si="56"/>
        <v>4.6488260354690336E-2</v>
      </c>
      <c r="S189" s="3">
        <f t="shared" si="57"/>
        <v>-8.9587756339967184E-3</v>
      </c>
      <c r="T189" s="3">
        <f t="shared" si="58"/>
        <v>5.4355350526940072E-3</v>
      </c>
      <c r="U189" s="18"/>
      <c r="V189" s="13">
        <f t="shared" si="66"/>
        <v>42490</v>
      </c>
      <c r="W189" s="3">
        <f t="shared" si="67"/>
        <v>3.2620216951752112E-3</v>
      </c>
      <c r="X189" s="3">
        <f t="shared" si="59"/>
        <v>8.9763766405712045E-4</v>
      </c>
      <c r="Y189" s="3">
        <f t="shared" si="60"/>
        <v>2.1367072818794155E-3</v>
      </c>
      <c r="Z189" s="3">
        <f t="shared" si="61"/>
        <v>6.0180831921342326E-3</v>
      </c>
      <c r="AA189" s="3">
        <f t="shared" si="62"/>
        <v>4.5976783190871846E-3</v>
      </c>
      <c r="AB189" s="3">
        <f t="shared" si="63"/>
        <v>1.0426865198266974E-2</v>
      </c>
      <c r="AC189" s="3">
        <f t="shared" si="64"/>
        <v>-1.5301391147130594E-3</v>
      </c>
      <c r="AD189" s="3">
        <f t="shared" si="65"/>
        <v>8.8896017588370403E-4</v>
      </c>
    </row>
    <row r="190" spans="1:30" x14ac:dyDescent="0.3">
      <c r="A190" s="10">
        <v>42521</v>
      </c>
      <c r="B190" s="11">
        <f t="shared" si="68"/>
        <v>42521</v>
      </c>
      <c r="C190" s="12">
        <f>100*(VLOOKUP($A190,'Raw-Data'!$A$189:$L709,2,TRUE)/VLOOKUP($A$5,'Raw-Data'!$A$189:$L709,2,TRUE))</f>
        <v>187.49639999999999</v>
      </c>
      <c r="D190" s="12">
        <f>100*(VLOOKUP($A190,'Raw-Data'!$A$189:$L709,3,TRUE)/VLOOKUP($A$5,'Raw-Data'!$A$189:$L709,3,TRUE))</f>
        <v>215.41387962141539</v>
      </c>
      <c r="E190" s="12">
        <f>100*(VLOOKUP($A190,'Raw-Data'!$A$189:$L709,4,TRUE)/VLOOKUP($A$5,'Raw-Data'!$A$189:$L709,4,TRUE))</f>
        <v>340.13199185377783</v>
      </c>
      <c r="F190" s="12">
        <f>100*(VLOOKUP($A190,'Raw-Data'!$A$189:$L709,5,TRUE)/VLOOKUP($A$5,'Raw-Data'!$A$189:$L709,5,TRUE))</f>
        <v>166.54628943818847</v>
      </c>
      <c r="G190" s="12">
        <f>100*(VLOOKUP($A190,'Raw-Data'!$A$189:$L709,6,TRUE)/VLOOKUP($A$5,'Raw-Data'!$A$189:$L709,6,TRUE))</f>
        <v>165.59768164990513</v>
      </c>
      <c r="H190" s="12">
        <f>100*(VLOOKUP($A190,'Raw-Data'!$A$189:$L709,7,TRUE)/VLOOKUP($A$5,'Raw-Data'!$A$189:$L709,7,TRUE))</f>
        <v>132.6924504412128</v>
      </c>
      <c r="I190" s="12">
        <f>100*(VLOOKUP($A190,'Raw-Data'!$A$189:$L709,8,TRUE)/VLOOKUP($A$5,'Raw-Data'!$A$189:$L709,8,TRUE))</f>
        <v>335.303</v>
      </c>
      <c r="J190" s="12">
        <f>100*(VLOOKUP($A190,'Raw-Data'!$A$189:$L709,9,TRUE)/VLOOKUP($A$5,'Raw-Data'!$A$189:$L709,9,TRUE))</f>
        <v>349.56</v>
      </c>
      <c r="L190" s="13">
        <f t="shared" si="50"/>
        <v>42521</v>
      </c>
      <c r="M190" s="3">
        <f t="shared" si="51"/>
        <v>1.2634852755368797E-3</v>
      </c>
      <c r="N190" s="3">
        <f t="shared" si="52"/>
        <v>1.7957218508640294E-2</v>
      </c>
      <c r="O190" s="3">
        <f t="shared" si="53"/>
        <v>1.6399921153305019E-2</v>
      </c>
      <c r="P190" s="3">
        <f t="shared" si="54"/>
        <v>-9.0840792397781644E-3</v>
      </c>
      <c r="Q190" s="3">
        <f t="shared" si="55"/>
        <v>-5.8778982682198277E-3</v>
      </c>
      <c r="R190" s="3">
        <f t="shared" si="56"/>
        <v>-1.038565069402364E-2</v>
      </c>
      <c r="S190" s="3">
        <f t="shared" si="57"/>
        <v>-1.3327173426869732E-2</v>
      </c>
      <c r="T190" s="3">
        <f t="shared" si="58"/>
        <v>-3.7303259387780452E-2</v>
      </c>
      <c r="U190" s="18"/>
      <c r="V190" s="13">
        <f t="shared" si="66"/>
        <v>42521</v>
      </c>
      <c r="W190" s="3">
        <f t="shared" si="67"/>
        <v>2.7920973658529915E-4</v>
      </c>
      <c r="X190" s="3">
        <f t="shared" si="59"/>
        <v>4.1565215171655619E-3</v>
      </c>
      <c r="Y190" s="3">
        <f t="shared" si="60"/>
        <v>3.3148507874296153E-3</v>
      </c>
      <c r="Z190" s="3">
        <f t="shared" si="61"/>
        <v>-1.8883132878510245E-3</v>
      </c>
      <c r="AA190" s="3">
        <f t="shared" si="62"/>
        <v>-1.1062388210922524E-3</v>
      </c>
      <c r="AB190" s="3">
        <f t="shared" si="63"/>
        <v>-2.3294005617043203E-3</v>
      </c>
      <c r="AC190" s="3">
        <f t="shared" si="64"/>
        <v>-2.2762518207993477E-3</v>
      </c>
      <c r="AD190" s="3">
        <f t="shared" si="65"/>
        <v>-6.1007999589591721E-3</v>
      </c>
    </row>
    <row r="191" spans="1:30" x14ac:dyDescent="0.3">
      <c r="A191" s="10">
        <v>42551</v>
      </c>
      <c r="B191" s="11">
        <f t="shared" si="68"/>
        <v>42551</v>
      </c>
      <c r="C191" s="12">
        <f>100*(VLOOKUP($A191,'Raw-Data'!$A$189:$L710,2,TRUE)/VLOOKUP($A$5,'Raw-Data'!$A$189:$L710,2,TRUE))</f>
        <v>186.36060000000001</v>
      </c>
      <c r="D191" s="12">
        <f>100*(VLOOKUP($A191,'Raw-Data'!$A$189:$L710,3,TRUE)/VLOOKUP($A$5,'Raw-Data'!$A$189:$L710,3,TRUE))</f>
        <v>215.97228647468941</v>
      </c>
      <c r="E191" s="12">
        <f>100*(VLOOKUP($A191,'Raw-Data'!$A$189:$L710,4,TRUE)/VLOOKUP($A$5,'Raw-Data'!$A$189:$L710,4,TRUE))</f>
        <v>341.68118299540174</v>
      </c>
      <c r="F191" s="12">
        <f>100*(VLOOKUP($A191,'Raw-Data'!$A$189:$L710,5,TRUE)/VLOOKUP($A$5,'Raw-Data'!$A$189:$L710,5,TRUE))</f>
        <v>160.95572266090863</v>
      </c>
      <c r="G191" s="12">
        <f>100*(VLOOKUP($A191,'Raw-Data'!$A$189:$L710,6,TRUE)/VLOOKUP($A$5,'Raw-Data'!$A$189:$L710,6,TRUE))</f>
        <v>158.23149584027948</v>
      </c>
      <c r="H191" s="12">
        <f>100*(VLOOKUP($A191,'Raw-Data'!$A$189:$L710,7,TRUE)/VLOOKUP($A$5,'Raw-Data'!$A$189:$L710,7,TRUE))</f>
        <v>129.42300319505819</v>
      </c>
      <c r="I191" s="12">
        <f>100*(VLOOKUP($A191,'Raw-Data'!$A$189:$L710,8,TRUE)/VLOOKUP($A$5,'Raw-Data'!$A$189:$L710,8,TRUE))</f>
        <v>344.26</v>
      </c>
      <c r="J191" s="12">
        <f>100*(VLOOKUP($A191,'Raw-Data'!$A$189:$L710,9,TRUE)/VLOOKUP($A$5,'Raw-Data'!$A$189:$L710,9,TRUE))</f>
        <v>363.53100000000001</v>
      </c>
      <c r="L191" s="13">
        <f t="shared" si="50"/>
        <v>42551</v>
      </c>
      <c r="M191" s="3">
        <f t="shared" si="51"/>
        <v>-6.0577163081531049E-3</v>
      </c>
      <c r="N191" s="3">
        <f t="shared" si="52"/>
        <v>2.5922510390481435E-3</v>
      </c>
      <c r="O191" s="3">
        <f t="shared" si="53"/>
        <v>4.5546763572004156E-3</v>
      </c>
      <c r="P191" s="3">
        <f t="shared" si="54"/>
        <v>-3.3567645344357522E-2</v>
      </c>
      <c r="Q191" s="3">
        <f t="shared" si="55"/>
        <v>-4.4482421107794989E-2</v>
      </c>
      <c r="R191" s="3">
        <f t="shared" si="56"/>
        <v>-2.4639286073046662E-2</v>
      </c>
      <c r="S191" s="3">
        <f t="shared" si="57"/>
        <v>2.671315198492108E-2</v>
      </c>
      <c r="T191" s="3">
        <f t="shared" si="58"/>
        <v>3.9967387572948931E-2</v>
      </c>
      <c r="U191" s="18"/>
      <c r="V191" s="13">
        <f t="shared" si="66"/>
        <v>42551</v>
      </c>
      <c r="W191" s="3">
        <f t="shared" si="67"/>
        <v>-1.3386569732593057E-3</v>
      </c>
      <c r="X191" s="3">
        <f t="shared" si="59"/>
        <v>6.0002317265973122E-4</v>
      </c>
      <c r="Y191" s="3">
        <f t="shared" si="60"/>
        <v>9.2061860346872389E-4</v>
      </c>
      <c r="Z191" s="3">
        <f t="shared" si="61"/>
        <v>-6.9777276345256538E-3</v>
      </c>
      <c r="AA191" s="3">
        <f t="shared" si="62"/>
        <v>-8.3717306493158103E-3</v>
      </c>
      <c r="AB191" s="3">
        <f t="shared" si="63"/>
        <v>-5.5263525136249577E-3</v>
      </c>
      <c r="AC191" s="3">
        <f t="shared" si="64"/>
        <v>4.562547428277019E-3</v>
      </c>
      <c r="AD191" s="3">
        <f t="shared" si="65"/>
        <v>6.5365075456281811E-3</v>
      </c>
    </row>
    <row r="192" spans="1:30" x14ac:dyDescent="0.3">
      <c r="A192" s="10">
        <v>42582</v>
      </c>
      <c r="B192" s="11">
        <f t="shared" si="68"/>
        <v>42582</v>
      </c>
      <c r="C192" s="12">
        <f>100*(VLOOKUP($A192,'Raw-Data'!$A$189:$L711,2,TRUE)/VLOOKUP($A$5,'Raw-Data'!$A$189:$L711,2,TRUE))</f>
        <v>194.3921</v>
      </c>
      <c r="D192" s="12">
        <f>100*(VLOOKUP($A192,'Raw-Data'!$A$189:$L711,3,TRUE)/VLOOKUP($A$5,'Raw-Data'!$A$189:$L711,3,TRUE))</f>
        <v>223.93475456767013</v>
      </c>
      <c r="E192" s="12">
        <f>100*(VLOOKUP($A192,'Raw-Data'!$A$189:$L711,4,TRUE)/VLOOKUP($A$5,'Raw-Data'!$A$189:$L711,4,TRUE))</f>
        <v>357.28068602461798</v>
      </c>
      <c r="F192" s="12">
        <f>100*(VLOOKUP($A192,'Raw-Data'!$A$189:$L711,5,TRUE)/VLOOKUP($A$5,'Raw-Data'!$A$189:$L711,5,TRUE))</f>
        <v>169.11309322051628</v>
      </c>
      <c r="G192" s="12">
        <f>100*(VLOOKUP($A192,'Raw-Data'!$A$189:$L711,6,TRUE)/VLOOKUP($A$5,'Raw-Data'!$A$189:$L711,6,TRUE))</f>
        <v>164.85622347944752</v>
      </c>
      <c r="H192" s="12">
        <f>100*(VLOOKUP($A192,'Raw-Data'!$A$189:$L711,7,TRUE)/VLOOKUP($A$5,'Raw-Data'!$A$189:$L711,7,TRUE))</f>
        <v>137.81186005384424</v>
      </c>
      <c r="I192" s="12">
        <f>100*(VLOOKUP($A192,'Raw-Data'!$A$189:$L711,8,TRUE)/VLOOKUP($A$5,'Raw-Data'!$A$189:$L711,8,TRUE))</f>
        <v>360.94600000000003</v>
      </c>
      <c r="J192" s="12">
        <f>100*(VLOOKUP($A192,'Raw-Data'!$A$189:$L711,9,TRUE)/VLOOKUP($A$5,'Raw-Data'!$A$189:$L711,9,TRUE))</f>
        <v>381.82499999999999</v>
      </c>
      <c r="L192" s="13">
        <f t="shared" si="50"/>
        <v>42582</v>
      </c>
      <c r="M192" s="3">
        <f t="shared" si="51"/>
        <v>4.3096555817055737E-2</v>
      </c>
      <c r="N192" s="3">
        <f t="shared" si="52"/>
        <v>3.6868008497534133E-2</v>
      </c>
      <c r="O192" s="3">
        <f t="shared" si="53"/>
        <v>4.565514229510903E-2</v>
      </c>
      <c r="P192" s="3">
        <f t="shared" si="54"/>
        <v>5.0680835851938388E-2</v>
      </c>
      <c r="Q192" s="3">
        <f t="shared" si="55"/>
        <v>4.1867313482614854E-2</v>
      </c>
      <c r="R192" s="3">
        <f t="shared" si="56"/>
        <v>6.4817355892622164E-2</v>
      </c>
      <c r="S192" s="3">
        <f t="shared" si="57"/>
        <v>4.8469180270725776E-2</v>
      </c>
      <c r="T192" s="3">
        <f t="shared" si="58"/>
        <v>5.032308111275241E-2</v>
      </c>
      <c r="U192" s="18"/>
      <c r="V192" s="13">
        <f t="shared" si="66"/>
        <v>42582</v>
      </c>
      <c r="W192" s="3">
        <f t="shared" si="67"/>
        <v>9.5236392781077126E-3</v>
      </c>
      <c r="X192" s="3">
        <f t="shared" si="59"/>
        <v>8.53376432108955E-3</v>
      </c>
      <c r="Y192" s="3">
        <f t="shared" si="60"/>
        <v>9.2280921946173069E-3</v>
      </c>
      <c r="Z192" s="3">
        <f t="shared" si="61"/>
        <v>1.0535057351717786E-2</v>
      </c>
      <c r="AA192" s="3">
        <f t="shared" si="62"/>
        <v>7.879559222676814E-3</v>
      </c>
      <c r="AB192" s="3">
        <f t="shared" si="63"/>
        <v>1.4537903273730035E-2</v>
      </c>
      <c r="AC192" s="3">
        <f t="shared" si="64"/>
        <v>8.2784290644445438E-3</v>
      </c>
      <c r="AD192" s="3">
        <f t="shared" si="65"/>
        <v>8.230140106415141E-3</v>
      </c>
    </row>
    <row r="193" spans="1:30" x14ac:dyDescent="0.3">
      <c r="A193" s="10">
        <v>42613</v>
      </c>
      <c r="B193" s="11">
        <f t="shared" si="68"/>
        <v>42613</v>
      </c>
      <c r="C193" s="12">
        <f>100*(VLOOKUP($A193,'Raw-Data'!$A$189:$L712,2,TRUE)/VLOOKUP($A$5,'Raw-Data'!$A$189:$L712,2,TRUE))</f>
        <v>195.04580000000001</v>
      </c>
      <c r="D193" s="12">
        <f>100*(VLOOKUP($A193,'Raw-Data'!$A$189:$L712,3,TRUE)/VLOOKUP($A$5,'Raw-Data'!$A$189:$L712,3,TRUE))</f>
        <v>224.24933464680495</v>
      </c>
      <c r="E193" s="12">
        <f>100*(VLOOKUP($A193,'Raw-Data'!$A$189:$L712,4,TRUE)/VLOOKUP($A$5,'Raw-Data'!$A$189:$L712,4,TRUE))</f>
        <v>356.38825202054483</v>
      </c>
      <c r="F193" s="12">
        <f>100*(VLOOKUP($A193,'Raw-Data'!$A$189:$L712,5,TRUE)/VLOOKUP($A$5,'Raw-Data'!$A$189:$L712,5,TRUE))</f>
        <v>169.23315660338145</v>
      </c>
      <c r="G193" s="12">
        <f>100*(VLOOKUP($A193,'Raw-Data'!$A$189:$L712,6,TRUE)/VLOOKUP($A$5,'Raw-Data'!$A$189:$L712,6,TRUE))</f>
        <v>165.34266191503261</v>
      </c>
      <c r="H193" s="12">
        <f>100*(VLOOKUP($A193,'Raw-Data'!$A$189:$L712,7,TRUE)/VLOOKUP($A$5,'Raw-Data'!$A$189:$L712,7,TRUE))</f>
        <v>138.33803763458738</v>
      </c>
      <c r="I193" s="12">
        <f>100*(VLOOKUP($A193,'Raw-Data'!$A$189:$L712,8,TRUE)/VLOOKUP($A$5,'Raw-Data'!$A$189:$L712,8,TRUE))</f>
        <v>373.10599999999999</v>
      </c>
      <c r="J193" s="12">
        <f>100*(VLOOKUP($A193,'Raw-Data'!$A$189:$L712,9,TRUE)/VLOOKUP($A$5,'Raw-Data'!$A$189:$L712,9,TRUE))</f>
        <v>391.31400000000002</v>
      </c>
      <c r="L193" s="13">
        <f t="shared" si="50"/>
        <v>42613</v>
      </c>
      <c r="M193" s="3">
        <f t="shared" si="51"/>
        <v>3.3627909776170473E-3</v>
      </c>
      <c r="N193" s="3">
        <f t="shared" si="52"/>
        <v>1.4047845308431395E-3</v>
      </c>
      <c r="O193" s="3">
        <f t="shared" si="53"/>
        <v>-2.4978512384844498E-3</v>
      </c>
      <c r="P193" s="3">
        <f t="shared" si="54"/>
        <v>7.0995912012916662E-4</v>
      </c>
      <c r="Q193" s="3">
        <f t="shared" si="55"/>
        <v>2.950682875771049E-3</v>
      </c>
      <c r="R193" s="3">
        <f t="shared" si="56"/>
        <v>3.8180863427688116E-3</v>
      </c>
      <c r="S193" s="3">
        <f t="shared" si="57"/>
        <v>3.3689249915499708E-2</v>
      </c>
      <c r="T193" s="3">
        <f t="shared" si="58"/>
        <v>2.4851699076802181E-2</v>
      </c>
      <c r="U193" s="18"/>
      <c r="V193" s="13">
        <f t="shared" si="66"/>
        <v>42613</v>
      </c>
      <c r="W193" s="3">
        <f t="shared" si="67"/>
        <v>7.4312222012473325E-4</v>
      </c>
      <c r="X193" s="3">
        <f t="shared" si="59"/>
        <v>3.251626707455466E-4</v>
      </c>
      <c r="Y193" s="3">
        <f t="shared" si="60"/>
        <v>-5.0488072883835651E-4</v>
      </c>
      <c r="Z193" s="3">
        <f t="shared" si="61"/>
        <v>1.4757965061560445E-4</v>
      </c>
      <c r="AA193" s="3">
        <f t="shared" si="62"/>
        <v>5.5532773739186219E-4</v>
      </c>
      <c r="AB193" s="3">
        <f t="shared" si="63"/>
        <v>8.5635967677973003E-4</v>
      </c>
      <c r="AC193" s="3">
        <f t="shared" si="64"/>
        <v>5.7540495651471546E-3</v>
      </c>
      <c r="AD193" s="3">
        <f t="shared" si="65"/>
        <v>4.0643967094598048E-3</v>
      </c>
    </row>
    <row r="194" spans="1:30" x14ac:dyDescent="0.3">
      <c r="A194" s="10">
        <v>42643</v>
      </c>
      <c r="B194" s="11">
        <f t="shared" si="68"/>
        <v>42643</v>
      </c>
      <c r="C194" s="12">
        <f>100*(VLOOKUP($A194,'Raw-Data'!$A$189:$L713,2,TRUE)/VLOOKUP($A$5,'Raw-Data'!$A$189:$L713,2,TRUE))</f>
        <v>196.24109999999999</v>
      </c>
      <c r="D194" s="12">
        <f>100*(VLOOKUP($A194,'Raw-Data'!$A$189:$L713,3,TRUE)/VLOOKUP($A$5,'Raw-Data'!$A$189:$L713,3,TRUE))</f>
        <v>224.29124237361015</v>
      </c>
      <c r="E194" s="12">
        <f>100*(VLOOKUP($A194,'Raw-Data'!$A$189:$L713,4,TRUE)/VLOOKUP($A$5,'Raw-Data'!$A$189:$L713,4,TRUE))</f>
        <v>357.10841135860022</v>
      </c>
      <c r="F194" s="12">
        <f>100*(VLOOKUP($A194,'Raw-Data'!$A$189:$L713,5,TRUE)/VLOOKUP($A$5,'Raw-Data'!$A$189:$L713,5,TRUE))</f>
        <v>171.31206994433077</v>
      </c>
      <c r="G194" s="12">
        <f>100*(VLOOKUP($A194,'Raw-Data'!$A$189:$L713,6,TRUE)/VLOOKUP($A$5,'Raw-Data'!$A$189:$L713,6,TRUE))</f>
        <v>166.78305966133283</v>
      </c>
      <c r="H194" s="12">
        <f>100*(VLOOKUP($A194,'Raw-Data'!$A$189:$L713,7,TRUE)/VLOOKUP($A$5,'Raw-Data'!$A$189:$L713,7,TRUE))</f>
        <v>140.55329393763716</v>
      </c>
      <c r="I194" s="12">
        <f>100*(VLOOKUP($A194,'Raw-Data'!$A$189:$L713,8,TRUE)/VLOOKUP($A$5,'Raw-Data'!$A$189:$L713,8,TRUE))</f>
        <v>379.18200000000002</v>
      </c>
      <c r="J194" s="12">
        <f>100*(VLOOKUP($A194,'Raw-Data'!$A$189:$L713,9,TRUE)/VLOOKUP($A$5,'Raw-Data'!$A$189:$L713,9,TRUE))</f>
        <v>396.346</v>
      </c>
      <c r="L194" s="13">
        <f t="shared" si="50"/>
        <v>42643</v>
      </c>
      <c r="M194" s="3">
        <f t="shared" si="51"/>
        <v>6.1283042239308472E-3</v>
      </c>
      <c r="N194" s="3">
        <f t="shared" si="52"/>
        <v>1.8688004970535133E-4</v>
      </c>
      <c r="O194" s="3">
        <f t="shared" si="53"/>
        <v>2.0207157053366842E-3</v>
      </c>
      <c r="P194" s="3">
        <f t="shared" si="54"/>
        <v>1.2284314626486159E-2</v>
      </c>
      <c r="Q194" s="3">
        <f t="shared" si="55"/>
        <v>8.7115916099163027E-3</v>
      </c>
      <c r="R194" s="3">
        <f t="shared" si="56"/>
        <v>1.6013356419738001E-2</v>
      </c>
      <c r="S194" s="3">
        <f t="shared" si="57"/>
        <v>1.6284916350849388E-2</v>
      </c>
      <c r="T194" s="3">
        <f t="shared" si="58"/>
        <v>1.2859238361009329E-2</v>
      </c>
      <c r="U194" s="18"/>
      <c r="V194" s="13">
        <f t="shared" si="66"/>
        <v>42643</v>
      </c>
      <c r="W194" s="3">
        <f t="shared" si="67"/>
        <v>1.3542557568399327E-3</v>
      </c>
      <c r="X194" s="3">
        <f t="shared" si="59"/>
        <v>4.3256752005078719E-5</v>
      </c>
      <c r="Y194" s="3">
        <f t="shared" si="60"/>
        <v>4.0843922262740867E-4</v>
      </c>
      <c r="Z194" s="3">
        <f t="shared" si="61"/>
        <v>2.5535482385227386E-3</v>
      </c>
      <c r="AA194" s="3">
        <f t="shared" si="62"/>
        <v>1.6395487626072248E-3</v>
      </c>
      <c r="AB194" s="3">
        <f t="shared" si="63"/>
        <v>3.5916402869561282E-3</v>
      </c>
      <c r="AC194" s="3">
        <f t="shared" si="64"/>
        <v>2.7814277872643101E-3</v>
      </c>
      <c r="AD194" s="3">
        <f t="shared" si="65"/>
        <v>2.1030773758818132E-3</v>
      </c>
    </row>
    <row r="195" spans="1:30" x14ac:dyDescent="0.3">
      <c r="A195" s="10">
        <v>42674</v>
      </c>
      <c r="B195" s="11">
        <f t="shared" si="68"/>
        <v>42674</v>
      </c>
      <c r="C195" s="12">
        <f>100*(VLOOKUP($A195,'Raw-Data'!$A$189:$L714,2,TRUE)/VLOOKUP($A$5,'Raw-Data'!$A$189:$L714,2,TRUE))</f>
        <v>192.91040000000001</v>
      </c>
      <c r="D195" s="12">
        <f>100*(VLOOKUP($A195,'Raw-Data'!$A$189:$L714,3,TRUE)/VLOOKUP($A$5,'Raw-Data'!$A$189:$L714,3,TRUE))</f>
        <v>220.20006857628024</v>
      </c>
      <c r="E195" s="12">
        <f>100*(VLOOKUP($A195,'Raw-Data'!$A$189:$L714,4,TRUE)/VLOOKUP($A$5,'Raw-Data'!$A$189:$L714,4,TRUE))</f>
        <v>345.77638876436151</v>
      </c>
      <c r="F195" s="12">
        <f>100*(VLOOKUP($A195,'Raw-Data'!$A$189:$L714,5,TRUE)/VLOOKUP($A$5,'Raw-Data'!$A$189:$L714,5,TRUE))</f>
        <v>167.80791393097905</v>
      </c>
      <c r="G195" s="12">
        <f>100*(VLOOKUP($A195,'Raw-Data'!$A$189:$L714,6,TRUE)/VLOOKUP($A$5,'Raw-Data'!$A$189:$L714,6,TRUE))</f>
        <v>161.35105665901187</v>
      </c>
      <c r="H195" s="12">
        <f>100*(VLOOKUP($A195,'Raw-Data'!$A$189:$L714,7,TRUE)/VLOOKUP($A$5,'Raw-Data'!$A$189:$L714,7,TRUE))</f>
        <v>142.40775263880303</v>
      </c>
      <c r="I195" s="12">
        <f>100*(VLOOKUP($A195,'Raw-Data'!$A$189:$L714,8,TRUE)/VLOOKUP($A$5,'Raw-Data'!$A$189:$L714,8,TRUE))</f>
        <v>373.43400000000003</v>
      </c>
      <c r="J195" s="12">
        <f>100*(VLOOKUP($A195,'Raw-Data'!$A$189:$L714,9,TRUE)/VLOOKUP($A$5,'Raw-Data'!$A$189:$L714,9,TRUE))</f>
        <v>397.291</v>
      </c>
      <c r="L195" s="13">
        <f t="shared" si="50"/>
        <v>42674</v>
      </c>
      <c r="M195" s="3">
        <f t="shared" si="51"/>
        <v>-1.6972489453024764E-2</v>
      </c>
      <c r="N195" s="3">
        <f t="shared" si="52"/>
        <v>-1.8240452699062937E-2</v>
      </c>
      <c r="O195" s="3">
        <f t="shared" si="53"/>
        <v>-3.1732723827833209E-2</v>
      </c>
      <c r="P195" s="3">
        <f t="shared" si="54"/>
        <v>-2.0454811003628781E-2</v>
      </c>
      <c r="Q195" s="3">
        <f t="shared" si="55"/>
        <v>-3.2569273002612475E-2</v>
      </c>
      <c r="R195" s="3">
        <f t="shared" si="56"/>
        <v>1.3193989619259217E-2</v>
      </c>
      <c r="S195" s="3">
        <f t="shared" si="57"/>
        <v>-1.5158947418390079E-2</v>
      </c>
      <c r="T195" s="3">
        <f t="shared" si="58"/>
        <v>2.3842804014673202E-3</v>
      </c>
      <c r="U195" s="18"/>
      <c r="V195" s="13">
        <f t="shared" si="66"/>
        <v>42674</v>
      </c>
      <c r="W195" s="3">
        <f t="shared" si="67"/>
        <v>-3.7506446660901267E-3</v>
      </c>
      <c r="X195" s="3">
        <f t="shared" si="59"/>
        <v>-4.2220811697544214E-3</v>
      </c>
      <c r="Y195" s="3">
        <f t="shared" si="60"/>
        <v>-6.4140091641099748E-3</v>
      </c>
      <c r="Z195" s="3">
        <f t="shared" si="61"/>
        <v>-4.2519544798220862E-3</v>
      </c>
      <c r="AA195" s="3">
        <f t="shared" si="62"/>
        <v>-6.1296389502082278E-3</v>
      </c>
      <c r="AB195" s="3">
        <f t="shared" si="63"/>
        <v>2.9592837016855513E-3</v>
      </c>
      <c r="AC195" s="3">
        <f t="shared" si="64"/>
        <v>-2.5891147775523931E-3</v>
      </c>
      <c r="AD195" s="3">
        <f t="shared" si="65"/>
        <v>3.8993959279021802E-4</v>
      </c>
    </row>
    <row r="196" spans="1:30" x14ac:dyDescent="0.3">
      <c r="A196" s="10">
        <v>42704</v>
      </c>
      <c r="B196" s="11">
        <f t="shared" si="68"/>
        <v>42704</v>
      </c>
      <c r="C196" s="12">
        <f>100*(VLOOKUP($A196,'Raw-Data'!$A$189:$L715,2,TRUE)/VLOOKUP($A$5,'Raw-Data'!$A$189:$L715,2,TRUE))</f>
        <v>194.37639999999999</v>
      </c>
      <c r="D196" s="12">
        <f>100*(VLOOKUP($A196,'Raw-Data'!$A$189:$L715,3,TRUE)/VLOOKUP($A$5,'Raw-Data'!$A$189:$L715,3,TRUE))</f>
        <v>228.35520336132623</v>
      </c>
      <c r="E196" s="12">
        <f>100*(VLOOKUP($A196,'Raw-Data'!$A$189:$L715,4,TRUE)/VLOOKUP($A$5,'Raw-Data'!$A$189:$L715,4,TRUE))</f>
        <v>364.42368040167537</v>
      </c>
      <c r="F196" s="12">
        <f>100*(VLOOKUP($A196,'Raw-Data'!$A$189:$L715,5,TRUE)/VLOOKUP($A$5,'Raw-Data'!$A$189:$L715,5,TRUE))</f>
        <v>164.46584174090859</v>
      </c>
      <c r="G196" s="12">
        <f>100*(VLOOKUP($A196,'Raw-Data'!$A$189:$L715,6,TRUE)/VLOOKUP($A$5,'Raw-Data'!$A$189:$L715,6,TRUE))</f>
        <v>157.84154308520311</v>
      </c>
      <c r="H196" s="12">
        <f>100*(VLOOKUP($A196,'Raw-Data'!$A$189:$L715,7,TRUE)/VLOOKUP($A$5,'Raw-Data'!$A$189:$L715,7,TRUE))</f>
        <v>138.97305844144267</v>
      </c>
      <c r="I196" s="12">
        <f>100*(VLOOKUP($A196,'Raw-Data'!$A$189:$L715,8,TRUE)/VLOOKUP($A$5,'Raw-Data'!$A$189:$L715,8,TRUE))</f>
        <v>362.678</v>
      </c>
      <c r="J196" s="12">
        <f>100*(VLOOKUP($A196,'Raw-Data'!$A$189:$L715,9,TRUE)/VLOOKUP($A$5,'Raw-Data'!$A$189:$L715,9,TRUE))</f>
        <v>379.00299999999999</v>
      </c>
      <c r="L196" s="13">
        <f t="shared" si="50"/>
        <v>42704</v>
      </c>
      <c r="M196" s="3">
        <f t="shared" si="51"/>
        <v>7.5993829259592971E-3</v>
      </c>
      <c r="N196" s="3">
        <f t="shared" si="52"/>
        <v>3.7035114647209655E-2</v>
      </c>
      <c r="O196" s="3">
        <f t="shared" si="53"/>
        <v>5.3928759288482064E-2</v>
      </c>
      <c r="P196" s="3">
        <f t="shared" si="54"/>
        <v>-1.9916058258403035E-2</v>
      </c>
      <c r="Q196" s="3">
        <f t="shared" si="55"/>
        <v>-2.1750793868214435E-2</v>
      </c>
      <c r="R196" s="3">
        <f t="shared" si="56"/>
        <v>-2.4118730432267754E-2</v>
      </c>
      <c r="S196" s="3">
        <f t="shared" si="57"/>
        <v>-2.8802947776581767E-2</v>
      </c>
      <c r="T196" s="3">
        <f t="shared" si="58"/>
        <v>-4.6031750027058282E-2</v>
      </c>
      <c r="U196" s="18"/>
      <c r="V196" s="13">
        <f t="shared" si="66"/>
        <v>42704</v>
      </c>
      <c r="W196" s="3">
        <f t="shared" si="67"/>
        <v>1.6793402709551256E-3</v>
      </c>
      <c r="X196" s="3">
        <f t="shared" si="59"/>
        <v>8.5724440479327015E-3</v>
      </c>
      <c r="Y196" s="3">
        <f t="shared" si="60"/>
        <v>1.0900405466675119E-2</v>
      </c>
      <c r="Z196" s="3">
        <f t="shared" si="61"/>
        <v>-4.1399636064684943E-3</v>
      </c>
      <c r="AA196" s="3">
        <f t="shared" si="62"/>
        <v>-4.093567371978587E-3</v>
      </c>
      <c r="AB196" s="3">
        <f t="shared" si="63"/>
        <v>-5.4095969402137975E-3</v>
      </c>
      <c r="AC196" s="3">
        <f t="shared" si="64"/>
        <v>-4.9194799392831244E-3</v>
      </c>
      <c r="AD196" s="3">
        <f t="shared" si="65"/>
        <v>-7.5283099462318988E-3</v>
      </c>
    </row>
    <row r="197" spans="1:30" x14ac:dyDescent="0.3">
      <c r="A197" s="10">
        <v>42735</v>
      </c>
      <c r="B197" s="11">
        <f t="shared" si="68"/>
        <v>42735</v>
      </c>
      <c r="C197" s="12">
        <f>100*(VLOOKUP($A197,'Raw-Data'!$A$189:$L716,2,TRUE)/VLOOKUP($A$5,'Raw-Data'!$A$189:$L716,2,TRUE))</f>
        <v>198.5753</v>
      </c>
      <c r="D197" s="12">
        <f>100*(VLOOKUP($A197,'Raw-Data'!$A$189:$L716,3,TRUE)/VLOOKUP($A$5,'Raw-Data'!$A$189:$L716,3,TRUE))</f>
        <v>232.86871996386139</v>
      </c>
      <c r="E197" s="12">
        <f>100*(VLOOKUP($A197,'Raw-Data'!$A$189:$L716,4,TRUE)/VLOOKUP($A$5,'Raw-Data'!$A$189:$L716,4,TRUE))</f>
        <v>368.56275536997424</v>
      </c>
      <c r="F197" s="12">
        <f>100*(VLOOKUP($A197,'Raw-Data'!$A$189:$L716,5,TRUE)/VLOOKUP($A$5,'Raw-Data'!$A$189:$L716,5,TRUE))</f>
        <v>170.0896761531734</v>
      </c>
      <c r="G197" s="12">
        <f>100*(VLOOKUP($A197,'Raw-Data'!$A$189:$L716,6,TRUE)/VLOOKUP($A$5,'Raw-Data'!$A$189:$L716,6,TRUE))</f>
        <v>166.11378208562124</v>
      </c>
      <c r="H197" s="12">
        <f>100*(VLOOKUP($A197,'Raw-Data'!$A$189:$L716,7,TRUE)/VLOOKUP($A$5,'Raw-Data'!$A$189:$L716,7,TRUE))</f>
        <v>140.32158637073155</v>
      </c>
      <c r="I197" s="12">
        <f>100*(VLOOKUP($A197,'Raw-Data'!$A$189:$L716,8,TRUE)/VLOOKUP($A$5,'Raw-Data'!$A$189:$L716,8,TRUE))</f>
        <v>355.24400000000003</v>
      </c>
      <c r="J197" s="12">
        <f>100*(VLOOKUP($A197,'Raw-Data'!$A$189:$L716,9,TRUE)/VLOOKUP($A$5,'Raw-Data'!$A$189:$L716,9,TRUE))</f>
        <v>379.84</v>
      </c>
      <c r="L197" s="13">
        <f t="shared" si="50"/>
        <v>42735</v>
      </c>
      <c r="M197" s="3">
        <f t="shared" si="51"/>
        <v>2.1601902288549413E-2</v>
      </c>
      <c r="N197" s="3">
        <f t="shared" si="52"/>
        <v>1.9765332850302686E-2</v>
      </c>
      <c r="O197" s="3">
        <f t="shared" si="53"/>
        <v>1.1357865009586465E-2</v>
      </c>
      <c r="P197" s="3">
        <f t="shared" si="54"/>
        <v>3.4194543698163882E-2</v>
      </c>
      <c r="Q197" s="3">
        <f t="shared" si="55"/>
        <v>5.2408503102081117E-2</v>
      </c>
      <c r="R197" s="3">
        <f t="shared" si="56"/>
        <v>9.703520555799594E-3</v>
      </c>
      <c r="S197" s="3">
        <f t="shared" si="57"/>
        <v>-2.0497521217167747E-2</v>
      </c>
      <c r="T197" s="3">
        <f t="shared" si="58"/>
        <v>2.2084257908248084E-3</v>
      </c>
      <c r="U197" s="18"/>
      <c r="V197" s="13">
        <f t="shared" si="66"/>
        <v>42735</v>
      </c>
      <c r="W197" s="3">
        <f t="shared" si="67"/>
        <v>4.7736697565900522E-3</v>
      </c>
      <c r="X197" s="3">
        <f t="shared" si="59"/>
        <v>4.575042133985993E-3</v>
      </c>
      <c r="Y197" s="3">
        <f t="shared" si="60"/>
        <v>2.2957200475905684E-3</v>
      </c>
      <c r="Z197" s="3">
        <f t="shared" si="61"/>
        <v>7.1080413911957675E-3</v>
      </c>
      <c r="AA197" s="3">
        <f t="shared" si="62"/>
        <v>9.8634440477334932E-3</v>
      </c>
      <c r="AB197" s="3">
        <f t="shared" si="63"/>
        <v>2.1764053980937344E-3</v>
      </c>
      <c r="AC197" s="3">
        <f t="shared" si="64"/>
        <v>-3.5009314051832074E-3</v>
      </c>
      <c r="AD197" s="3">
        <f t="shared" si="65"/>
        <v>3.611792694565938E-4</v>
      </c>
    </row>
    <row r="198" spans="1:30" x14ac:dyDescent="0.3">
      <c r="A198" s="10">
        <v>42766</v>
      </c>
      <c r="B198" s="11">
        <f t="shared" si="68"/>
        <v>42766</v>
      </c>
      <c r="C198" s="12">
        <f>100*(VLOOKUP($A198,'Raw-Data'!$A$189:$L717,2,TRUE)/VLOOKUP($A$5,'Raw-Data'!$A$189:$L717,2,TRUE))</f>
        <v>204.005</v>
      </c>
      <c r="D198" s="12">
        <f>100*(VLOOKUP($A198,'Raw-Data'!$A$189:$L717,3,TRUE)/VLOOKUP($A$5,'Raw-Data'!$A$189:$L717,3,TRUE))</f>
        <v>237.28535896417165</v>
      </c>
      <c r="E198" s="12">
        <f>100*(VLOOKUP($A198,'Raw-Data'!$A$189:$L717,4,TRUE)/VLOOKUP($A$5,'Raw-Data'!$A$189:$L717,4,TRUE))</f>
        <v>377.45699537612234</v>
      </c>
      <c r="F198" s="12">
        <f>100*(VLOOKUP($A198,'Raw-Data'!$A$189:$L717,5,TRUE)/VLOOKUP($A$5,'Raw-Data'!$A$189:$L717,5,TRUE))</f>
        <v>175.02357329271473</v>
      </c>
      <c r="G198" s="12">
        <f>100*(VLOOKUP($A198,'Raw-Data'!$A$189:$L717,6,TRUE)/VLOOKUP($A$5,'Raw-Data'!$A$189:$L717,6,TRUE))</f>
        <v>169.56421654668199</v>
      </c>
      <c r="H198" s="12">
        <f>100*(VLOOKUP($A198,'Raw-Data'!$A$189:$L717,7,TRUE)/VLOOKUP($A$5,'Raw-Data'!$A$189:$L717,7,TRUE))</f>
        <v>145.5423364498165</v>
      </c>
      <c r="I198" s="12">
        <f>100*(VLOOKUP($A198,'Raw-Data'!$A$189:$L717,8,TRUE)/VLOOKUP($A$5,'Raw-Data'!$A$189:$L717,8,TRUE))</f>
        <v>377.26900000000001</v>
      </c>
      <c r="J198" s="12">
        <f>100*(VLOOKUP($A198,'Raw-Data'!$A$189:$L717,9,TRUE)/VLOOKUP($A$5,'Raw-Data'!$A$189:$L717,9,TRUE))</f>
        <v>400.62600000000003</v>
      </c>
      <c r="L198" s="13">
        <f t="shared" si="50"/>
        <v>42766</v>
      </c>
      <c r="M198" s="3">
        <f t="shared" si="51"/>
        <v>2.7343279854040281E-2</v>
      </c>
      <c r="N198" s="3">
        <f t="shared" si="52"/>
        <v>1.8966218395479073E-2</v>
      </c>
      <c r="O198" s="3">
        <f t="shared" si="53"/>
        <v>2.413222680956939E-2</v>
      </c>
      <c r="P198" s="3">
        <f t="shared" si="54"/>
        <v>2.9007622632534869E-2</v>
      </c>
      <c r="Q198" s="3">
        <f t="shared" si="55"/>
        <v>2.0771512259484037E-2</v>
      </c>
      <c r="R198" s="3">
        <f t="shared" si="56"/>
        <v>3.7205609016503383E-2</v>
      </c>
      <c r="S198" s="3">
        <f t="shared" si="57"/>
        <v>6.1999639684273244E-2</v>
      </c>
      <c r="T198" s="3">
        <f t="shared" si="58"/>
        <v>5.4723041280539286E-2</v>
      </c>
      <c r="U198" s="18"/>
      <c r="V198" s="13">
        <f t="shared" si="66"/>
        <v>42766</v>
      </c>
      <c r="W198" s="3">
        <f t="shared" si="67"/>
        <v>6.0424210026354683E-3</v>
      </c>
      <c r="X198" s="3">
        <f t="shared" si="59"/>
        <v>4.3900727065351777E-3</v>
      </c>
      <c r="Y198" s="3">
        <f t="shared" si="60"/>
        <v>4.8777509534556574E-3</v>
      </c>
      <c r="Z198" s="3">
        <f t="shared" si="61"/>
        <v>6.0298328339242159E-3</v>
      </c>
      <c r="AA198" s="3">
        <f t="shared" si="62"/>
        <v>3.9092635131968778E-3</v>
      </c>
      <c r="AB198" s="3">
        <f t="shared" si="63"/>
        <v>8.3448566772485588E-3</v>
      </c>
      <c r="AC198" s="3">
        <f t="shared" si="64"/>
        <v>1.0589401683307886E-2</v>
      </c>
      <c r="AD198" s="3">
        <f t="shared" si="65"/>
        <v>8.9497361216590351E-3</v>
      </c>
    </row>
    <row r="199" spans="1:30" x14ac:dyDescent="0.3">
      <c r="A199" s="10">
        <v>42794</v>
      </c>
      <c r="B199" s="11">
        <f t="shared" si="68"/>
        <v>42794</v>
      </c>
      <c r="C199" s="12">
        <f>100*(VLOOKUP($A199,'Raw-Data'!$A$189:$L718,2,TRUE)/VLOOKUP($A$5,'Raw-Data'!$A$189:$L718,2,TRUE))</f>
        <v>209.7276</v>
      </c>
      <c r="D199" s="12">
        <f>100*(VLOOKUP($A199,'Raw-Data'!$A$189:$L718,3,TRUE)/VLOOKUP($A$5,'Raw-Data'!$A$189:$L718,3,TRUE))</f>
        <v>246.70752216483348</v>
      </c>
      <c r="E199" s="12">
        <f>100*(VLOOKUP($A199,'Raw-Data'!$A$189:$L718,4,TRUE)/VLOOKUP($A$5,'Raw-Data'!$A$189:$L718,4,TRUE))</f>
        <v>388.13802466921982</v>
      </c>
      <c r="F199" s="12">
        <f>100*(VLOOKUP($A199,'Raw-Data'!$A$189:$L718,5,TRUE)/VLOOKUP($A$5,'Raw-Data'!$A$189:$L718,5,TRUE))</f>
        <v>177.52631769824234</v>
      </c>
      <c r="G199" s="12">
        <f>100*(VLOOKUP($A199,'Raw-Data'!$A$189:$L718,6,TRUE)/VLOOKUP($A$5,'Raw-Data'!$A$189:$L718,6,TRUE))</f>
        <v>171.58968117482337</v>
      </c>
      <c r="H199" s="12">
        <f>100*(VLOOKUP($A199,'Raw-Data'!$A$189:$L718,7,TRUE)/VLOOKUP($A$5,'Raw-Data'!$A$189:$L718,7,TRUE))</f>
        <v>147.16966373535797</v>
      </c>
      <c r="I199" s="12">
        <f>100*(VLOOKUP($A199,'Raw-Data'!$A$189:$L718,8,TRUE)/VLOOKUP($A$5,'Raw-Data'!$A$189:$L718,8,TRUE))</f>
        <v>390.04</v>
      </c>
      <c r="J199" s="12">
        <f>100*(VLOOKUP($A199,'Raw-Data'!$A$189:$L718,9,TRUE)/VLOOKUP($A$5,'Raw-Data'!$A$189:$L718,9,TRUE))</f>
        <v>412.89</v>
      </c>
      <c r="L199" s="13">
        <f t="shared" ref="L199:L262" si="69">A199</f>
        <v>42794</v>
      </c>
      <c r="M199" s="3">
        <f t="shared" ref="M199:M258" si="70">(C199/C198)-1</f>
        <v>2.8051273253106634E-2</v>
      </c>
      <c r="N199" s="3">
        <f t="shared" ref="N199:N258" si="71">(D199/D198)-1</f>
        <v>3.970815241948622E-2</v>
      </c>
      <c r="O199" s="3">
        <f t="shared" ref="O199:O258" si="72">(E199/E198)-1</f>
        <v>2.8297340952587735E-2</v>
      </c>
      <c r="P199" s="3">
        <f t="shared" ref="P199:P258" si="73">(F199/F198)-1</f>
        <v>1.4299470399578462E-2</v>
      </c>
      <c r="Q199" s="3">
        <f t="shared" ref="Q199:Q258" si="74">(G199/G198)-1</f>
        <v>1.1945118312057135E-2</v>
      </c>
      <c r="R199" s="3">
        <f t="shared" ref="R199:R258" si="75">(H199/H198)-1</f>
        <v>1.1181126572765931E-2</v>
      </c>
      <c r="S199" s="3">
        <f t="shared" ref="S199:S258" si="76">(I199/I198)-1</f>
        <v>3.3851177806816901E-2</v>
      </c>
      <c r="T199" s="3">
        <f t="shared" ref="T199:T258" si="77">(J199/J198)-1</f>
        <v>3.0612092075900987E-2</v>
      </c>
      <c r="U199" s="18"/>
      <c r="V199" s="13">
        <f t="shared" si="66"/>
        <v>42794</v>
      </c>
      <c r="W199" s="3">
        <f t="shared" si="67"/>
        <v>6.1988760514475327E-3</v>
      </c>
      <c r="X199" s="3">
        <f t="shared" ref="X199:X258" si="78">N199/(X$1/SQRT(12))/100</f>
        <v>9.1911667644446089E-3</v>
      </c>
      <c r="Y199" s="3">
        <f t="shared" ref="Y199:Y258" si="79">O199/(Y$1/SQRT(12))/100</f>
        <v>5.7196288971149267E-3</v>
      </c>
      <c r="Z199" s="3">
        <f t="shared" ref="Z199:Z258" si="80">P199/(Z$1/SQRT(12))/100</f>
        <v>2.9724399415758289E-3</v>
      </c>
      <c r="AA199" s="3">
        <f t="shared" ref="AA199:AA258" si="81">Q199/(AA$1/SQRT(12))/100</f>
        <v>2.2481085919405647E-3</v>
      </c>
      <c r="AB199" s="3">
        <f t="shared" ref="AB199:AB258" si="82">R199/(AB$1/SQRT(12))/100</f>
        <v>2.5078180738425646E-3</v>
      </c>
      <c r="AC199" s="3">
        <f t="shared" ref="AC199:AC258" si="83">S199/(AC$1/SQRT(12))/100</f>
        <v>5.7817064917619022E-3</v>
      </c>
      <c r="AD199" s="3">
        <f t="shared" ref="AD199:AD258" si="84">T199/(AD$1/SQRT(12))/100</f>
        <v>5.0064861126180339E-3</v>
      </c>
    </row>
    <row r="200" spans="1:30" x14ac:dyDescent="0.3">
      <c r="A200" s="10">
        <v>42825</v>
      </c>
      <c r="B200" s="11">
        <f t="shared" si="68"/>
        <v>42825</v>
      </c>
      <c r="C200" s="12">
        <f>100*(VLOOKUP($A200,'Raw-Data'!$A$189:$L719,2,TRUE)/VLOOKUP($A$5,'Raw-Data'!$A$189:$L719,2,TRUE))</f>
        <v>212.29329999999999</v>
      </c>
      <c r="D200" s="12">
        <f>100*(VLOOKUP($A200,'Raw-Data'!$A$189:$L719,3,TRUE)/VLOOKUP($A$5,'Raw-Data'!$A$189:$L719,3,TRUE))</f>
        <v>246.99488943435455</v>
      </c>
      <c r="E200" s="12">
        <f>100*(VLOOKUP($A200,'Raw-Data'!$A$189:$L719,4,TRUE)/VLOOKUP($A$5,'Raw-Data'!$A$189:$L719,4,TRUE))</f>
        <v>387.53122078055156</v>
      </c>
      <c r="F200" s="12">
        <f>100*(VLOOKUP($A200,'Raw-Data'!$A$189:$L719,5,TRUE)/VLOOKUP($A$5,'Raw-Data'!$A$189:$L719,5,TRUE))</f>
        <v>182.41338209796726</v>
      </c>
      <c r="G200" s="12">
        <f>100*(VLOOKUP($A200,'Raw-Data'!$A$189:$L719,6,TRUE)/VLOOKUP($A$5,'Raw-Data'!$A$189:$L719,6,TRUE))</f>
        <v>178.48026482135762</v>
      </c>
      <c r="H200" s="12">
        <f>100*(VLOOKUP($A200,'Raw-Data'!$A$189:$L719,7,TRUE)/VLOOKUP($A$5,'Raw-Data'!$A$189:$L719,7,TRUE))</f>
        <v>146.62776228596849</v>
      </c>
      <c r="I200" s="12">
        <f>100*(VLOOKUP($A200,'Raw-Data'!$A$189:$L719,8,TRUE)/VLOOKUP($A$5,'Raw-Data'!$A$189:$L719,8,TRUE))</f>
        <v>402.79600000000005</v>
      </c>
      <c r="J200" s="12">
        <f>100*(VLOOKUP($A200,'Raw-Data'!$A$189:$L719,9,TRUE)/VLOOKUP($A$5,'Raw-Data'!$A$189:$L719,9,TRUE))</f>
        <v>423.31299999999999</v>
      </c>
      <c r="L200" s="13">
        <f t="shared" si="69"/>
        <v>42825</v>
      </c>
      <c r="M200" s="3">
        <f t="shared" si="70"/>
        <v>1.2233487628714457E-2</v>
      </c>
      <c r="N200" s="3">
        <f t="shared" si="71"/>
        <v>1.1648095161405081E-3</v>
      </c>
      <c r="O200" s="3">
        <f t="shared" si="72"/>
        <v>-1.5633714042456726E-3</v>
      </c>
      <c r="P200" s="3">
        <f t="shared" si="73"/>
        <v>2.7528675539994607E-2</v>
      </c>
      <c r="Q200" s="3">
        <f t="shared" si="74"/>
        <v>4.0157331136444041E-2</v>
      </c>
      <c r="R200" s="3">
        <f t="shared" si="75"/>
        <v>-3.6821545666091415E-3</v>
      </c>
      <c r="S200" s="3">
        <f t="shared" si="76"/>
        <v>3.2704338016613654E-2</v>
      </c>
      <c r="T200" s="3">
        <f t="shared" si="77"/>
        <v>2.5244011722250548E-2</v>
      </c>
      <c r="U200" s="18"/>
      <c r="V200" s="13">
        <f t="shared" si="66"/>
        <v>42825</v>
      </c>
      <c r="W200" s="3">
        <f t="shared" si="67"/>
        <v>2.703402187953063E-3</v>
      </c>
      <c r="X200" s="3">
        <f t="shared" si="78"/>
        <v>2.6961613319499716E-4</v>
      </c>
      <c r="Y200" s="3">
        <f t="shared" si="79"/>
        <v>-3.159980393786425E-4</v>
      </c>
      <c r="Z200" s="3">
        <f t="shared" si="80"/>
        <v>5.7224031678945074E-3</v>
      </c>
      <c r="AA200" s="3">
        <f t="shared" si="81"/>
        <v>7.5577352018453914E-3</v>
      </c>
      <c r="AB200" s="3">
        <f t="shared" si="82"/>
        <v>-8.2587149986443971E-4</v>
      </c>
      <c r="AC200" s="3">
        <f t="shared" si="83"/>
        <v>5.5858287855896317E-3</v>
      </c>
      <c r="AD200" s="3">
        <f t="shared" si="84"/>
        <v>4.1285578849316346E-3</v>
      </c>
    </row>
    <row r="201" spans="1:30" x14ac:dyDescent="0.3">
      <c r="A201" s="10">
        <v>42855</v>
      </c>
      <c r="B201" s="11">
        <f t="shared" si="68"/>
        <v>42855</v>
      </c>
      <c r="C201" s="12">
        <f>100*(VLOOKUP($A201,'Raw-Data'!$A$189:$L720,2,TRUE)/VLOOKUP($A$5,'Raw-Data'!$A$189:$L720,2,TRUE))</f>
        <v>215.6018</v>
      </c>
      <c r="D201" s="12">
        <f>100*(VLOOKUP($A201,'Raw-Data'!$A$189:$L720,3,TRUE)/VLOOKUP($A$5,'Raw-Data'!$A$189:$L720,3,TRUE))</f>
        <v>249.53166754654751</v>
      </c>
      <c r="E201" s="12">
        <f>100*(VLOOKUP($A201,'Raw-Data'!$A$189:$L720,4,TRUE)/VLOOKUP($A$5,'Raw-Data'!$A$189:$L720,4,TRUE))</f>
        <v>390.51624761441218</v>
      </c>
      <c r="F201" s="12">
        <f>100*(VLOOKUP($A201,'Raw-Data'!$A$189:$L720,5,TRUE)/VLOOKUP($A$5,'Raw-Data'!$A$189:$L720,5,TRUE))</f>
        <v>187.05487974133541</v>
      </c>
      <c r="G201" s="12">
        <f>100*(VLOOKUP($A201,'Raw-Data'!$A$189:$L720,6,TRUE)/VLOOKUP($A$5,'Raw-Data'!$A$189:$L720,6,TRUE))</f>
        <v>184.78223071709797</v>
      </c>
      <c r="H201" s="12">
        <f>100*(VLOOKUP($A201,'Raw-Data'!$A$189:$L720,7,TRUE)/VLOOKUP($A$5,'Raw-Data'!$A$189:$L720,7,TRUE))</f>
        <v>148.16617388789547</v>
      </c>
      <c r="I201" s="12">
        <f>100*(VLOOKUP($A201,'Raw-Data'!$A$189:$L720,8,TRUE)/VLOOKUP($A$5,'Raw-Data'!$A$189:$L720,8,TRUE))</f>
        <v>411.56100000000004</v>
      </c>
      <c r="J201" s="12">
        <f>100*(VLOOKUP($A201,'Raw-Data'!$A$189:$L720,9,TRUE)/VLOOKUP($A$5,'Raw-Data'!$A$189:$L720,9,TRUE))</f>
        <v>432.58</v>
      </c>
      <c r="L201" s="13">
        <f t="shared" si="69"/>
        <v>42855</v>
      </c>
      <c r="M201" s="3">
        <f t="shared" si="70"/>
        <v>1.5584570968560918E-2</v>
      </c>
      <c r="N201" s="3">
        <f t="shared" si="71"/>
        <v>1.0270569233243876E-2</v>
      </c>
      <c r="O201" s="3">
        <f t="shared" si="72"/>
        <v>7.7026744525210411E-3</v>
      </c>
      <c r="P201" s="3">
        <f t="shared" si="73"/>
        <v>2.5444940442337582E-2</v>
      </c>
      <c r="Q201" s="3">
        <f t="shared" si="74"/>
        <v>3.5309034878719281E-2</v>
      </c>
      <c r="R201" s="3">
        <f t="shared" si="75"/>
        <v>1.0491953078616945E-2</v>
      </c>
      <c r="S201" s="3">
        <f t="shared" si="76"/>
        <v>2.1760394840067976E-2</v>
      </c>
      <c r="T201" s="3">
        <f t="shared" si="77"/>
        <v>2.1891602667529764E-2</v>
      </c>
      <c r="U201" s="18"/>
      <c r="V201" s="13">
        <f t="shared" ref="V201:V264" si="85">L201</f>
        <v>42855</v>
      </c>
      <c r="W201" s="3">
        <f t="shared" ref="W201:W232" si="86">M201/(W$1/SQRT(12))/100</f>
        <v>3.4439372101727219E-3</v>
      </c>
      <c r="X201" s="3">
        <f t="shared" si="78"/>
        <v>2.377308155546258E-3</v>
      </c>
      <c r="Y201" s="3">
        <f t="shared" si="79"/>
        <v>1.5569109287521016E-3</v>
      </c>
      <c r="Z201" s="3">
        <f t="shared" si="80"/>
        <v>5.2892558373387032E-3</v>
      </c>
      <c r="AA201" s="3">
        <f t="shared" si="81"/>
        <v>6.6452706963860677E-3</v>
      </c>
      <c r="AB201" s="3">
        <f t="shared" si="82"/>
        <v>2.3532431539190425E-3</v>
      </c>
      <c r="AC201" s="3">
        <f t="shared" si="83"/>
        <v>3.7166274340028234E-3</v>
      </c>
      <c r="AD201" s="3">
        <f t="shared" si="84"/>
        <v>3.5802846948909122E-3</v>
      </c>
    </row>
    <row r="202" spans="1:30" x14ac:dyDescent="0.3">
      <c r="A202" s="10">
        <v>42886</v>
      </c>
      <c r="B202" s="11">
        <f t="shared" si="68"/>
        <v>42886</v>
      </c>
      <c r="C202" s="12">
        <f>100*(VLOOKUP($A202,'Raw-Data'!$A$189:$L721,2,TRUE)/VLOOKUP($A$5,'Raw-Data'!$A$189:$L721,2,TRUE))</f>
        <v>220.3629</v>
      </c>
      <c r="D202" s="12">
        <f>100*(VLOOKUP($A202,'Raw-Data'!$A$189:$L721,3,TRUE)/VLOOKUP($A$5,'Raw-Data'!$A$189:$L721,3,TRUE))</f>
        <v>253.04320849910474</v>
      </c>
      <c r="E202" s="12">
        <f>100*(VLOOKUP($A202,'Raw-Data'!$A$189:$L721,4,TRUE)/VLOOKUP($A$5,'Raw-Data'!$A$189:$L721,4,TRUE))</f>
        <v>394.08342192563367</v>
      </c>
      <c r="F202" s="12">
        <f>100*(VLOOKUP($A202,'Raw-Data'!$A$189:$L721,5,TRUE)/VLOOKUP($A$5,'Raw-Data'!$A$189:$L721,5,TRUE))</f>
        <v>193.92053150103291</v>
      </c>
      <c r="G202" s="12">
        <f>100*(VLOOKUP($A202,'Raw-Data'!$A$189:$L721,6,TRUE)/VLOOKUP($A$5,'Raw-Data'!$A$189:$L721,6,TRUE))</f>
        <v>193.74260363180426</v>
      </c>
      <c r="H202" s="12">
        <f>100*(VLOOKUP($A202,'Raw-Data'!$A$189:$L721,7,TRUE)/VLOOKUP($A$5,'Raw-Data'!$A$189:$L721,7,TRUE))</f>
        <v>152.62363789659867</v>
      </c>
      <c r="I202" s="12">
        <f>100*(VLOOKUP($A202,'Raw-Data'!$A$189:$L721,8,TRUE)/VLOOKUP($A$5,'Raw-Data'!$A$189:$L721,8,TRUE))</f>
        <v>429.45099999999996</v>
      </c>
      <c r="J202" s="12">
        <f>100*(VLOOKUP($A202,'Raw-Data'!$A$189:$L721,9,TRUE)/VLOOKUP($A$5,'Raw-Data'!$A$189:$L721,9,TRUE))</f>
        <v>445.36899999999997</v>
      </c>
      <c r="L202" s="13">
        <f t="shared" si="69"/>
        <v>42886</v>
      </c>
      <c r="M202" s="3">
        <f t="shared" si="70"/>
        <v>2.2082839753656991E-2</v>
      </c>
      <c r="N202" s="3">
        <f t="shared" si="71"/>
        <v>1.40725262932897E-2</v>
      </c>
      <c r="O202" s="3">
        <f t="shared" si="72"/>
        <v>9.1345093399126664E-3</v>
      </c>
      <c r="P202" s="3">
        <f t="shared" si="73"/>
        <v>3.6703943619067925E-2</v>
      </c>
      <c r="Q202" s="3">
        <f t="shared" si="74"/>
        <v>4.8491529082277607E-2</v>
      </c>
      <c r="R202" s="3">
        <f t="shared" si="75"/>
        <v>3.008422159889057E-2</v>
      </c>
      <c r="S202" s="3">
        <f t="shared" si="76"/>
        <v>4.346864741800105E-2</v>
      </c>
      <c r="T202" s="3">
        <f t="shared" si="77"/>
        <v>2.9564473623375997E-2</v>
      </c>
      <c r="U202" s="18"/>
      <c r="V202" s="13">
        <f t="shared" si="85"/>
        <v>42886</v>
      </c>
      <c r="W202" s="3">
        <f t="shared" si="86"/>
        <v>4.8799491296437902E-3</v>
      </c>
      <c r="X202" s="3">
        <f t="shared" si="78"/>
        <v>3.2573395657457976E-3</v>
      </c>
      <c r="Y202" s="3">
        <f t="shared" si="79"/>
        <v>1.8463220155232605E-3</v>
      </c>
      <c r="Z202" s="3">
        <f t="shared" si="80"/>
        <v>7.6296719373523782E-3</v>
      </c>
      <c r="AA202" s="3">
        <f t="shared" si="81"/>
        <v>9.12625729760814E-3</v>
      </c>
      <c r="AB202" s="3">
        <f t="shared" si="82"/>
        <v>6.7475986585240171E-3</v>
      </c>
      <c r="AC202" s="3">
        <f t="shared" si="83"/>
        <v>7.4243490846618307E-3</v>
      </c>
      <c r="AD202" s="3">
        <f t="shared" si="84"/>
        <v>4.8351522743137346E-3</v>
      </c>
    </row>
    <row r="203" spans="1:30" x14ac:dyDescent="0.3">
      <c r="A203" s="10">
        <v>42916</v>
      </c>
      <c r="B203" s="11">
        <f t="shared" si="68"/>
        <v>42916</v>
      </c>
      <c r="C203" s="12">
        <f>100*(VLOOKUP($A203,'Raw-Data'!$A$189:$L722,2,TRUE)/VLOOKUP($A$5,'Raw-Data'!$A$189:$L722,2,TRUE))</f>
        <v>221.36499999999998</v>
      </c>
      <c r="D203" s="12">
        <f>100*(VLOOKUP($A203,'Raw-Data'!$A$189:$L722,3,TRUE)/VLOOKUP($A$5,'Raw-Data'!$A$189:$L722,3,TRUE))</f>
        <v>254.62263996908626</v>
      </c>
      <c r="E203" s="12">
        <f>100*(VLOOKUP($A203,'Raw-Data'!$A$189:$L722,4,TRUE)/VLOOKUP($A$5,'Raw-Data'!$A$189:$L722,4,TRUE))</f>
        <v>398.00347111037104</v>
      </c>
      <c r="F203" s="12">
        <f>100*(VLOOKUP($A203,'Raw-Data'!$A$189:$L722,5,TRUE)/VLOOKUP($A$5,'Raw-Data'!$A$189:$L722,5,TRUE))</f>
        <v>193.57756798942131</v>
      </c>
      <c r="G203" s="12">
        <f>100*(VLOOKUP($A203,'Raw-Data'!$A$189:$L722,6,TRUE)/VLOOKUP($A$5,'Raw-Data'!$A$189:$L722,6,TRUE))</f>
        <v>191.62656123442898</v>
      </c>
      <c r="H203" s="12">
        <f>100*(VLOOKUP($A203,'Raw-Data'!$A$189:$L722,7,TRUE)/VLOOKUP($A$5,'Raw-Data'!$A$189:$L722,7,TRUE))</f>
        <v>154.24253122890681</v>
      </c>
      <c r="I203" s="12">
        <f>100*(VLOOKUP($A203,'Raw-Data'!$A$189:$L722,8,TRUE)/VLOOKUP($A$5,'Raw-Data'!$A$189:$L722,8,TRUE))</f>
        <v>436.28499999999997</v>
      </c>
      <c r="J203" s="12">
        <f>100*(VLOOKUP($A203,'Raw-Data'!$A$189:$L722,9,TRUE)/VLOOKUP($A$5,'Raw-Data'!$A$189:$L722,9,TRUE))</f>
        <v>449.85299999999995</v>
      </c>
      <c r="L203" s="13">
        <f t="shared" si="69"/>
        <v>42916</v>
      </c>
      <c r="M203" s="3">
        <f t="shared" si="70"/>
        <v>4.5474986941993478E-3</v>
      </c>
      <c r="N203" s="3">
        <f t="shared" si="71"/>
        <v>6.2417461403123653E-3</v>
      </c>
      <c r="O203" s="3">
        <f t="shared" si="72"/>
        <v>9.9472572725403108E-3</v>
      </c>
      <c r="P203" s="3">
        <f t="shared" si="73"/>
        <v>-1.7685776176298296E-3</v>
      </c>
      <c r="Q203" s="3">
        <f t="shared" si="74"/>
        <v>-1.0921926090126766E-2</v>
      </c>
      <c r="R203" s="3">
        <f t="shared" si="75"/>
        <v>1.0607094383406901E-2</v>
      </c>
      <c r="S203" s="3">
        <f t="shared" si="76"/>
        <v>1.5913340520804509E-2</v>
      </c>
      <c r="T203" s="3">
        <f t="shared" si="77"/>
        <v>1.0068055926658603E-2</v>
      </c>
      <c r="U203" s="18"/>
      <c r="V203" s="13">
        <f t="shared" si="85"/>
        <v>42916</v>
      </c>
      <c r="W203" s="3">
        <f t="shared" si="86"/>
        <v>1.0049233949243046E-3</v>
      </c>
      <c r="X203" s="3">
        <f t="shared" si="78"/>
        <v>1.4447645176456619E-3</v>
      </c>
      <c r="Y203" s="3">
        <f t="shared" si="79"/>
        <v>2.0105995202300193E-3</v>
      </c>
      <c r="Z203" s="3">
        <f t="shared" si="80"/>
        <v>-3.6763534617162484E-4</v>
      </c>
      <c r="AA203" s="3">
        <f t="shared" si="81"/>
        <v>-2.0555406185445539E-3</v>
      </c>
      <c r="AB203" s="3">
        <f t="shared" si="82"/>
        <v>2.3790682300702587E-3</v>
      </c>
      <c r="AC203" s="3">
        <f t="shared" si="83"/>
        <v>2.7179634552102665E-3</v>
      </c>
      <c r="AD203" s="3">
        <f t="shared" si="84"/>
        <v>1.6465905712324445E-3</v>
      </c>
    </row>
    <row r="204" spans="1:30" x14ac:dyDescent="0.3">
      <c r="A204" s="10">
        <v>42947</v>
      </c>
      <c r="B204" s="11">
        <f t="shared" si="68"/>
        <v>42947</v>
      </c>
      <c r="C204" s="12">
        <f>100*(VLOOKUP($A204,'Raw-Data'!$A$189:$L723,2,TRUE)/VLOOKUP($A$5,'Raw-Data'!$A$189:$L723,2,TRUE))</f>
        <v>227.55139999999997</v>
      </c>
      <c r="D204" s="12">
        <f>100*(VLOOKUP($A204,'Raw-Data'!$A$189:$L723,3,TRUE)/VLOOKUP($A$5,'Raw-Data'!$A$189:$L723,3,TRUE))</f>
        <v>259.85838453877011</v>
      </c>
      <c r="E204" s="12">
        <f>100*(VLOOKUP($A204,'Raw-Data'!$A$189:$L723,4,TRUE)/VLOOKUP($A$5,'Raw-Data'!$A$189:$L723,4,TRUE))</f>
        <v>403.86337146004382</v>
      </c>
      <c r="F204" s="12">
        <f>100*(VLOOKUP($A204,'Raw-Data'!$A$189:$L723,5,TRUE)/VLOOKUP($A$5,'Raw-Data'!$A$189:$L723,5,TRUE))</f>
        <v>199.16143939362237</v>
      </c>
      <c r="G204" s="12">
        <f>100*(VLOOKUP($A204,'Raw-Data'!$A$189:$L723,6,TRUE)/VLOOKUP($A$5,'Raw-Data'!$A$189:$L723,6,TRUE))</f>
        <v>197.3472560047949</v>
      </c>
      <c r="H204" s="12">
        <f>100*(VLOOKUP($A204,'Raw-Data'!$A$189:$L723,7,TRUE)/VLOOKUP($A$5,'Raw-Data'!$A$189:$L723,7,TRUE))</f>
        <v>157.36296089758545</v>
      </c>
      <c r="I204" s="12">
        <f>100*(VLOOKUP($A204,'Raw-Data'!$A$189:$L723,8,TRUE)/VLOOKUP($A$5,'Raw-Data'!$A$189:$L723,8,TRUE))</f>
        <v>459.61299999999994</v>
      </c>
      <c r="J204" s="12">
        <f>100*(VLOOKUP($A204,'Raw-Data'!$A$189:$L723,9,TRUE)/VLOOKUP($A$5,'Raw-Data'!$A$189:$L723,9,TRUE))</f>
        <v>476.66800000000001</v>
      </c>
      <c r="L204" s="13">
        <f t="shared" si="69"/>
        <v>42947</v>
      </c>
      <c r="M204" s="3">
        <f t="shared" si="70"/>
        <v>2.7946604025026467E-2</v>
      </c>
      <c r="N204" s="3">
        <f t="shared" si="71"/>
        <v>2.0562761309518729E-2</v>
      </c>
      <c r="O204" s="3">
        <f t="shared" si="72"/>
        <v>1.4723239305739044E-2</v>
      </c>
      <c r="P204" s="3">
        <f t="shared" si="73"/>
        <v>2.8845653255165526E-2</v>
      </c>
      <c r="Q204" s="3">
        <f t="shared" si="74"/>
        <v>2.9853349835816445E-2</v>
      </c>
      <c r="R204" s="3">
        <f t="shared" si="75"/>
        <v>2.0230669477588448E-2</v>
      </c>
      <c r="S204" s="3">
        <f t="shared" si="76"/>
        <v>5.3469635673928595E-2</v>
      </c>
      <c r="T204" s="3">
        <f t="shared" si="77"/>
        <v>5.9608360953467221E-2</v>
      </c>
      <c r="U204" s="18"/>
      <c r="V204" s="13">
        <f t="shared" si="85"/>
        <v>42947</v>
      </c>
      <c r="W204" s="3">
        <f t="shared" si="86"/>
        <v>6.175745851067135E-3</v>
      </c>
      <c r="X204" s="3">
        <f t="shared" si="78"/>
        <v>4.759621307399561E-3</v>
      </c>
      <c r="Y204" s="3">
        <f t="shared" si="79"/>
        <v>2.9759497591430894E-3</v>
      </c>
      <c r="Z204" s="3">
        <f t="shared" si="80"/>
        <v>5.9961641571724547E-3</v>
      </c>
      <c r="AA204" s="3">
        <f t="shared" si="81"/>
        <v>5.6184937236128888E-3</v>
      </c>
      <c r="AB204" s="3">
        <f t="shared" si="82"/>
        <v>4.537542637734481E-3</v>
      </c>
      <c r="AC204" s="3">
        <f t="shared" si="83"/>
        <v>9.1324958160197735E-3</v>
      </c>
      <c r="AD204" s="3">
        <f t="shared" si="84"/>
        <v>9.7487107568316449E-3</v>
      </c>
    </row>
    <row r="205" spans="1:30" x14ac:dyDescent="0.3">
      <c r="A205" s="10">
        <v>42978</v>
      </c>
      <c r="B205" s="11">
        <f t="shared" si="68"/>
        <v>42978</v>
      </c>
      <c r="C205" s="12">
        <f>100*(VLOOKUP($A205,'Raw-Data'!$A$189:$L724,2,TRUE)/VLOOKUP($A$5,'Raw-Data'!$A$189:$L724,2,TRUE))</f>
        <v>228.42320000000004</v>
      </c>
      <c r="D205" s="12">
        <f>100*(VLOOKUP($A205,'Raw-Data'!$A$189:$L724,3,TRUE)/VLOOKUP($A$5,'Raw-Data'!$A$189:$L724,3,TRUE))</f>
        <v>260.65408709187591</v>
      </c>
      <c r="E205" s="12">
        <f>100*(VLOOKUP($A205,'Raw-Data'!$A$189:$L724,4,TRUE)/VLOOKUP($A$5,'Raw-Data'!$A$189:$L724,4,TRUE))</f>
        <v>400.72464232192948</v>
      </c>
      <c r="F205" s="12">
        <f>100*(VLOOKUP($A205,'Raw-Data'!$A$189:$L724,5,TRUE)/VLOOKUP($A$5,'Raw-Data'!$A$189:$L724,5,TRUE))</f>
        <v>199.08639542036479</v>
      </c>
      <c r="G205" s="12">
        <f>100*(VLOOKUP($A205,'Raw-Data'!$A$189:$L724,6,TRUE)/VLOOKUP($A$5,'Raw-Data'!$A$189:$L724,6,TRUE))</f>
        <v>197.46204702697375</v>
      </c>
      <c r="H205" s="12">
        <f>100*(VLOOKUP($A205,'Raw-Data'!$A$189:$L724,7,TRUE)/VLOOKUP($A$5,'Raw-Data'!$A$189:$L724,7,TRUE))</f>
        <v>157.28181402893671</v>
      </c>
      <c r="I205" s="12">
        <f>100*(VLOOKUP($A205,'Raw-Data'!$A$189:$L724,8,TRUE)/VLOOKUP($A$5,'Raw-Data'!$A$189:$L724,8,TRUE))</f>
        <v>465.73</v>
      </c>
      <c r="J205" s="12">
        <f>100*(VLOOKUP($A205,'Raw-Data'!$A$189:$L724,9,TRUE)/VLOOKUP($A$5,'Raw-Data'!$A$189:$L724,9,TRUE))</f>
        <v>487.30099999999999</v>
      </c>
      <c r="L205" s="13">
        <f t="shared" si="69"/>
        <v>42978</v>
      </c>
      <c r="M205" s="3">
        <f t="shared" si="70"/>
        <v>3.8312223084544517E-3</v>
      </c>
      <c r="N205" s="3">
        <f t="shared" si="71"/>
        <v>3.0620622633290573E-3</v>
      </c>
      <c r="O205" s="3">
        <f t="shared" si="72"/>
        <v>-7.7717598572191182E-3</v>
      </c>
      <c r="P205" s="3">
        <f t="shared" si="73"/>
        <v>-3.7679971326809447E-4</v>
      </c>
      <c r="Q205" s="3">
        <f t="shared" si="74"/>
        <v>5.8167022183508443E-4</v>
      </c>
      <c r="R205" s="3">
        <f t="shared" si="75"/>
        <v>-5.1566689000948074E-4</v>
      </c>
      <c r="S205" s="3">
        <f t="shared" si="76"/>
        <v>1.3309023025893651E-2</v>
      </c>
      <c r="T205" s="3">
        <f t="shared" si="77"/>
        <v>2.2306930609984343E-2</v>
      </c>
      <c r="U205" s="18"/>
      <c r="V205" s="13">
        <f t="shared" si="85"/>
        <v>42978</v>
      </c>
      <c r="W205" s="3">
        <f t="shared" si="86"/>
        <v>8.4663794050844512E-4</v>
      </c>
      <c r="X205" s="3">
        <f t="shared" si="78"/>
        <v>7.0876943878050676E-4</v>
      </c>
      <c r="Y205" s="3">
        <f t="shared" si="79"/>
        <v>-1.5708748866286406E-3</v>
      </c>
      <c r="Z205" s="3">
        <f t="shared" si="80"/>
        <v>-7.8325594332879711E-5</v>
      </c>
      <c r="AA205" s="3">
        <f t="shared" si="81"/>
        <v>1.0947215332840253E-4</v>
      </c>
      <c r="AB205" s="3">
        <f t="shared" si="82"/>
        <v>-1.1565907410419884E-4</v>
      </c>
      <c r="AC205" s="3">
        <f t="shared" si="83"/>
        <v>2.2731517723534604E-3</v>
      </c>
      <c r="AD205" s="3">
        <f t="shared" si="84"/>
        <v>3.6482099308050562E-3</v>
      </c>
    </row>
    <row r="206" spans="1:30" x14ac:dyDescent="0.3">
      <c r="A206" s="10">
        <v>43008</v>
      </c>
      <c r="B206" s="11">
        <f t="shared" si="68"/>
        <v>43008</v>
      </c>
      <c r="C206" s="12">
        <f>100*(VLOOKUP($A206,'Raw-Data'!$A$189:$L725,2,TRUE)/VLOOKUP($A$5,'Raw-Data'!$A$189:$L725,2,TRUE))</f>
        <v>232.83629999999999</v>
      </c>
      <c r="D206" s="12">
        <f>100*(VLOOKUP($A206,'Raw-Data'!$A$189:$L725,3,TRUE)/VLOOKUP($A$5,'Raw-Data'!$A$189:$L725,3,TRUE))</f>
        <v>266.03079401535894</v>
      </c>
      <c r="E206" s="12">
        <f>100*(VLOOKUP($A206,'Raw-Data'!$A$189:$L725,4,TRUE)/VLOOKUP($A$5,'Raw-Data'!$A$189:$L725,4,TRUE))</f>
        <v>411.8283529517247</v>
      </c>
      <c r="F206" s="12">
        <f>100*(VLOOKUP($A206,'Raw-Data'!$A$189:$L725,5,TRUE)/VLOOKUP($A$5,'Raw-Data'!$A$189:$L725,5,TRUE))</f>
        <v>204.03978585965103</v>
      </c>
      <c r="G206" s="12">
        <f>100*(VLOOKUP($A206,'Raw-Data'!$A$189:$L725,6,TRUE)/VLOOKUP($A$5,'Raw-Data'!$A$189:$L725,6,TRUE))</f>
        <v>203.97773850054151</v>
      </c>
      <c r="H206" s="12">
        <f>100*(VLOOKUP($A206,'Raw-Data'!$A$189:$L725,7,TRUE)/VLOOKUP($A$5,'Raw-Data'!$A$189:$L725,7,TRUE))</f>
        <v>160.36414457764653</v>
      </c>
      <c r="I206" s="12">
        <f>100*(VLOOKUP($A206,'Raw-Data'!$A$189:$L725,8,TRUE)/VLOOKUP($A$5,'Raw-Data'!$A$189:$L725,8,TRUE))</f>
        <v>465.18100000000004</v>
      </c>
      <c r="J206" s="12">
        <f>100*(VLOOKUP($A206,'Raw-Data'!$A$189:$L725,9,TRUE)/VLOOKUP($A$5,'Raw-Data'!$A$189:$L725,9,TRUE))</f>
        <v>485.363</v>
      </c>
      <c r="L206" s="13">
        <f t="shared" si="69"/>
        <v>43008</v>
      </c>
      <c r="M206" s="3">
        <f t="shared" si="70"/>
        <v>1.9319841417158923E-2</v>
      </c>
      <c r="N206" s="3">
        <f t="shared" si="71"/>
        <v>2.0627748382813005E-2</v>
      </c>
      <c r="O206" s="3">
        <f t="shared" si="72"/>
        <v>2.7709078646765306E-2</v>
      </c>
      <c r="P206" s="3">
        <f t="shared" si="73"/>
        <v>2.4880607380666664E-2</v>
      </c>
      <c r="Q206" s="3">
        <f t="shared" si="74"/>
        <v>3.2997183872390812E-2</v>
      </c>
      <c r="R206" s="3">
        <f t="shared" si="75"/>
        <v>1.9597501260652628E-2</v>
      </c>
      <c r="S206" s="3">
        <f t="shared" si="76"/>
        <v>-1.1787945805509237E-3</v>
      </c>
      <c r="T206" s="3">
        <f t="shared" si="77"/>
        <v>-3.9770080504657468E-3</v>
      </c>
      <c r="U206" s="18"/>
      <c r="V206" s="13">
        <f t="shared" si="85"/>
        <v>43008</v>
      </c>
      <c r="W206" s="3">
        <f t="shared" si="86"/>
        <v>4.2693713471750241E-3</v>
      </c>
      <c r="X206" s="3">
        <f t="shared" si="78"/>
        <v>4.7746637355103125E-3</v>
      </c>
      <c r="Y206" s="3">
        <f t="shared" si="79"/>
        <v>5.6007257786522104E-3</v>
      </c>
      <c r="Z206" s="3">
        <f t="shared" si="80"/>
        <v>5.1719475674525776E-3</v>
      </c>
      <c r="AA206" s="3">
        <f t="shared" si="81"/>
        <v>6.2101731130186901E-3</v>
      </c>
      <c r="AB206" s="3">
        <f t="shared" si="82"/>
        <v>4.3955291574397561E-3</v>
      </c>
      <c r="AC206" s="3">
        <f t="shared" si="83"/>
        <v>-2.013355138695511E-4</v>
      </c>
      <c r="AD206" s="3">
        <f t="shared" si="84"/>
        <v>-6.5042387580238126E-4</v>
      </c>
    </row>
    <row r="207" spans="1:30" x14ac:dyDescent="0.3">
      <c r="A207" s="10">
        <v>43039</v>
      </c>
      <c r="B207" s="11">
        <f t="shared" si="68"/>
        <v>43039</v>
      </c>
      <c r="C207" s="12">
        <f>100*(VLOOKUP($A207,'Raw-Data'!$A$189:$L726,2,TRUE)/VLOOKUP($A$5,'Raw-Data'!$A$189:$L726,2,TRUE))</f>
        <v>237.6712</v>
      </c>
      <c r="D207" s="12">
        <f>100*(VLOOKUP($A207,'Raw-Data'!$A$189:$L726,3,TRUE)/VLOOKUP($A$5,'Raw-Data'!$A$189:$L726,3,TRUE))</f>
        <v>272.23858014444556</v>
      </c>
      <c r="E207" s="12">
        <f>100*(VLOOKUP($A207,'Raw-Data'!$A$189:$L726,4,TRUE)/VLOOKUP($A$5,'Raw-Data'!$A$189:$L726,4,TRUE))</f>
        <v>418.70044701753483</v>
      </c>
      <c r="F207" s="12">
        <f>100*(VLOOKUP($A207,'Raw-Data'!$A$189:$L726,5,TRUE)/VLOOKUP($A$5,'Raw-Data'!$A$189:$L726,5,TRUE))</f>
        <v>207.1380697518388</v>
      </c>
      <c r="G207" s="12">
        <f>100*(VLOOKUP($A207,'Raw-Data'!$A$189:$L726,6,TRUE)/VLOOKUP($A$5,'Raw-Data'!$A$189:$L726,6,TRUE))</f>
        <v>204.93687105998947</v>
      </c>
      <c r="H207" s="12">
        <f>100*(VLOOKUP($A207,'Raw-Data'!$A$189:$L726,7,TRUE)/VLOOKUP($A$5,'Raw-Data'!$A$189:$L726,7,TRUE))</f>
        <v>167.75689036685569</v>
      </c>
      <c r="I207" s="12">
        <f>100*(VLOOKUP($A207,'Raw-Data'!$A$189:$L726,8,TRUE)/VLOOKUP($A$5,'Raw-Data'!$A$189:$L726,8,TRUE))</f>
        <v>487.12900000000002</v>
      </c>
      <c r="J207" s="12">
        <f>100*(VLOOKUP($A207,'Raw-Data'!$A$189:$L726,9,TRUE)/VLOOKUP($A$5,'Raw-Data'!$A$189:$L726,9,TRUE))</f>
        <v>502.37799999999993</v>
      </c>
      <c r="L207" s="13">
        <f t="shared" si="69"/>
        <v>43039</v>
      </c>
      <c r="M207" s="3">
        <f t="shared" si="70"/>
        <v>2.0765232912565601E-2</v>
      </c>
      <c r="N207" s="3">
        <f t="shared" si="71"/>
        <v>2.3334840434781512E-2</v>
      </c>
      <c r="O207" s="3">
        <f t="shared" si="72"/>
        <v>1.6686792000976336E-2</v>
      </c>
      <c r="P207" s="3">
        <f t="shared" si="73"/>
        <v>1.5184704684599648E-2</v>
      </c>
      <c r="Q207" s="3">
        <f t="shared" si="74"/>
        <v>4.7021433147491631E-3</v>
      </c>
      <c r="R207" s="3">
        <f t="shared" si="75"/>
        <v>4.6099742611913408E-2</v>
      </c>
      <c r="S207" s="3">
        <f t="shared" si="76"/>
        <v>4.7181634675534934E-2</v>
      </c>
      <c r="T207" s="3">
        <f t="shared" si="77"/>
        <v>3.5056236260283313E-2</v>
      </c>
      <c r="U207" s="18"/>
      <c r="V207" s="13">
        <f t="shared" si="85"/>
        <v>43039</v>
      </c>
      <c r="W207" s="3">
        <f t="shared" si="86"/>
        <v>4.5887794055899881E-3</v>
      </c>
      <c r="X207" s="3">
        <f t="shared" si="78"/>
        <v>5.4012689281542027E-3</v>
      </c>
      <c r="Y207" s="3">
        <f t="shared" si="79"/>
        <v>3.3728348500604421E-3</v>
      </c>
      <c r="Z207" s="3">
        <f t="shared" si="80"/>
        <v>3.1564541513976739E-3</v>
      </c>
      <c r="AA207" s="3">
        <f t="shared" si="81"/>
        <v>8.8495806489864747E-4</v>
      </c>
      <c r="AB207" s="3">
        <f t="shared" si="82"/>
        <v>1.0339724442726501E-2</v>
      </c>
      <c r="AC207" s="3">
        <f t="shared" si="83"/>
        <v>8.0585191171854784E-3</v>
      </c>
      <c r="AD207" s="3">
        <f t="shared" si="84"/>
        <v>5.7333082483419107E-3</v>
      </c>
    </row>
    <row r="208" spans="1:30" x14ac:dyDescent="0.3">
      <c r="A208" s="10">
        <v>43069</v>
      </c>
      <c r="B208" s="11">
        <f t="shared" si="68"/>
        <v>43069</v>
      </c>
      <c r="C208" s="12">
        <f>100*(VLOOKUP($A208,'Raw-Data'!$A$189:$L727,2,TRUE)/VLOOKUP($A$5,'Raw-Data'!$A$189:$L727,2,TRUE))</f>
        <v>242.27210000000002</v>
      </c>
      <c r="D208" s="12">
        <f>100*(VLOOKUP($A208,'Raw-Data'!$A$189:$L727,3,TRUE)/VLOOKUP($A$5,'Raw-Data'!$A$189:$L727,3,TRUE))</f>
        <v>280.58801439013371</v>
      </c>
      <c r="E208" s="12">
        <f>100*(VLOOKUP($A208,'Raw-Data'!$A$189:$L727,4,TRUE)/VLOOKUP($A$5,'Raw-Data'!$A$189:$L727,4,TRUE))</f>
        <v>432.78854405492291</v>
      </c>
      <c r="F208" s="12">
        <f>100*(VLOOKUP($A208,'Raw-Data'!$A$189:$L727,5,TRUE)/VLOOKUP($A$5,'Raw-Data'!$A$189:$L727,5,TRUE))</f>
        <v>209.31078805936005</v>
      </c>
      <c r="G208" s="12">
        <f>100*(VLOOKUP($A208,'Raw-Data'!$A$189:$L727,6,TRUE)/VLOOKUP($A$5,'Raw-Data'!$A$189:$L727,6,TRUE))</f>
        <v>205.38767836229027</v>
      </c>
      <c r="H208" s="12">
        <f>100*(VLOOKUP($A208,'Raw-Data'!$A$189:$L727,7,TRUE)/VLOOKUP($A$5,'Raw-Data'!$A$189:$L727,7,TRUE))</f>
        <v>172.77450721901167</v>
      </c>
      <c r="I208" s="12">
        <f>100*(VLOOKUP($A208,'Raw-Data'!$A$189:$L727,8,TRUE)/VLOOKUP($A$5,'Raw-Data'!$A$189:$L727,8,TRUE))</f>
        <v>490.21800000000002</v>
      </c>
      <c r="J208" s="12">
        <f>100*(VLOOKUP($A208,'Raw-Data'!$A$189:$L727,9,TRUE)/VLOOKUP($A$5,'Raw-Data'!$A$189:$L727,9,TRUE))</f>
        <v>503.38600000000008</v>
      </c>
      <c r="L208" s="13">
        <f t="shared" si="69"/>
        <v>43069</v>
      </c>
      <c r="M208" s="3">
        <f t="shared" si="70"/>
        <v>1.935825628010468E-2</v>
      </c>
      <c r="N208" s="3">
        <f t="shared" si="71"/>
        <v>3.0669548163445803E-2</v>
      </c>
      <c r="O208" s="3">
        <f t="shared" si="72"/>
        <v>3.3647198463101047E-2</v>
      </c>
      <c r="P208" s="3">
        <f t="shared" si="73"/>
        <v>1.0489227355088726E-2</v>
      </c>
      <c r="Q208" s="3">
        <f t="shared" si="74"/>
        <v>2.1997374116677904E-3</v>
      </c>
      <c r="R208" s="3">
        <f t="shared" si="75"/>
        <v>2.9910049245567949E-2</v>
      </c>
      <c r="S208" s="3">
        <f t="shared" si="76"/>
        <v>6.3412360996779604E-3</v>
      </c>
      <c r="T208" s="3">
        <f t="shared" si="77"/>
        <v>2.0064572891331789E-3</v>
      </c>
      <c r="U208" s="18"/>
      <c r="V208" s="13">
        <f t="shared" si="85"/>
        <v>43069</v>
      </c>
      <c r="W208" s="3">
        <f t="shared" si="86"/>
        <v>4.2778604083233531E-3</v>
      </c>
      <c r="X208" s="3">
        <f t="shared" si="78"/>
        <v>7.0990190825917961E-3</v>
      </c>
      <c r="Y208" s="3">
        <f t="shared" si="79"/>
        <v>6.8009743021071592E-3</v>
      </c>
      <c r="Z208" s="3">
        <f t="shared" si="80"/>
        <v>2.180402313882523E-3</v>
      </c>
      <c r="AA208" s="3">
        <f t="shared" si="81"/>
        <v>4.1399745452431683E-4</v>
      </c>
      <c r="AB208" s="3">
        <f t="shared" si="82"/>
        <v>6.7085334916301845E-3</v>
      </c>
      <c r="AC208" s="3">
        <f t="shared" si="83"/>
        <v>1.083069136693962E-3</v>
      </c>
      <c r="AD208" s="3">
        <f t="shared" si="84"/>
        <v>3.2814812292801553E-4</v>
      </c>
    </row>
    <row r="209" spans="1:30" x14ac:dyDescent="0.3">
      <c r="A209" s="10">
        <v>43100</v>
      </c>
      <c r="B209" s="11">
        <f t="shared" si="68"/>
        <v>43100</v>
      </c>
      <c r="C209" s="12">
        <f>100*(VLOOKUP($A209,'Raw-Data'!$A$189:$L728,2,TRUE)/VLOOKUP($A$5,'Raw-Data'!$A$189:$L728,2,TRUE))</f>
        <v>246.178</v>
      </c>
      <c r="D209" s="12">
        <f>100*(VLOOKUP($A209,'Raw-Data'!$A$189:$L728,3,TRUE)/VLOOKUP($A$5,'Raw-Data'!$A$189:$L728,3,TRUE))</f>
        <v>283.70769088425305</v>
      </c>
      <c r="E209" s="12">
        <f>100*(VLOOKUP($A209,'Raw-Data'!$A$189:$L728,4,TRUE)/VLOOKUP($A$5,'Raw-Data'!$A$189:$L728,4,TRUE))</f>
        <v>436.81234229503156</v>
      </c>
      <c r="F209" s="12">
        <f>100*(VLOOKUP($A209,'Raw-Data'!$A$189:$L728,5,TRUE)/VLOOKUP($A$5,'Raw-Data'!$A$189:$L728,5,TRUE))</f>
        <v>212.67047047549704</v>
      </c>
      <c r="G209" s="12">
        <f>100*(VLOOKUP($A209,'Raw-Data'!$A$189:$L728,6,TRUE)/VLOOKUP($A$5,'Raw-Data'!$A$189:$L728,6,TRUE))</f>
        <v>208.48440342034391</v>
      </c>
      <c r="H209" s="12">
        <f>100*(VLOOKUP($A209,'Raw-Data'!$A$189:$L728,7,TRUE)/VLOOKUP($A$5,'Raw-Data'!$A$189:$L728,7,TRUE))</f>
        <v>173.97885977741279</v>
      </c>
      <c r="I209" s="12">
        <f>100*(VLOOKUP($A209,'Raw-Data'!$A$189:$L728,8,TRUE)/VLOOKUP($A$5,'Raw-Data'!$A$189:$L728,8,TRUE))</f>
        <v>503.44600000000003</v>
      </c>
      <c r="J209" s="12">
        <f>100*(VLOOKUP($A209,'Raw-Data'!$A$189:$L728,9,TRUE)/VLOOKUP($A$5,'Raw-Data'!$A$189:$L728,9,TRUE))</f>
        <v>521.45600000000002</v>
      </c>
      <c r="L209" s="13">
        <f t="shared" si="69"/>
        <v>43100</v>
      </c>
      <c r="M209" s="3">
        <f t="shared" si="70"/>
        <v>1.6121955437708113E-2</v>
      </c>
      <c r="N209" s="3">
        <f t="shared" si="71"/>
        <v>1.1118352652732089E-2</v>
      </c>
      <c r="O209" s="3">
        <f t="shared" si="72"/>
        <v>9.2973769647608506E-3</v>
      </c>
      <c r="P209" s="3">
        <f t="shared" si="73"/>
        <v>1.6051167010007195E-2</v>
      </c>
      <c r="Q209" s="3">
        <f t="shared" si="74"/>
        <v>1.5077462692728805E-2</v>
      </c>
      <c r="R209" s="3">
        <f t="shared" si="75"/>
        <v>6.9706612265110213E-3</v>
      </c>
      <c r="S209" s="3">
        <f t="shared" si="76"/>
        <v>2.6983913279398086E-2</v>
      </c>
      <c r="T209" s="3">
        <f t="shared" si="77"/>
        <v>3.589690615154173E-2</v>
      </c>
      <c r="U209" s="18"/>
      <c r="V209" s="13">
        <f t="shared" si="85"/>
        <v>43100</v>
      </c>
      <c r="W209" s="3">
        <f t="shared" si="86"/>
        <v>3.5626904548528887E-3</v>
      </c>
      <c r="X209" s="3">
        <f t="shared" si="78"/>
        <v>2.5735428910819108E-3</v>
      </c>
      <c r="Y209" s="3">
        <f t="shared" si="79"/>
        <v>1.8792418002849082E-3</v>
      </c>
      <c r="Z209" s="3">
        <f t="shared" si="80"/>
        <v>3.3365662221207966E-3</v>
      </c>
      <c r="AA209" s="3">
        <f t="shared" si="81"/>
        <v>2.8376255922030768E-3</v>
      </c>
      <c r="AB209" s="3">
        <f t="shared" si="82"/>
        <v>1.563451598254604E-3</v>
      </c>
      <c r="AC209" s="3">
        <f t="shared" si="83"/>
        <v>4.6087928600587261E-3</v>
      </c>
      <c r="AD209" s="3">
        <f t="shared" si="84"/>
        <v>5.8707964711476532E-3</v>
      </c>
    </row>
    <row r="210" spans="1:30" x14ac:dyDescent="0.3">
      <c r="A210" s="10">
        <v>43131</v>
      </c>
      <c r="B210" s="11">
        <f t="shared" si="68"/>
        <v>43131</v>
      </c>
      <c r="C210" s="12">
        <f>100*(VLOOKUP($A210,'Raw-Data'!$A$189:$L729,2,TRUE)/VLOOKUP($A$5,'Raw-Data'!$A$189:$L729,2,TRUE))</f>
        <v>260.06650000000002</v>
      </c>
      <c r="D210" s="12">
        <f>100*(VLOOKUP($A210,'Raw-Data'!$A$189:$L729,3,TRUE)/VLOOKUP($A$5,'Raw-Data'!$A$189:$L729,3,TRUE))</f>
        <v>299.95101694269528</v>
      </c>
      <c r="E210" s="12">
        <f>100*(VLOOKUP($A210,'Raw-Data'!$A$189:$L729,4,TRUE)/VLOOKUP($A$5,'Raw-Data'!$A$189:$L729,4,TRUE))</f>
        <v>453.25656757137551</v>
      </c>
      <c r="F210" s="12">
        <f>100*(VLOOKUP($A210,'Raw-Data'!$A$189:$L729,5,TRUE)/VLOOKUP($A$5,'Raw-Data'!$A$189:$L729,5,TRUE))</f>
        <v>223.33790850493713</v>
      </c>
      <c r="G210" s="12">
        <f>100*(VLOOKUP($A210,'Raw-Data'!$A$189:$L729,6,TRUE)/VLOOKUP($A$5,'Raw-Data'!$A$189:$L729,6,TRUE))</f>
        <v>219.75222893554132</v>
      </c>
      <c r="H210" s="12">
        <f>100*(VLOOKUP($A210,'Raw-Data'!$A$189:$L729,7,TRUE)/VLOOKUP($A$5,'Raw-Data'!$A$189:$L729,7,TRUE))</f>
        <v>181.95243090743219</v>
      </c>
      <c r="I210" s="12">
        <f>100*(VLOOKUP($A210,'Raw-Data'!$A$189:$L729,8,TRUE)/VLOOKUP($A$5,'Raw-Data'!$A$189:$L729,8,TRUE))</f>
        <v>541.52599999999995</v>
      </c>
      <c r="J210" s="12">
        <f>100*(VLOOKUP($A210,'Raw-Data'!$A$189:$L729,9,TRUE)/VLOOKUP($A$5,'Raw-Data'!$A$189:$L729,9,TRUE))</f>
        <v>564.91800000000001</v>
      </c>
      <c r="L210" s="13">
        <f t="shared" si="69"/>
        <v>43131</v>
      </c>
      <c r="M210" s="3">
        <f t="shared" si="70"/>
        <v>5.6416495381390819E-2</v>
      </c>
      <c r="N210" s="3">
        <f t="shared" si="71"/>
        <v>5.7253738902232287E-2</v>
      </c>
      <c r="O210" s="3">
        <f t="shared" si="72"/>
        <v>3.7645972158078855E-2</v>
      </c>
      <c r="P210" s="3">
        <f t="shared" si="73"/>
        <v>5.0159469744856411E-2</v>
      </c>
      <c r="Q210" s="3">
        <f t="shared" si="74"/>
        <v>5.4046371480745092E-2</v>
      </c>
      <c r="R210" s="3">
        <f t="shared" si="75"/>
        <v>4.583068966092041E-2</v>
      </c>
      <c r="S210" s="3">
        <f t="shared" si="76"/>
        <v>7.5638698092744594E-2</v>
      </c>
      <c r="T210" s="3">
        <f t="shared" si="77"/>
        <v>8.3347396520511818E-2</v>
      </c>
      <c r="U210" s="18"/>
      <c r="V210" s="13">
        <f t="shared" si="85"/>
        <v>43131</v>
      </c>
      <c r="W210" s="3">
        <f t="shared" si="86"/>
        <v>1.2467129708187953E-2</v>
      </c>
      <c r="X210" s="3">
        <f t="shared" si="78"/>
        <v>1.3252408638386998E-2</v>
      </c>
      <c r="Y210" s="3">
        <f t="shared" si="79"/>
        <v>7.6092305130755098E-3</v>
      </c>
      <c r="Z210" s="3">
        <f t="shared" si="80"/>
        <v>1.0426680649814191E-2</v>
      </c>
      <c r="AA210" s="3">
        <f t="shared" si="81"/>
        <v>1.0171695994541388E-2</v>
      </c>
      <c r="AB210" s="3">
        <f t="shared" si="82"/>
        <v>1.0279378479470492E-2</v>
      </c>
      <c r="AC210" s="3">
        <f t="shared" si="83"/>
        <v>1.2918922770928608E-2</v>
      </c>
      <c r="AD210" s="3">
        <f t="shared" si="84"/>
        <v>1.3631135767140463E-2</v>
      </c>
    </row>
    <row r="211" spans="1:30" x14ac:dyDescent="0.3">
      <c r="A211" s="10">
        <v>43159</v>
      </c>
      <c r="B211" s="11">
        <f t="shared" si="68"/>
        <v>43159</v>
      </c>
      <c r="C211" s="12">
        <f>100*(VLOOKUP($A211,'Raw-Data'!$A$189:$L730,2,TRUE)/VLOOKUP($A$5,'Raw-Data'!$A$189:$L730,2,TRUE))</f>
        <v>249.14420000000001</v>
      </c>
      <c r="D211" s="12">
        <f>100*(VLOOKUP($A211,'Raw-Data'!$A$189:$L730,3,TRUE)/VLOOKUP($A$5,'Raw-Data'!$A$189:$L730,3,TRUE))</f>
        <v>288.89608516520894</v>
      </c>
      <c r="E211" s="12">
        <f>100*(VLOOKUP($A211,'Raw-Data'!$A$189:$L730,4,TRUE)/VLOOKUP($A$5,'Raw-Data'!$A$189:$L730,4,TRUE))</f>
        <v>434.53402584760414</v>
      </c>
      <c r="F211" s="12">
        <f>100*(VLOOKUP($A211,'Raw-Data'!$A$189:$L730,5,TRUE)/VLOOKUP($A$5,'Raw-Data'!$A$189:$L730,5,TRUE))</f>
        <v>213.25736177193048</v>
      </c>
      <c r="G211" s="12">
        <f>100*(VLOOKUP($A211,'Raw-Data'!$A$189:$L730,6,TRUE)/VLOOKUP($A$5,'Raw-Data'!$A$189:$L730,6,TRUE))</f>
        <v>206.83551456682764</v>
      </c>
      <c r="H211" s="12">
        <f>100*(VLOOKUP($A211,'Raw-Data'!$A$189:$L730,7,TRUE)/VLOOKUP($A$5,'Raw-Data'!$A$189:$L730,7,TRUE))</f>
        <v>179.21214106145956</v>
      </c>
      <c r="I211" s="12">
        <f>100*(VLOOKUP($A211,'Raw-Data'!$A$189:$L730,8,TRUE)/VLOOKUP($A$5,'Raw-Data'!$A$189:$L730,8,TRUE))</f>
        <v>514.56700000000001</v>
      </c>
      <c r="J211" s="12">
        <f>100*(VLOOKUP($A211,'Raw-Data'!$A$189:$L730,9,TRUE)/VLOOKUP($A$5,'Raw-Data'!$A$189:$L730,9,TRUE))</f>
        <v>538.86400000000003</v>
      </c>
      <c r="L211" s="13">
        <f t="shared" si="69"/>
        <v>43159</v>
      </c>
      <c r="M211" s="3">
        <f t="shared" si="70"/>
        <v>-4.1998104331007702E-2</v>
      </c>
      <c r="N211" s="3">
        <f t="shared" si="71"/>
        <v>-3.6855790289246904E-2</v>
      </c>
      <c r="O211" s="3">
        <f t="shared" si="72"/>
        <v>-4.1306719115157819E-2</v>
      </c>
      <c r="P211" s="3">
        <f t="shared" si="73"/>
        <v>-4.5135851770474633E-2</v>
      </c>
      <c r="Q211" s="3">
        <f t="shared" si="74"/>
        <v>-5.8778536314653129E-2</v>
      </c>
      <c r="R211" s="3">
        <f t="shared" si="75"/>
        <v>-1.5060473950835762E-2</v>
      </c>
      <c r="S211" s="3">
        <f t="shared" si="76"/>
        <v>-4.9783389901869812E-2</v>
      </c>
      <c r="T211" s="3">
        <f t="shared" si="77"/>
        <v>-4.6119967853741506E-2</v>
      </c>
      <c r="U211" s="18"/>
      <c r="V211" s="13">
        <f t="shared" si="85"/>
        <v>43159</v>
      </c>
      <c r="W211" s="3">
        <f t="shared" si="86"/>
        <v>-9.2808993301167243E-3</v>
      </c>
      <c r="X211" s="3">
        <f t="shared" si="78"/>
        <v>-8.5309361968105776E-3</v>
      </c>
      <c r="Y211" s="3">
        <f t="shared" si="79"/>
        <v>-8.3491627249330218E-3</v>
      </c>
      <c r="Z211" s="3">
        <f t="shared" si="80"/>
        <v>-9.3824180092403949E-3</v>
      </c>
      <c r="AA211" s="3">
        <f t="shared" si="81"/>
        <v>-1.1062304203155736E-2</v>
      </c>
      <c r="AB211" s="3">
        <f t="shared" si="82"/>
        <v>-3.3779180057343702E-3</v>
      </c>
      <c r="AC211" s="3">
        <f t="shared" si="83"/>
        <v>-8.5028931702220197E-3</v>
      </c>
      <c r="AD211" s="3">
        <f t="shared" si="84"/>
        <v>-7.5427376215139365E-3</v>
      </c>
    </row>
    <row r="212" spans="1:30" x14ac:dyDescent="0.3">
      <c r="A212" s="10">
        <v>43190</v>
      </c>
      <c r="B212" s="11">
        <f t="shared" si="68"/>
        <v>43190</v>
      </c>
      <c r="C212" s="12">
        <f>100*(VLOOKUP($A212,'Raw-Data'!$A$189:$L731,2,TRUE)/VLOOKUP($A$5,'Raw-Data'!$A$189:$L731,2,TRUE))</f>
        <v>243.81080000000003</v>
      </c>
      <c r="D212" s="12">
        <f>100*(VLOOKUP($A212,'Raw-Data'!$A$189:$L731,3,TRUE)/VLOOKUP($A$5,'Raw-Data'!$A$189:$L731,3,TRUE))</f>
        <v>281.55406913142156</v>
      </c>
      <c r="E212" s="12">
        <f>100*(VLOOKUP($A212,'Raw-Data'!$A$189:$L731,4,TRUE)/VLOOKUP($A$5,'Raw-Data'!$A$189:$L731,4,TRUE))</f>
        <v>434.80332509318202</v>
      </c>
      <c r="F212" s="12">
        <f>100*(VLOOKUP($A212,'Raw-Data'!$A$189:$L731,5,TRUE)/VLOOKUP($A$5,'Raw-Data'!$A$189:$L731,5,TRUE))</f>
        <v>209.41365967697612</v>
      </c>
      <c r="G212" s="12">
        <f>100*(VLOOKUP($A212,'Raw-Data'!$A$189:$L731,6,TRUE)/VLOOKUP($A$5,'Raw-Data'!$A$189:$L731,6,TRUE))</f>
        <v>204.34672276223318</v>
      </c>
      <c r="H212" s="12">
        <f>100*(VLOOKUP($A212,'Raw-Data'!$A$189:$L731,7,TRUE)/VLOOKUP($A$5,'Raw-Data'!$A$189:$L731,7,TRUE))</f>
        <v>175.42832909019461</v>
      </c>
      <c r="I212" s="12">
        <f>100*(VLOOKUP($A212,'Raw-Data'!$A$189:$L731,8,TRUE)/VLOOKUP($A$5,'Raw-Data'!$A$189:$L731,8,TRUE))</f>
        <v>506.79499999999996</v>
      </c>
      <c r="J212" s="12">
        <f>100*(VLOOKUP($A212,'Raw-Data'!$A$189:$L731,9,TRUE)/VLOOKUP($A$5,'Raw-Data'!$A$189:$L731,9,TRUE))</f>
        <v>528.84500000000003</v>
      </c>
      <c r="L212" s="13">
        <f t="shared" si="69"/>
        <v>43190</v>
      </c>
      <c r="M212" s="3">
        <f t="shared" si="70"/>
        <v>-2.1406880031724529E-2</v>
      </c>
      <c r="N212" s="3">
        <f t="shared" si="71"/>
        <v>-2.5414037817745982E-2</v>
      </c>
      <c r="O212" s="3">
        <f t="shared" si="72"/>
        <v>6.1974259680264154E-4</v>
      </c>
      <c r="P212" s="3">
        <f t="shared" si="73"/>
        <v>-1.8023772136246508E-2</v>
      </c>
      <c r="Q212" s="3">
        <f t="shared" si="74"/>
        <v>-1.2032710193927265E-2</v>
      </c>
      <c r="R212" s="3">
        <f t="shared" si="75"/>
        <v>-2.1113591684434607E-2</v>
      </c>
      <c r="S212" s="3">
        <f t="shared" si="76"/>
        <v>-1.5103961194557813E-2</v>
      </c>
      <c r="T212" s="3">
        <f t="shared" si="77"/>
        <v>-1.859281748270436E-2</v>
      </c>
      <c r="U212" s="18"/>
      <c r="V212" s="13">
        <f t="shared" si="85"/>
        <v>43190</v>
      </c>
      <c r="W212" s="3">
        <f t="shared" si="86"/>
        <v>-4.7305730034971375E-3</v>
      </c>
      <c r="X212" s="3">
        <f t="shared" si="78"/>
        <v>-5.8825365953359462E-3</v>
      </c>
      <c r="Y212" s="3">
        <f t="shared" si="79"/>
        <v>1.2526610438007526E-4</v>
      </c>
      <c r="Z212" s="3">
        <f t="shared" si="80"/>
        <v>-3.7466128953433102E-3</v>
      </c>
      <c r="AA212" s="3">
        <f t="shared" si="81"/>
        <v>-2.2645936578120111E-3</v>
      </c>
      <c r="AB212" s="3">
        <f t="shared" si="82"/>
        <v>-4.735573511789601E-3</v>
      </c>
      <c r="AC212" s="3">
        <f t="shared" si="83"/>
        <v>-2.5797232518246101E-3</v>
      </c>
      <c r="AD212" s="3">
        <f t="shared" si="84"/>
        <v>-3.0407814758561047E-3</v>
      </c>
    </row>
    <row r="213" spans="1:30" x14ac:dyDescent="0.3">
      <c r="A213" s="10">
        <v>43220</v>
      </c>
      <c r="B213" s="11">
        <f t="shared" si="68"/>
        <v>43220</v>
      </c>
      <c r="C213" s="12">
        <f>100*(VLOOKUP($A213,'Raw-Data'!$A$189:$L732,2,TRUE)/VLOOKUP($A$5,'Raw-Data'!$A$189:$L732,2,TRUE))</f>
        <v>246.13910000000004</v>
      </c>
      <c r="D213" s="12">
        <f>100*(VLOOKUP($A213,'Raw-Data'!$A$189:$L732,3,TRUE)/VLOOKUP($A$5,'Raw-Data'!$A$189:$L732,3,TRUE))</f>
        <v>282.63441767308711</v>
      </c>
      <c r="E213" s="12">
        <f>100*(VLOOKUP($A213,'Raw-Data'!$A$189:$L732,4,TRUE)/VLOOKUP($A$5,'Raw-Data'!$A$189:$L732,4,TRUE))</f>
        <v>434.14144454548943</v>
      </c>
      <c r="F213" s="12">
        <f>100*(VLOOKUP($A213,'Raw-Data'!$A$189:$L732,5,TRUE)/VLOOKUP($A$5,'Raw-Data'!$A$189:$L732,5,TRUE))</f>
        <v>214.19513246377178</v>
      </c>
      <c r="G213" s="12">
        <f>100*(VLOOKUP($A213,'Raw-Data'!$A$189:$L732,6,TRUE)/VLOOKUP($A$5,'Raw-Data'!$A$189:$L732,6,TRUE))</f>
        <v>210.00123668194561</v>
      </c>
      <c r="H213" s="12">
        <f>100*(VLOOKUP($A213,'Raw-Data'!$A$189:$L732,7,TRUE)/VLOOKUP($A$5,'Raw-Data'!$A$189:$L732,7,TRUE))</f>
        <v>176.59883941353959</v>
      </c>
      <c r="I213" s="12">
        <f>100*(VLOOKUP($A213,'Raw-Data'!$A$189:$L732,8,TRUE)/VLOOKUP($A$5,'Raw-Data'!$A$189:$L732,8,TRUE))</f>
        <v>510.38900000000001</v>
      </c>
      <c r="J213" s="12">
        <f>100*(VLOOKUP($A213,'Raw-Data'!$A$189:$L732,9,TRUE)/VLOOKUP($A$5,'Raw-Data'!$A$189:$L732,9,TRUE))</f>
        <v>526.505</v>
      </c>
      <c r="L213" s="13">
        <f t="shared" si="69"/>
        <v>43220</v>
      </c>
      <c r="M213" s="3">
        <f t="shared" si="70"/>
        <v>9.5496179824683392E-3</v>
      </c>
      <c r="N213" s="3">
        <f t="shared" si="71"/>
        <v>3.8370908472336041E-3</v>
      </c>
      <c r="O213" s="3">
        <f t="shared" si="72"/>
        <v>-1.5222527278299092E-3</v>
      </c>
      <c r="P213" s="3">
        <f t="shared" si="73"/>
        <v>2.2832669054020371E-2</v>
      </c>
      <c r="Q213" s="3">
        <f t="shared" si="74"/>
        <v>2.7671174968104228E-2</v>
      </c>
      <c r="R213" s="3">
        <f t="shared" si="75"/>
        <v>6.672299333952969E-3</v>
      </c>
      <c r="S213" s="3">
        <f t="shared" si="76"/>
        <v>7.0916248187138375E-3</v>
      </c>
      <c r="T213" s="3">
        <f t="shared" si="77"/>
        <v>-4.424736926698758E-3</v>
      </c>
      <c r="U213" s="18"/>
      <c r="V213" s="13">
        <f t="shared" si="85"/>
        <v>43220</v>
      </c>
      <c r="W213" s="3">
        <f t="shared" si="86"/>
        <v>2.1103105615870653E-3</v>
      </c>
      <c r="X213" s="3">
        <f t="shared" si="78"/>
        <v>8.8816375777637927E-4</v>
      </c>
      <c r="Y213" s="3">
        <f t="shared" si="79"/>
        <v>-3.0768688497608676E-4</v>
      </c>
      <c r="Z213" s="3">
        <f t="shared" si="80"/>
        <v>4.7462413342911833E-3</v>
      </c>
      <c r="AA213" s="3">
        <f t="shared" si="81"/>
        <v>5.2078015947397216E-3</v>
      </c>
      <c r="AB213" s="3">
        <f t="shared" si="82"/>
        <v>1.4965319241203848E-3</v>
      </c>
      <c r="AC213" s="3">
        <f t="shared" si="83"/>
        <v>1.2112338745046785E-3</v>
      </c>
      <c r="AD213" s="3">
        <f t="shared" si="84"/>
        <v>-7.2364815578693296E-4</v>
      </c>
    </row>
    <row r="214" spans="1:30" x14ac:dyDescent="0.3">
      <c r="A214" s="10">
        <v>43251</v>
      </c>
      <c r="B214" s="11">
        <f t="shared" si="68"/>
        <v>43251</v>
      </c>
      <c r="C214" s="12">
        <f>100*(VLOOKUP($A214,'Raw-Data'!$A$189:$L733,2,TRUE)/VLOOKUP($A$5,'Raw-Data'!$A$189:$L733,2,TRUE))</f>
        <v>246.44640000000001</v>
      </c>
      <c r="D214" s="12">
        <f>100*(VLOOKUP($A214,'Raw-Data'!$A$189:$L733,3,TRUE)/VLOOKUP($A$5,'Raw-Data'!$A$189:$L733,3,TRUE))</f>
        <v>289.44088561367607</v>
      </c>
      <c r="E214" s="12">
        <f>100*(VLOOKUP($A214,'Raw-Data'!$A$189:$L733,4,TRUE)/VLOOKUP($A$5,'Raw-Data'!$A$189:$L733,4,TRUE))</f>
        <v>443.99568352695553</v>
      </c>
      <c r="F214" s="12">
        <f>100*(VLOOKUP($A214,'Raw-Data'!$A$189:$L733,5,TRUE)/VLOOKUP($A$5,'Raw-Data'!$A$189:$L733,5,TRUE))</f>
        <v>209.38046178546071</v>
      </c>
      <c r="G214" s="12">
        <f>100*(VLOOKUP($A214,'Raw-Data'!$A$189:$L733,6,TRUE)/VLOOKUP($A$5,'Raw-Data'!$A$189:$L733,6,TRUE))</f>
        <v>203.10661239143064</v>
      </c>
      <c r="H214" s="12">
        <f>100*(VLOOKUP($A214,'Raw-Data'!$A$189:$L733,7,TRUE)/VLOOKUP($A$5,'Raw-Data'!$A$189:$L733,7,TRUE))</f>
        <v>174.85926339395579</v>
      </c>
      <c r="I214" s="12">
        <f>100*(VLOOKUP($A214,'Raw-Data'!$A$189:$L733,8,TRUE)/VLOOKUP($A$5,'Raw-Data'!$A$189:$L733,8,TRUE))</f>
        <v>503.63600000000002</v>
      </c>
      <c r="J214" s="12">
        <f>100*(VLOOKUP($A214,'Raw-Data'!$A$189:$L733,9,TRUE)/VLOOKUP($A$5,'Raw-Data'!$A$189:$L733,9,TRUE))</f>
        <v>507.84899999999993</v>
      </c>
      <c r="L214" s="13">
        <f t="shared" si="69"/>
        <v>43251</v>
      </c>
      <c r="M214" s="3">
        <f t="shared" si="70"/>
        <v>1.2484810418171843E-3</v>
      </c>
      <c r="N214" s="3">
        <f t="shared" si="71"/>
        <v>2.4082233142821874E-2</v>
      </c>
      <c r="O214" s="3">
        <f t="shared" si="72"/>
        <v>2.2698222215993935E-2</v>
      </c>
      <c r="P214" s="3">
        <f t="shared" si="73"/>
        <v>-2.2477964942202444E-2</v>
      </c>
      <c r="Q214" s="3">
        <f t="shared" si="74"/>
        <v>-3.2831350897981282E-2</v>
      </c>
      <c r="R214" s="3">
        <f t="shared" si="75"/>
        <v>-9.850438572307163E-3</v>
      </c>
      <c r="S214" s="3">
        <f t="shared" si="76"/>
        <v>-1.3231084525724524E-2</v>
      </c>
      <c r="T214" s="3">
        <f t="shared" si="77"/>
        <v>-3.5433661598655353E-2</v>
      </c>
      <c r="U214" s="18"/>
      <c r="V214" s="13">
        <f t="shared" si="85"/>
        <v>43251</v>
      </c>
      <c r="W214" s="3">
        <f t="shared" si="86"/>
        <v>2.7589404448690071E-4</v>
      </c>
      <c r="X214" s="3">
        <f t="shared" si="78"/>
        <v>5.5742664261379605E-3</v>
      </c>
      <c r="Y214" s="3">
        <f t="shared" si="79"/>
        <v>4.587901312609468E-3</v>
      </c>
      <c r="Z214" s="3">
        <f t="shared" si="80"/>
        <v>-4.6725087665843486E-3</v>
      </c>
      <c r="AA214" s="3">
        <f t="shared" si="81"/>
        <v>-6.1789628290468005E-3</v>
      </c>
      <c r="AB214" s="3">
        <f t="shared" si="82"/>
        <v>-2.2093576819958065E-3</v>
      </c>
      <c r="AC214" s="3">
        <f t="shared" si="83"/>
        <v>-2.2598400484613811E-3</v>
      </c>
      <c r="AD214" s="3">
        <f t="shared" si="84"/>
        <v>-5.7950346638519865E-3</v>
      </c>
    </row>
    <row r="215" spans="1:30" x14ac:dyDescent="0.3">
      <c r="A215" s="10">
        <v>43281</v>
      </c>
      <c r="B215" s="11">
        <f t="shared" si="68"/>
        <v>43281</v>
      </c>
      <c r="C215" s="12">
        <f>100*(VLOOKUP($A215,'Raw-Data'!$A$189:$L734,2,TRUE)/VLOOKUP($A$5,'Raw-Data'!$A$189:$L734,2,TRUE))</f>
        <v>245.11179999999996</v>
      </c>
      <c r="D215" s="12">
        <f>100*(VLOOKUP($A215,'Raw-Data'!$A$189:$L734,3,TRUE)/VLOOKUP($A$5,'Raw-Data'!$A$189:$L734,3,TRUE))</f>
        <v>291.22223613099163</v>
      </c>
      <c r="E215" s="12">
        <f>100*(VLOOKUP($A215,'Raw-Data'!$A$189:$L734,4,TRUE)/VLOOKUP($A$5,'Raw-Data'!$A$189:$L734,4,TRUE))</f>
        <v>447.06044343114775</v>
      </c>
      <c r="F215" s="12">
        <f>100*(VLOOKUP($A215,'Raw-Data'!$A$189:$L734,5,TRUE)/VLOOKUP($A$5,'Raw-Data'!$A$189:$L734,5,TRUE))</f>
        <v>206.82241080856394</v>
      </c>
      <c r="G215" s="12">
        <f>100*(VLOOKUP($A215,'Raw-Data'!$A$189:$L734,6,TRUE)/VLOOKUP($A$5,'Raw-Data'!$A$189:$L734,6,TRUE))</f>
        <v>201.74543575590346</v>
      </c>
      <c r="H215" s="12">
        <f>100*(VLOOKUP($A215,'Raw-Data'!$A$189:$L734,7,TRUE)/VLOOKUP($A$5,'Raw-Data'!$A$189:$L734,7,TRUE))</f>
        <v>170.45485081347741</v>
      </c>
      <c r="I215" s="12">
        <f>100*(VLOOKUP($A215,'Raw-Data'!$A$189:$L734,8,TRUE)/VLOOKUP($A$5,'Raw-Data'!$A$189:$L734,8,TRUE))</f>
        <v>479.48700000000002</v>
      </c>
      <c r="J215" s="12">
        <f>100*(VLOOKUP($A215,'Raw-Data'!$A$189:$L734,9,TRUE)/VLOOKUP($A$5,'Raw-Data'!$A$189:$L734,9,TRUE))</f>
        <v>486.74900000000002</v>
      </c>
      <c r="L215" s="13">
        <f t="shared" si="69"/>
        <v>43281</v>
      </c>
      <c r="M215" s="3">
        <f t="shared" si="70"/>
        <v>-5.4153763252376974E-3</v>
      </c>
      <c r="N215" s="3">
        <f t="shared" si="71"/>
        <v>6.1544536582616161E-3</v>
      </c>
      <c r="O215" s="3">
        <f t="shared" si="72"/>
        <v>6.902679503203224E-3</v>
      </c>
      <c r="P215" s="3">
        <f t="shared" si="73"/>
        <v>-1.2217238204001335E-2</v>
      </c>
      <c r="Q215" s="3">
        <f t="shared" si="74"/>
        <v>-6.7017839522817146E-3</v>
      </c>
      <c r="R215" s="3">
        <f t="shared" si="75"/>
        <v>-2.5188328573449881E-2</v>
      </c>
      <c r="S215" s="3">
        <f t="shared" si="76"/>
        <v>-4.7949312598781657E-2</v>
      </c>
      <c r="T215" s="3">
        <f t="shared" si="77"/>
        <v>-4.1547782903973207E-2</v>
      </c>
      <c r="U215" s="18"/>
      <c r="V215" s="13">
        <f t="shared" si="85"/>
        <v>43281</v>
      </c>
      <c r="W215" s="3">
        <f t="shared" si="86"/>
        <v>-1.1967102637087663E-3</v>
      </c>
      <c r="X215" s="3">
        <f t="shared" si="78"/>
        <v>1.424559101102106E-3</v>
      </c>
      <c r="Y215" s="3">
        <f t="shared" si="79"/>
        <v>1.3952111338020837E-3</v>
      </c>
      <c r="Z215" s="3">
        <f t="shared" si="80"/>
        <v>-2.5396050202244032E-3</v>
      </c>
      <c r="AA215" s="3">
        <f t="shared" si="81"/>
        <v>-1.2612966812765927E-3</v>
      </c>
      <c r="AB215" s="3">
        <f t="shared" si="82"/>
        <v>-5.6494974129209403E-3</v>
      </c>
      <c r="AC215" s="3">
        <f t="shared" si="83"/>
        <v>-8.18963681293443E-3</v>
      </c>
      <c r="AD215" s="3">
        <f t="shared" si="84"/>
        <v>-6.7949749270015767E-3</v>
      </c>
    </row>
    <row r="216" spans="1:30" x14ac:dyDescent="0.3">
      <c r="A216" s="10">
        <v>43312</v>
      </c>
      <c r="B216" s="11">
        <f t="shared" si="68"/>
        <v>43312</v>
      </c>
      <c r="C216" s="12">
        <f>100*(VLOOKUP($A216,'Raw-Data'!$A$189:$L735,2,TRUE)/VLOOKUP($A$5,'Raw-Data'!$A$189:$L735,2,TRUE))</f>
        <v>252.5035</v>
      </c>
      <c r="D216" s="12">
        <f>100*(VLOOKUP($A216,'Raw-Data'!$A$189:$L735,3,TRUE)/VLOOKUP($A$5,'Raw-Data'!$A$189:$L735,3,TRUE))</f>
        <v>302.06000968776021</v>
      </c>
      <c r="E216" s="12">
        <f>100*(VLOOKUP($A216,'Raw-Data'!$A$189:$L735,4,TRUE)/VLOOKUP($A$5,'Raw-Data'!$A$189:$L735,4,TRUE))</f>
        <v>458.1984168662662</v>
      </c>
      <c r="F216" s="12">
        <f>100*(VLOOKUP($A216,'Raw-Data'!$A$189:$L735,5,TRUE)/VLOOKUP($A$5,'Raw-Data'!$A$189:$L735,5,TRUE))</f>
        <v>211.91340511331219</v>
      </c>
      <c r="G216" s="12">
        <f>100*(VLOOKUP($A216,'Raw-Data'!$A$189:$L735,6,TRUE)/VLOOKUP($A$5,'Raw-Data'!$A$189:$L735,6,TRUE))</f>
        <v>208.46092482994095</v>
      </c>
      <c r="H216" s="12">
        <f>100*(VLOOKUP($A216,'Raw-Data'!$A$189:$L735,7,TRUE)/VLOOKUP($A$5,'Raw-Data'!$A$189:$L735,7,TRUE))</f>
        <v>171.13563313314444</v>
      </c>
      <c r="I216" s="12">
        <f>100*(VLOOKUP($A216,'Raw-Data'!$A$189:$L735,8,TRUE)/VLOOKUP($A$5,'Raw-Data'!$A$189:$L735,8,TRUE))</f>
        <v>483.51100000000002</v>
      </c>
      <c r="J216" s="12">
        <f>100*(VLOOKUP($A216,'Raw-Data'!$A$189:$L735,9,TRUE)/VLOOKUP($A$5,'Raw-Data'!$A$189:$L735,9,TRUE))</f>
        <v>497.44200000000001</v>
      </c>
      <c r="L216" s="13">
        <f t="shared" si="69"/>
        <v>43312</v>
      </c>
      <c r="M216" s="3">
        <f t="shared" si="70"/>
        <v>3.0156442896670299E-2</v>
      </c>
      <c r="N216" s="3">
        <f t="shared" si="71"/>
        <v>3.7214787238615044E-2</v>
      </c>
      <c r="O216" s="3">
        <f t="shared" si="72"/>
        <v>2.4913797672716287E-2</v>
      </c>
      <c r="P216" s="3">
        <f t="shared" si="73"/>
        <v>2.4615293308134278E-2</v>
      </c>
      <c r="Q216" s="3">
        <f t="shared" si="74"/>
        <v>3.328694425663592E-2</v>
      </c>
      <c r="R216" s="3">
        <f t="shared" si="75"/>
        <v>3.9939157871897724E-3</v>
      </c>
      <c r="S216" s="3">
        <f t="shared" si="76"/>
        <v>8.3923026067442841E-3</v>
      </c>
      <c r="T216" s="3">
        <f t="shared" si="77"/>
        <v>2.1968201270059051E-2</v>
      </c>
      <c r="U216" s="18"/>
      <c r="V216" s="13">
        <f t="shared" si="85"/>
        <v>43312</v>
      </c>
      <c r="W216" s="3">
        <f t="shared" si="86"/>
        <v>6.6640843708693932E-3</v>
      </c>
      <c r="X216" s="3">
        <f t="shared" si="78"/>
        <v>8.6140325039545541E-3</v>
      </c>
      <c r="Y216" s="3">
        <f t="shared" si="79"/>
        <v>5.0357267611998565E-3</v>
      </c>
      <c r="Z216" s="3">
        <f t="shared" si="80"/>
        <v>5.1167965636587124E-3</v>
      </c>
      <c r="AA216" s="3">
        <f t="shared" si="81"/>
        <v>6.2647069227648776E-3</v>
      </c>
      <c r="AB216" s="3">
        <f t="shared" si="82"/>
        <v>8.957965131094973E-4</v>
      </c>
      <c r="AC216" s="3">
        <f t="shared" si="83"/>
        <v>1.4333867713303763E-3</v>
      </c>
      <c r="AD216" s="3">
        <f t="shared" si="84"/>
        <v>3.5928120921971136E-3</v>
      </c>
    </row>
    <row r="217" spans="1:30" x14ac:dyDescent="0.3">
      <c r="A217" s="10">
        <v>43343</v>
      </c>
      <c r="B217" s="11">
        <f t="shared" si="68"/>
        <v>43343</v>
      </c>
      <c r="C217" s="12">
        <f>100*(VLOOKUP($A217,'Raw-Data'!$A$189:$L736,2,TRUE)/VLOOKUP($A$5,'Raw-Data'!$A$189:$L736,2,TRUE))</f>
        <v>254.4873</v>
      </c>
      <c r="D217" s="12">
        <f>100*(VLOOKUP($A217,'Raw-Data'!$A$189:$L736,3,TRUE)/VLOOKUP($A$5,'Raw-Data'!$A$189:$L736,3,TRUE))</f>
        <v>311.90233866885825</v>
      </c>
      <c r="E217" s="12">
        <f>100*(VLOOKUP($A217,'Raw-Data'!$A$189:$L736,4,TRUE)/VLOOKUP($A$5,'Raw-Data'!$A$189:$L736,4,TRUE))</f>
        <v>472.43060981389215</v>
      </c>
      <c r="F217" s="12">
        <f>100*(VLOOKUP($A217,'Raw-Data'!$A$189:$L736,5,TRUE)/VLOOKUP($A$5,'Raw-Data'!$A$189:$L736,5,TRUE))</f>
        <v>207.82082344719655</v>
      </c>
      <c r="G217" s="12">
        <f>100*(VLOOKUP($A217,'Raw-Data'!$A$189:$L736,6,TRUE)/VLOOKUP($A$5,'Raw-Data'!$A$189:$L736,6,TRUE))</f>
        <v>202.63850990845492</v>
      </c>
      <c r="H217" s="12">
        <f>100*(VLOOKUP($A217,'Raw-Data'!$A$189:$L736,7,TRUE)/VLOOKUP($A$5,'Raw-Data'!$A$189:$L736,7,TRUE))</f>
        <v>171.51433625719247</v>
      </c>
      <c r="I217" s="12">
        <f>100*(VLOOKUP($A217,'Raw-Data'!$A$189:$L736,8,TRUE)/VLOOKUP($A$5,'Raw-Data'!$A$189:$L736,8,TRUE))</f>
        <v>478.57200000000006</v>
      </c>
      <c r="J217" s="12">
        <f>100*(VLOOKUP($A217,'Raw-Data'!$A$189:$L736,9,TRUE)/VLOOKUP($A$5,'Raw-Data'!$A$189:$L736,9,TRUE))</f>
        <v>483.99099999999999</v>
      </c>
      <c r="L217" s="13">
        <f t="shared" si="69"/>
        <v>43343</v>
      </c>
      <c r="M217" s="3">
        <f t="shared" si="70"/>
        <v>7.8565247610429267E-3</v>
      </c>
      <c r="N217" s="3">
        <f t="shared" si="71"/>
        <v>3.2584018623557753E-2</v>
      </c>
      <c r="O217" s="3">
        <f t="shared" si="72"/>
        <v>3.1061200614710627E-2</v>
      </c>
      <c r="P217" s="3">
        <f t="shared" si="73"/>
        <v>-1.9312519016563834E-2</v>
      </c>
      <c r="Q217" s="3">
        <f t="shared" si="74"/>
        <v>-2.7930485899148039E-2</v>
      </c>
      <c r="R217" s="3">
        <f t="shared" si="75"/>
        <v>2.212882946203143E-3</v>
      </c>
      <c r="S217" s="3">
        <f t="shared" si="76"/>
        <v>-1.021486584586484E-2</v>
      </c>
      <c r="T217" s="3">
        <f t="shared" si="77"/>
        <v>-2.7040338371106643E-2</v>
      </c>
      <c r="U217" s="18"/>
      <c r="V217" s="13">
        <f t="shared" si="85"/>
        <v>43343</v>
      </c>
      <c r="W217" s="3">
        <f t="shared" si="86"/>
        <v>1.7361644424978078E-3</v>
      </c>
      <c r="X217" s="3">
        <f t="shared" si="78"/>
        <v>7.5421577378130553E-3</v>
      </c>
      <c r="Y217" s="3">
        <f t="shared" si="79"/>
        <v>6.2782768498513752E-3</v>
      </c>
      <c r="Z217" s="3">
        <f t="shared" si="80"/>
        <v>-4.0145055231534561E-3</v>
      </c>
      <c r="AA217" s="3">
        <f t="shared" si="81"/>
        <v>-5.2566047222462331E-3</v>
      </c>
      <c r="AB217" s="3">
        <f t="shared" si="82"/>
        <v>4.9632814830155494E-4</v>
      </c>
      <c r="AC217" s="3">
        <f t="shared" si="83"/>
        <v>-1.7446765518929861E-3</v>
      </c>
      <c r="AD217" s="3">
        <f t="shared" si="84"/>
        <v>-4.4223399759734808E-3</v>
      </c>
    </row>
    <row r="218" spans="1:30" x14ac:dyDescent="0.3">
      <c r="A218" s="10">
        <v>43373</v>
      </c>
      <c r="B218" s="11">
        <f t="shared" si="68"/>
        <v>43373</v>
      </c>
      <c r="C218" s="12">
        <f>100*(VLOOKUP($A218,'Raw-Data'!$A$189:$L737,2,TRUE)/VLOOKUP($A$5,'Raw-Data'!$A$189:$L737,2,TRUE))</f>
        <v>255.5949</v>
      </c>
      <c r="D218" s="12">
        <f>100*(VLOOKUP($A218,'Raw-Data'!$A$189:$L737,3,TRUE)/VLOOKUP($A$5,'Raw-Data'!$A$189:$L737,3,TRUE))</f>
        <v>313.6777023680587</v>
      </c>
      <c r="E218" s="12">
        <f>100*(VLOOKUP($A218,'Raw-Data'!$A$189:$L737,4,TRUE)/VLOOKUP($A$5,'Raw-Data'!$A$189:$L737,4,TRUE))</f>
        <v>469.40331484636175</v>
      </c>
      <c r="F218" s="12">
        <f>100*(VLOOKUP($A218,'Raw-Data'!$A$189:$L737,5,TRUE)/VLOOKUP($A$5,'Raw-Data'!$A$189:$L737,5,TRUE))</f>
        <v>209.62445931375217</v>
      </c>
      <c r="G218" s="12">
        <f>100*(VLOOKUP($A218,'Raw-Data'!$A$189:$L737,6,TRUE)/VLOOKUP($A$5,'Raw-Data'!$A$189:$L737,6,TRUE))</f>
        <v>203.36025463403703</v>
      </c>
      <c r="H218" s="12">
        <f>100*(VLOOKUP($A218,'Raw-Data'!$A$189:$L737,7,TRUE)/VLOOKUP($A$5,'Raw-Data'!$A$189:$L737,7,TRUE))</f>
        <v>176.72478999589475</v>
      </c>
      <c r="I218" s="12">
        <f>100*(VLOOKUP($A218,'Raw-Data'!$A$189:$L737,8,TRUE)/VLOOKUP($A$5,'Raw-Data'!$A$189:$L737,8,TRUE))</f>
        <v>471.94799999999998</v>
      </c>
      <c r="J218" s="12">
        <f>100*(VLOOKUP($A218,'Raw-Data'!$A$189:$L737,9,TRUE)/VLOOKUP($A$5,'Raw-Data'!$A$189:$L737,9,TRUE))</f>
        <v>481.423</v>
      </c>
      <c r="L218" s="13">
        <f t="shared" si="69"/>
        <v>43373</v>
      </c>
      <c r="M218" s="3">
        <f t="shared" si="70"/>
        <v>4.3522800548396745E-3</v>
      </c>
      <c r="N218" s="3">
        <f t="shared" si="71"/>
        <v>5.6920499755706011E-3</v>
      </c>
      <c r="O218" s="3">
        <f t="shared" si="72"/>
        <v>-6.4079145267977866E-3</v>
      </c>
      <c r="P218" s="3">
        <f t="shared" si="73"/>
        <v>8.6788024252724139E-3</v>
      </c>
      <c r="Q218" s="3">
        <f t="shared" si="74"/>
        <v>3.5617352590491258E-3</v>
      </c>
      <c r="R218" s="3">
        <f t="shared" si="75"/>
        <v>3.0379114961498033E-2</v>
      </c>
      <c r="S218" s="3">
        <f t="shared" si="76"/>
        <v>-1.3841177503071789E-2</v>
      </c>
      <c r="T218" s="3">
        <f t="shared" si="77"/>
        <v>-5.3058837870951781E-3</v>
      </c>
      <c r="U218" s="18"/>
      <c r="V218" s="13">
        <f t="shared" si="85"/>
        <v>43373</v>
      </c>
      <c r="W218" s="3">
        <f t="shared" si="86"/>
        <v>9.617832444789472E-4</v>
      </c>
      <c r="X218" s="3">
        <f t="shared" si="78"/>
        <v>1.3175274438442174E-3</v>
      </c>
      <c r="Y218" s="3">
        <f t="shared" si="79"/>
        <v>-1.2952062583945186E-3</v>
      </c>
      <c r="Z218" s="3">
        <f t="shared" si="80"/>
        <v>1.8040681405015798E-3</v>
      </c>
      <c r="AA218" s="3">
        <f t="shared" si="81"/>
        <v>6.703297053159982E-4</v>
      </c>
      <c r="AB218" s="3">
        <f t="shared" si="82"/>
        <v>6.8137403750845385E-3</v>
      </c>
      <c r="AC218" s="3">
        <f t="shared" si="83"/>
        <v>-2.3640425830921464E-3</v>
      </c>
      <c r="AD218" s="3">
        <f t="shared" si="84"/>
        <v>-8.6775622617995651E-4</v>
      </c>
    </row>
    <row r="219" spans="1:30" x14ac:dyDescent="0.3">
      <c r="A219" s="10">
        <v>43404</v>
      </c>
      <c r="B219" s="11">
        <f t="shared" si="68"/>
        <v>43404</v>
      </c>
      <c r="C219" s="12">
        <f>100*(VLOOKUP($A219,'Raw-Data'!$A$189:$L738,2,TRUE)/VLOOKUP($A$5,'Raw-Data'!$A$189:$L738,2,TRUE))</f>
        <v>236.44090000000003</v>
      </c>
      <c r="D219" s="12">
        <f>100*(VLOOKUP($A219,'Raw-Data'!$A$189:$L738,3,TRUE)/VLOOKUP($A$5,'Raw-Data'!$A$189:$L738,3,TRUE))</f>
        <v>292.2378181857764</v>
      </c>
      <c r="E219" s="12">
        <f>100*(VLOOKUP($A219,'Raw-Data'!$A$189:$L738,4,TRUE)/VLOOKUP($A$5,'Raw-Data'!$A$189:$L738,4,TRUE))</f>
        <v>430.40327642078563</v>
      </c>
      <c r="F219" s="12">
        <f>100*(VLOOKUP($A219,'Raw-Data'!$A$189:$L738,5,TRUE)/VLOOKUP($A$5,'Raw-Data'!$A$189:$L738,5,TRUE))</f>
        <v>192.94000806234507</v>
      </c>
      <c r="G219" s="12">
        <f>100*(VLOOKUP($A219,'Raw-Data'!$A$189:$L738,6,TRUE)/VLOOKUP($A$5,'Raw-Data'!$A$189:$L738,6,TRUE))</f>
        <v>187.84047782451728</v>
      </c>
      <c r="H219" s="12">
        <f>100*(VLOOKUP($A219,'Raw-Data'!$A$189:$L738,7,TRUE)/VLOOKUP($A$5,'Raw-Data'!$A$189:$L738,7,TRUE))</f>
        <v>161.78227257525839</v>
      </c>
      <c r="I219" s="12">
        <f>100*(VLOOKUP($A219,'Raw-Data'!$A$189:$L738,8,TRUE)/VLOOKUP($A$5,'Raw-Data'!$A$189:$L738,8,TRUE))</f>
        <v>420.75100000000003</v>
      </c>
      <c r="J219" s="12">
        <f>100*(VLOOKUP($A219,'Raw-Data'!$A$189:$L738,9,TRUE)/VLOOKUP($A$5,'Raw-Data'!$A$189:$L738,9,TRUE))</f>
        <v>439.49900000000002</v>
      </c>
      <c r="L219" s="13">
        <f t="shared" si="69"/>
        <v>43404</v>
      </c>
      <c r="M219" s="3">
        <f t="shared" si="70"/>
        <v>-7.4938897450614106E-2</v>
      </c>
      <c r="N219" s="3">
        <f t="shared" si="71"/>
        <v>-6.8350042162466096E-2</v>
      </c>
      <c r="O219" s="3">
        <f t="shared" si="72"/>
        <v>-8.3084284222281313E-2</v>
      </c>
      <c r="P219" s="3">
        <f t="shared" si="73"/>
        <v>-7.9592101542095839E-2</v>
      </c>
      <c r="Q219" s="3">
        <f t="shared" si="74"/>
        <v>-7.6316666879911343E-2</v>
      </c>
      <c r="R219" s="3">
        <f t="shared" si="75"/>
        <v>-8.4552469526111618E-2</v>
      </c>
      <c r="S219" s="3">
        <f t="shared" si="76"/>
        <v>-0.10848017154432255</v>
      </c>
      <c r="T219" s="3">
        <f t="shared" si="77"/>
        <v>-8.7083500372852951E-2</v>
      </c>
      <c r="U219" s="18"/>
      <c r="V219" s="13">
        <f t="shared" si="85"/>
        <v>43404</v>
      </c>
      <c r="W219" s="3">
        <f t="shared" si="86"/>
        <v>-1.656027990376685E-2</v>
      </c>
      <c r="X219" s="3">
        <f t="shared" si="78"/>
        <v>-1.5820847800608259E-2</v>
      </c>
      <c r="Y219" s="3">
        <f t="shared" si="79"/>
        <v>-1.6793495676151612E-2</v>
      </c>
      <c r="Z219" s="3">
        <f t="shared" si="80"/>
        <v>-1.6544860407183969E-2</v>
      </c>
      <c r="AA219" s="3">
        <f t="shared" si="81"/>
        <v>-1.4363035177961994E-2</v>
      </c>
      <c r="AB219" s="3">
        <f t="shared" si="82"/>
        <v>-1.8964297549594007E-2</v>
      </c>
      <c r="AC219" s="3">
        <f t="shared" si="83"/>
        <v>-1.8528173986281496E-2</v>
      </c>
      <c r="AD219" s="3">
        <f t="shared" si="84"/>
        <v>-1.4242160717858212E-2</v>
      </c>
    </row>
    <row r="220" spans="1:30" x14ac:dyDescent="0.3">
      <c r="A220" s="10">
        <v>43434</v>
      </c>
      <c r="B220" s="11">
        <f t="shared" si="68"/>
        <v>43434</v>
      </c>
      <c r="C220" s="12">
        <f>100*(VLOOKUP($A220,'Raw-Data'!$A$189:$L739,2,TRUE)/VLOOKUP($A$5,'Raw-Data'!$A$189:$L739,2,TRUE))</f>
        <v>239.89889999999997</v>
      </c>
      <c r="D220" s="12">
        <f>100*(VLOOKUP($A220,'Raw-Data'!$A$189:$L739,3,TRUE)/VLOOKUP($A$5,'Raw-Data'!$A$189:$L739,3,TRUE))</f>
        <v>298.19306944164754</v>
      </c>
      <c r="E220" s="12">
        <f>100*(VLOOKUP($A220,'Raw-Data'!$A$189:$L739,4,TRUE)/VLOOKUP($A$5,'Raw-Data'!$A$189:$L739,4,TRUE))</f>
        <v>440.98183751104739</v>
      </c>
      <c r="F220" s="12">
        <f>100*(VLOOKUP($A220,'Raw-Data'!$A$189:$L739,5,TRUE)/VLOOKUP($A$5,'Raw-Data'!$A$189:$L739,5,TRUE))</f>
        <v>192.69688232742328</v>
      </c>
      <c r="G220" s="12">
        <f>100*(VLOOKUP($A220,'Raw-Data'!$A$189:$L739,6,TRUE)/VLOOKUP($A$5,'Raw-Data'!$A$189:$L739,6,TRUE))</f>
        <v>186.09054226054437</v>
      </c>
      <c r="H220" s="12">
        <f>100*(VLOOKUP($A220,'Raw-Data'!$A$189:$L739,7,TRUE)/VLOOKUP($A$5,'Raw-Data'!$A$189:$L739,7,TRUE))</f>
        <v>162.42194934998696</v>
      </c>
      <c r="I220" s="12">
        <f>100*(VLOOKUP($A220,'Raw-Data'!$A$189:$L739,8,TRUE)/VLOOKUP($A$5,'Raw-Data'!$A$189:$L739,8,TRUE))</f>
        <v>443.09899999999993</v>
      </c>
      <c r="J220" s="12">
        <f>100*(VLOOKUP($A220,'Raw-Data'!$A$189:$L739,9,TRUE)/VLOOKUP($A$5,'Raw-Data'!$A$189:$L739,9,TRUE))</f>
        <v>457.61099999999999</v>
      </c>
      <c r="L220" s="13">
        <f t="shared" si="69"/>
        <v>43434</v>
      </c>
      <c r="M220" s="3">
        <f t="shared" si="70"/>
        <v>1.4625219240833376E-2</v>
      </c>
      <c r="N220" s="3">
        <f t="shared" si="71"/>
        <v>2.0378099223576029E-2</v>
      </c>
      <c r="O220" s="3">
        <f t="shared" si="72"/>
        <v>2.4578254092841867E-2</v>
      </c>
      <c r="P220" s="3">
        <f t="shared" si="73"/>
        <v>-1.2601105253567946E-3</v>
      </c>
      <c r="Q220" s="3">
        <f t="shared" si="74"/>
        <v>-9.3160727881438365E-3</v>
      </c>
      <c r="R220" s="3">
        <f t="shared" si="75"/>
        <v>3.9539361423608366E-3</v>
      </c>
      <c r="S220" s="3">
        <f t="shared" si="76"/>
        <v>5.3114549935709965E-2</v>
      </c>
      <c r="T220" s="3">
        <f t="shared" si="77"/>
        <v>4.1210560206052627E-2</v>
      </c>
      <c r="U220" s="18"/>
      <c r="V220" s="13">
        <f t="shared" si="85"/>
        <v>43434</v>
      </c>
      <c r="W220" s="3">
        <f t="shared" si="86"/>
        <v>3.2319360508575572E-3</v>
      </c>
      <c r="X220" s="3">
        <f t="shared" si="78"/>
        <v>4.7168779430385279E-3</v>
      </c>
      <c r="Y220" s="3">
        <f t="shared" si="79"/>
        <v>4.96790467293698E-3</v>
      </c>
      <c r="Z220" s="3">
        <f t="shared" si="80"/>
        <v>-2.619399706216431E-4</v>
      </c>
      <c r="AA220" s="3">
        <f t="shared" si="81"/>
        <v>-1.7533140092074186E-3</v>
      </c>
      <c r="AB220" s="3">
        <f t="shared" si="82"/>
        <v>8.8682946714723973E-4</v>
      </c>
      <c r="AC220" s="3">
        <f t="shared" si="83"/>
        <v>9.0718479552715642E-3</v>
      </c>
      <c r="AD220" s="3">
        <f t="shared" si="84"/>
        <v>6.7398234937113286E-3</v>
      </c>
    </row>
    <row r="221" spans="1:30" x14ac:dyDescent="0.3">
      <c r="A221" s="10">
        <v>43465</v>
      </c>
      <c r="B221" s="11">
        <f t="shared" si="68"/>
        <v>43465</v>
      </c>
      <c r="C221" s="12">
        <f>100*(VLOOKUP($A221,'Raw-Data'!$A$189:$L740,2,TRUE)/VLOOKUP($A$5,'Raw-Data'!$A$189:$L740,2,TRUE))</f>
        <v>223.00179999999997</v>
      </c>
      <c r="D221" s="12">
        <f>100*(VLOOKUP($A221,'Raw-Data'!$A$189:$L740,3,TRUE)/VLOOKUP($A$5,'Raw-Data'!$A$189:$L740,3,TRUE))</f>
        <v>271.26925986600418</v>
      </c>
      <c r="E221" s="12">
        <f>100*(VLOOKUP($A221,'Raw-Data'!$A$189:$L740,4,TRUE)/VLOOKUP($A$5,'Raw-Data'!$A$189:$L740,4,TRUE))</f>
        <v>397.24520640938607</v>
      </c>
      <c r="F221" s="12">
        <f>100*(VLOOKUP($A221,'Raw-Data'!$A$189:$L740,5,TRUE)/VLOOKUP($A$5,'Raw-Data'!$A$189:$L740,5,TRUE))</f>
        <v>183.34264408652095</v>
      </c>
      <c r="G221" s="12">
        <f>100*(VLOOKUP($A221,'Raw-Data'!$A$189:$L740,6,TRUE)/VLOOKUP($A$5,'Raw-Data'!$A$189:$L740,6,TRUE))</f>
        <v>177.49563334951631</v>
      </c>
      <c r="H221" s="12">
        <f>100*(VLOOKUP($A221,'Raw-Data'!$A$189:$L740,7,TRUE)/VLOOKUP($A$5,'Raw-Data'!$A$189:$L740,7,TRUE))</f>
        <v>151.5713093406431</v>
      </c>
      <c r="I221" s="12">
        <f>100*(VLOOKUP($A221,'Raw-Data'!$A$189:$L740,8,TRUE)/VLOOKUP($A$5,'Raw-Data'!$A$189:$L740,8,TRUE))</f>
        <v>431.09000000000003</v>
      </c>
      <c r="J221" s="12">
        <f>100*(VLOOKUP($A221,'Raw-Data'!$A$189:$L740,9,TRUE)/VLOOKUP($A$5,'Raw-Data'!$A$189:$L740,9,TRUE))</f>
        <v>445.488</v>
      </c>
      <c r="L221" s="13">
        <f t="shared" si="69"/>
        <v>43465</v>
      </c>
      <c r="M221" s="3">
        <f t="shared" si="70"/>
        <v>-7.0434253762730825E-2</v>
      </c>
      <c r="N221" s="3">
        <f t="shared" si="71"/>
        <v>-9.0289856924095968E-2</v>
      </c>
      <c r="O221" s="3">
        <f t="shared" si="72"/>
        <v>-9.9180118955728314E-2</v>
      </c>
      <c r="P221" s="3">
        <f t="shared" si="73"/>
        <v>-4.8543796494890712E-2</v>
      </c>
      <c r="Q221" s="3">
        <f t="shared" si="74"/>
        <v>-4.6186704636468678E-2</v>
      </c>
      <c r="R221" s="3">
        <f t="shared" si="75"/>
        <v>-6.6805256634144272E-2</v>
      </c>
      <c r="S221" s="3">
        <f t="shared" si="76"/>
        <v>-2.7102295423821587E-2</v>
      </c>
      <c r="T221" s="3">
        <f t="shared" si="77"/>
        <v>-2.6491933104754839E-2</v>
      </c>
      <c r="U221" s="18"/>
      <c r="V221" s="13">
        <f t="shared" si="85"/>
        <v>43465</v>
      </c>
      <c r="W221" s="3">
        <f t="shared" si="86"/>
        <v>-1.5564826769601844E-2</v>
      </c>
      <c r="X221" s="3">
        <f t="shared" si="78"/>
        <v>-2.0899212921323511E-2</v>
      </c>
      <c r="Y221" s="3">
        <f t="shared" si="79"/>
        <v>-2.0046882685866057E-2</v>
      </c>
      <c r="Z221" s="3">
        <f t="shared" si="80"/>
        <v>-1.0090829631102671E-2</v>
      </c>
      <c r="AA221" s="3">
        <f t="shared" si="81"/>
        <v>-8.6924821348868461E-3</v>
      </c>
      <c r="AB221" s="3">
        <f t="shared" si="82"/>
        <v>-1.4983770099058437E-2</v>
      </c>
      <c r="AC221" s="3">
        <f t="shared" si="83"/>
        <v>-4.6290122691684497E-3</v>
      </c>
      <c r="AD221" s="3">
        <f t="shared" si="84"/>
        <v>-4.3326504721241735E-3</v>
      </c>
    </row>
    <row r="222" spans="1:30" x14ac:dyDescent="0.3">
      <c r="A222" s="10">
        <v>43496</v>
      </c>
      <c r="B222" s="11">
        <f t="shared" si="68"/>
        <v>43496</v>
      </c>
      <c r="C222" s="12">
        <f>100*(VLOOKUP($A222,'Raw-Data'!$A$189:$L741,2,TRUE)/VLOOKUP($A$5,'Raw-Data'!$A$189:$L741,2,TRUE))</f>
        <v>240.60990000000001</v>
      </c>
      <c r="D222" s="12">
        <f>100*(VLOOKUP($A222,'Raw-Data'!$A$189:$L741,3,TRUE)/VLOOKUP($A$5,'Raw-Data'!$A$189:$L741,3,TRUE))</f>
        <v>293.00739644165304</v>
      </c>
      <c r="E222" s="12">
        <f>100*(VLOOKUP($A222,'Raw-Data'!$A$189:$L741,4,TRUE)/VLOOKUP($A$5,'Raw-Data'!$A$189:$L741,4,TRUE))</f>
        <v>440.0970886221869</v>
      </c>
      <c r="F222" s="12">
        <f>100*(VLOOKUP($A222,'Raw-Data'!$A$189:$L741,5,TRUE)/VLOOKUP($A$5,'Raw-Data'!$A$189:$L741,5,TRUE))</f>
        <v>195.39194435029077</v>
      </c>
      <c r="G222" s="12">
        <f>100*(VLOOKUP($A222,'Raw-Data'!$A$189:$L741,6,TRUE)/VLOOKUP($A$5,'Raw-Data'!$A$189:$L741,6,TRUE))</f>
        <v>189.1891651968314</v>
      </c>
      <c r="H222" s="12">
        <f>100*(VLOOKUP($A222,'Raw-Data'!$A$189:$L741,7,TRUE)/VLOOKUP($A$5,'Raw-Data'!$A$189:$L741,7,TRUE))</f>
        <v>160.81683768258378</v>
      </c>
      <c r="I222" s="12">
        <f>100*(VLOOKUP($A222,'Raw-Data'!$A$189:$L741,8,TRUE)/VLOOKUP($A$5,'Raw-Data'!$A$189:$L741,8,TRUE))</f>
        <v>462.60500000000002</v>
      </c>
      <c r="J222" s="12">
        <f>100*(VLOOKUP($A222,'Raw-Data'!$A$189:$L741,9,TRUE)/VLOOKUP($A$5,'Raw-Data'!$A$189:$L741,9,TRUE))</f>
        <v>484.49400000000003</v>
      </c>
      <c r="L222" s="13">
        <f t="shared" si="69"/>
        <v>43496</v>
      </c>
      <c r="M222" s="3">
        <f t="shared" si="70"/>
        <v>7.8959452345227943E-2</v>
      </c>
      <c r="N222" s="3">
        <f t="shared" si="71"/>
        <v>8.0134905762586639E-2</v>
      </c>
      <c r="O222" s="3">
        <f t="shared" si="72"/>
        <v>0.10787262255504548</v>
      </c>
      <c r="P222" s="3">
        <f t="shared" si="73"/>
        <v>6.5720118327101451E-2</v>
      </c>
      <c r="Q222" s="3">
        <f t="shared" si="74"/>
        <v>6.588067338134862E-2</v>
      </c>
      <c r="R222" s="3">
        <f t="shared" si="75"/>
        <v>6.0997878702506725E-2</v>
      </c>
      <c r="S222" s="3">
        <f t="shared" si="76"/>
        <v>7.3105384026537434E-2</v>
      </c>
      <c r="T222" s="3">
        <f t="shared" si="77"/>
        <v>8.7557914017886151E-2</v>
      </c>
      <c r="U222" s="18"/>
      <c r="V222" s="13">
        <f t="shared" si="85"/>
        <v>43496</v>
      </c>
      <c r="W222" s="3">
        <f t="shared" si="86"/>
        <v>1.7448757272507737E-2</v>
      </c>
      <c r="X222" s="3">
        <f t="shared" si="78"/>
        <v>1.8548666650013756E-2</v>
      </c>
      <c r="Y222" s="3">
        <f t="shared" si="79"/>
        <v>2.1803863840322672E-2</v>
      </c>
      <c r="Z222" s="3">
        <f t="shared" si="80"/>
        <v>1.3661282496610836E-2</v>
      </c>
      <c r="AA222" s="3">
        <f t="shared" si="81"/>
        <v>1.2398948591571845E-2</v>
      </c>
      <c r="AB222" s="3">
        <f t="shared" si="82"/>
        <v>1.3681231643401516E-2</v>
      </c>
      <c r="AC222" s="3">
        <f t="shared" si="83"/>
        <v>1.2486238317056753E-2</v>
      </c>
      <c r="AD222" s="3">
        <f t="shared" si="84"/>
        <v>1.4319749185827214E-2</v>
      </c>
    </row>
    <row r="223" spans="1:30" x14ac:dyDescent="0.3">
      <c r="A223" s="10">
        <v>43524</v>
      </c>
      <c r="B223" s="11">
        <f t="shared" si="68"/>
        <v>43524</v>
      </c>
      <c r="C223" s="12">
        <f>100*(VLOOKUP($A223,'Raw-Data'!$A$189:$L742,2,TRUE)/VLOOKUP($A$5,'Raw-Data'!$A$189:$L742,2,TRUE))</f>
        <v>247.04549999999998</v>
      </c>
      <c r="D223" s="12">
        <f>100*(VLOOKUP($A223,'Raw-Data'!$A$189:$L742,3,TRUE)/VLOOKUP($A$5,'Raw-Data'!$A$189:$L742,3,TRUE))</f>
        <v>302.41540898131569</v>
      </c>
      <c r="E223" s="12">
        <f>100*(VLOOKUP($A223,'Raw-Data'!$A$189:$L742,4,TRUE)/VLOOKUP($A$5,'Raw-Data'!$A$189:$L742,4,TRUE))</f>
        <v>459.00087097972408</v>
      </c>
      <c r="F223" s="12">
        <f>100*(VLOOKUP($A223,'Raw-Data'!$A$189:$L742,5,TRUE)/VLOOKUP($A$5,'Raw-Data'!$A$189:$L742,5,TRUE))</f>
        <v>200.37274397311808</v>
      </c>
      <c r="G223" s="12">
        <f>100*(VLOOKUP($A223,'Raw-Data'!$A$189:$L742,6,TRUE)/VLOOKUP($A$5,'Raw-Data'!$A$189:$L742,6,TRUE))</f>
        <v>195.54347579868531</v>
      </c>
      <c r="H223" s="12">
        <f>100*(VLOOKUP($A223,'Raw-Data'!$A$189:$L742,7,TRUE)/VLOOKUP($A$5,'Raw-Data'!$A$189:$L742,7,TRUE))</f>
        <v>160.76423854838094</v>
      </c>
      <c r="I223" s="12">
        <f>100*(VLOOKUP($A223,'Raw-Data'!$A$189:$L742,8,TRUE)/VLOOKUP($A$5,'Raw-Data'!$A$189:$L742,8,TRUE))</f>
        <v>472.25799999999998</v>
      </c>
      <c r="J223" s="12">
        <f>100*(VLOOKUP($A223,'Raw-Data'!$A$189:$L742,9,TRUE)/VLOOKUP($A$5,'Raw-Data'!$A$189:$L742,9,TRUE))</f>
        <v>485.58300000000003</v>
      </c>
      <c r="L223" s="13">
        <f t="shared" si="69"/>
        <v>43524</v>
      </c>
      <c r="M223" s="3">
        <f t="shared" si="70"/>
        <v>2.6747029112268228E-2</v>
      </c>
      <c r="N223" s="3">
        <f t="shared" si="71"/>
        <v>3.2108447274422636E-2</v>
      </c>
      <c r="O223" s="3">
        <f t="shared" si="72"/>
        <v>4.2953663739788261E-2</v>
      </c>
      <c r="P223" s="3">
        <f t="shared" si="73"/>
        <v>2.5491325342962501E-2</v>
      </c>
      <c r="Q223" s="3">
        <f t="shared" si="74"/>
        <v>3.358707458348853E-2</v>
      </c>
      <c r="R223" s="3">
        <f t="shared" si="75"/>
        <v>-3.2707479490834412E-4</v>
      </c>
      <c r="S223" s="3">
        <f t="shared" si="76"/>
        <v>2.0866614065995659E-2</v>
      </c>
      <c r="T223" s="3">
        <f t="shared" si="77"/>
        <v>2.2477058539425165E-3</v>
      </c>
      <c r="U223" s="18"/>
      <c r="V223" s="13">
        <f t="shared" si="85"/>
        <v>43524</v>
      </c>
      <c r="W223" s="3">
        <f t="shared" si="86"/>
        <v>5.9106592672418965E-3</v>
      </c>
      <c r="X223" s="3">
        <f t="shared" si="78"/>
        <v>7.432078187092188E-3</v>
      </c>
      <c r="Y223" s="3">
        <f t="shared" si="79"/>
        <v>8.6820530867082659E-3</v>
      </c>
      <c r="Z223" s="3">
        <f t="shared" si="80"/>
        <v>5.2988978959220469E-3</v>
      </c>
      <c r="AA223" s="3">
        <f t="shared" si="81"/>
        <v>6.321192388113365E-3</v>
      </c>
      <c r="AB223" s="3">
        <f t="shared" si="82"/>
        <v>-7.3359699206641533E-5</v>
      </c>
      <c r="AC223" s="3">
        <f t="shared" si="83"/>
        <v>3.5639716495229918E-3</v>
      </c>
      <c r="AD223" s="3">
        <f t="shared" si="84"/>
        <v>3.6760336781661347E-4</v>
      </c>
    </row>
    <row r="224" spans="1:30" x14ac:dyDescent="0.3">
      <c r="A224" s="10">
        <v>43555</v>
      </c>
      <c r="B224" s="11">
        <f t="shared" si="68"/>
        <v>43555</v>
      </c>
      <c r="C224" s="12">
        <f>100*(VLOOKUP($A224,'Raw-Data'!$A$189:$L743,2,TRUE)/VLOOKUP($A$5,'Raw-Data'!$A$189:$L743,2,TRUE))</f>
        <v>250.1524</v>
      </c>
      <c r="D224" s="12">
        <f>100*(VLOOKUP($A224,'Raw-Data'!$A$189:$L743,3,TRUE)/VLOOKUP($A$5,'Raw-Data'!$A$189:$L743,3,TRUE))</f>
        <v>308.29174308930703</v>
      </c>
      <c r="E224" s="12">
        <f>100*(VLOOKUP($A224,'Raw-Data'!$A$189:$L743,4,TRUE)/VLOOKUP($A$5,'Raw-Data'!$A$189:$L743,4,TRUE))</f>
        <v>462.93532975548527</v>
      </c>
      <c r="F224" s="12">
        <f>100*(VLOOKUP($A224,'Raw-Data'!$A$189:$L743,5,TRUE)/VLOOKUP($A$5,'Raw-Data'!$A$189:$L743,5,TRUE))</f>
        <v>201.63625153958708</v>
      </c>
      <c r="G224" s="12">
        <f>100*(VLOOKUP($A224,'Raw-Data'!$A$189:$L743,6,TRUE)/VLOOKUP($A$5,'Raw-Data'!$A$189:$L743,6,TRUE))</f>
        <v>196.73641471210718</v>
      </c>
      <c r="H224" s="12">
        <f>100*(VLOOKUP($A224,'Raw-Data'!$A$189:$L743,7,TRUE)/VLOOKUP($A$5,'Raw-Data'!$A$189:$L743,7,TRUE))</f>
        <v>161.67324311043129</v>
      </c>
      <c r="I224" s="12">
        <f>100*(VLOOKUP($A224,'Raw-Data'!$A$189:$L743,8,TRUE)/VLOOKUP($A$5,'Raw-Data'!$A$189:$L743,8,TRUE))</f>
        <v>480.36099999999999</v>
      </c>
      <c r="J224" s="12">
        <f>100*(VLOOKUP($A224,'Raw-Data'!$A$189:$L743,9,TRUE)/VLOOKUP($A$5,'Raw-Data'!$A$189:$L743,9,TRUE))</f>
        <v>489.65800000000002</v>
      </c>
      <c r="L224" s="13">
        <f t="shared" si="69"/>
        <v>43555</v>
      </c>
      <c r="M224" s="3">
        <f t="shared" si="70"/>
        <v>1.2576225836941068E-2</v>
      </c>
      <c r="N224" s="3">
        <f t="shared" si="71"/>
        <v>1.9431331650016537E-2</v>
      </c>
      <c r="O224" s="3">
        <f t="shared" si="72"/>
        <v>8.5717893462013972E-3</v>
      </c>
      <c r="P224" s="3">
        <f t="shared" si="73"/>
        <v>6.305785614427295E-3</v>
      </c>
      <c r="Q224" s="3">
        <f t="shared" si="74"/>
        <v>6.1006326524031262E-3</v>
      </c>
      <c r="R224" s="3">
        <f t="shared" si="75"/>
        <v>5.6542709389737489E-3</v>
      </c>
      <c r="S224" s="3">
        <f t="shared" si="76"/>
        <v>1.7157994147267042E-2</v>
      </c>
      <c r="T224" s="3">
        <f t="shared" si="77"/>
        <v>8.3919741836102624E-3</v>
      </c>
      <c r="U224" s="18"/>
      <c r="V224" s="13">
        <f t="shared" si="85"/>
        <v>43555</v>
      </c>
      <c r="W224" s="3">
        <f t="shared" si="86"/>
        <v>2.7791417685318763E-3</v>
      </c>
      <c r="X224" s="3">
        <f t="shared" si="78"/>
        <v>4.4977315429787874E-3</v>
      </c>
      <c r="Y224" s="3">
        <f t="shared" si="79"/>
        <v>1.7325816629435607E-3</v>
      </c>
      <c r="Z224" s="3">
        <f t="shared" si="80"/>
        <v>1.3107876375540817E-3</v>
      </c>
      <c r="AA224" s="3">
        <f t="shared" si="81"/>
        <v>1.148158128186736E-3</v>
      </c>
      <c r="AB224" s="3">
        <f t="shared" si="82"/>
        <v>1.2681980445243622E-3</v>
      </c>
      <c r="AC224" s="3">
        <f t="shared" si="83"/>
        <v>2.9305475488326828E-3</v>
      </c>
      <c r="AD224" s="3">
        <f t="shared" si="84"/>
        <v>1.3724740570987997E-3</v>
      </c>
    </row>
    <row r="225" spans="1:30" x14ac:dyDescent="0.3">
      <c r="A225" s="10">
        <v>43585</v>
      </c>
      <c r="B225" s="11">
        <f t="shared" si="68"/>
        <v>43585</v>
      </c>
      <c r="C225" s="12">
        <f>100*(VLOOKUP($A225,'Raw-Data'!$A$189:$L744,2,TRUE)/VLOOKUP($A$5,'Raw-Data'!$A$189:$L744,2,TRUE))</f>
        <v>258.59890000000001</v>
      </c>
      <c r="D225" s="12">
        <f>100*(VLOOKUP($A225,'Raw-Data'!$A$189:$L744,3,TRUE)/VLOOKUP($A$5,'Raw-Data'!$A$189:$L744,3,TRUE))</f>
        <v>320.77425885913021</v>
      </c>
      <c r="E225" s="12">
        <f>100*(VLOOKUP($A225,'Raw-Data'!$A$189:$L744,4,TRUE)/VLOOKUP($A$5,'Raw-Data'!$A$189:$L744,4,TRUE))</f>
        <v>480.55057446236208</v>
      </c>
      <c r="F225" s="12">
        <f>100*(VLOOKUP($A225,'Raw-Data'!$A$189:$L744,5,TRUE)/VLOOKUP($A$5,'Raw-Data'!$A$189:$L744,5,TRUE))</f>
        <v>207.30531459186818</v>
      </c>
      <c r="G225" s="12">
        <f>100*(VLOOKUP($A225,'Raw-Data'!$A$189:$L744,6,TRUE)/VLOOKUP($A$5,'Raw-Data'!$A$189:$L744,6,TRUE))</f>
        <v>203.77062488559164</v>
      </c>
      <c r="H225" s="12">
        <f>100*(VLOOKUP($A225,'Raw-Data'!$A$189:$L744,7,TRUE)/VLOOKUP($A$5,'Raw-Data'!$A$189:$L744,7,TRUE))</f>
        <v>163.91547742161544</v>
      </c>
      <c r="I225" s="12">
        <f>100*(VLOOKUP($A225,'Raw-Data'!$A$189:$L744,8,TRUE)/VLOOKUP($A$5,'Raw-Data'!$A$189:$L744,8,TRUE))</f>
        <v>489.50399999999996</v>
      </c>
      <c r="J225" s="12">
        <f>100*(VLOOKUP($A225,'Raw-Data'!$A$189:$L744,9,TRUE)/VLOOKUP($A$5,'Raw-Data'!$A$189:$L744,9,TRUE))</f>
        <v>499.96699999999998</v>
      </c>
      <c r="L225" s="13">
        <f t="shared" si="69"/>
        <v>43585</v>
      </c>
      <c r="M225" s="3">
        <f t="shared" si="70"/>
        <v>3.3765416602039355E-2</v>
      </c>
      <c r="N225" s="3">
        <f t="shared" si="71"/>
        <v>4.0489296420135323E-2</v>
      </c>
      <c r="O225" s="3">
        <f t="shared" si="72"/>
        <v>3.8051199756520715E-2</v>
      </c>
      <c r="P225" s="3">
        <f t="shared" si="73"/>
        <v>2.8115296773249643E-2</v>
      </c>
      <c r="Q225" s="3">
        <f t="shared" si="74"/>
        <v>3.5754490005207806E-2</v>
      </c>
      <c r="R225" s="3">
        <f t="shared" si="75"/>
        <v>1.386892641012083E-2</v>
      </c>
      <c r="S225" s="3">
        <f t="shared" si="76"/>
        <v>1.9033601811970557E-2</v>
      </c>
      <c r="T225" s="3">
        <f t="shared" si="77"/>
        <v>2.1053469972919903E-2</v>
      </c>
      <c r="U225" s="18"/>
      <c r="V225" s="13">
        <f t="shared" si="85"/>
        <v>43585</v>
      </c>
      <c r="W225" s="3">
        <f t="shared" si="86"/>
        <v>7.4616089777083542E-3</v>
      </c>
      <c r="X225" s="3">
        <f t="shared" si="78"/>
        <v>9.3719766067451044E-3</v>
      </c>
      <c r="Y225" s="3">
        <f t="shared" si="79"/>
        <v>7.6911375546537255E-3</v>
      </c>
      <c r="Z225" s="3">
        <f t="shared" si="80"/>
        <v>5.844344494082024E-3</v>
      </c>
      <c r="AA225" s="3">
        <f t="shared" si="81"/>
        <v>6.7291067431309547E-3</v>
      </c>
      <c r="AB225" s="3">
        <f t="shared" si="82"/>
        <v>3.110665467360827E-3</v>
      </c>
      <c r="AC225" s="3">
        <f t="shared" si="83"/>
        <v>3.2508972002658126E-3</v>
      </c>
      <c r="AD225" s="3">
        <f t="shared" si="84"/>
        <v>3.4432114205230121E-3</v>
      </c>
    </row>
    <row r="226" spans="1:30" x14ac:dyDescent="0.3">
      <c r="A226" s="10">
        <v>43616</v>
      </c>
      <c r="B226" s="11">
        <f t="shared" si="68"/>
        <v>43616</v>
      </c>
      <c r="C226" s="12">
        <f>100*(VLOOKUP($A226,'Raw-Data'!$A$189:$L745,2,TRUE)/VLOOKUP($A$5,'Raw-Data'!$A$189:$L745,2,TRUE))</f>
        <v>243.25909999999999</v>
      </c>
      <c r="D226" s="12">
        <f>100*(VLOOKUP($A226,'Raw-Data'!$A$189:$L745,3,TRUE)/VLOOKUP($A$5,'Raw-Data'!$A$189:$L745,3,TRUE))</f>
        <v>300.38968743366883</v>
      </c>
      <c r="E226" s="12">
        <f>100*(VLOOKUP($A226,'Raw-Data'!$A$189:$L745,4,TRUE)/VLOOKUP($A$5,'Raw-Data'!$A$189:$L745,4,TRUE))</f>
        <v>451.06150653875227</v>
      </c>
      <c r="F226" s="12">
        <f>100*(VLOOKUP($A226,'Raw-Data'!$A$189:$L745,5,TRUE)/VLOOKUP($A$5,'Raw-Data'!$A$189:$L745,5,TRUE))</f>
        <v>197.34929482377919</v>
      </c>
      <c r="G226" s="12">
        <f>100*(VLOOKUP($A226,'Raw-Data'!$A$189:$L745,6,TRUE)/VLOOKUP($A$5,'Raw-Data'!$A$189:$L745,6,TRUE))</f>
        <v>192.60641739974767</v>
      </c>
      <c r="H226" s="12">
        <f>100*(VLOOKUP($A226,'Raw-Data'!$A$189:$L745,7,TRUE)/VLOOKUP($A$5,'Raw-Data'!$A$189:$L745,7,TRUE))</f>
        <v>157.42431325139006</v>
      </c>
      <c r="I226" s="12">
        <f>100*(VLOOKUP($A226,'Raw-Data'!$A$189:$L745,8,TRUE)/VLOOKUP($A$5,'Raw-Data'!$A$189:$L745,8,TRUE))</f>
        <v>447.74700000000001</v>
      </c>
      <c r="J226" s="12">
        <f>100*(VLOOKUP($A226,'Raw-Data'!$A$189:$L745,9,TRUE)/VLOOKUP($A$5,'Raw-Data'!$A$189:$L745,9,TRUE))</f>
        <v>463.68799999999999</v>
      </c>
      <c r="L226" s="13">
        <f t="shared" si="69"/>
        <v>43616</v>
      </c>
      <c r="M226" s="3">
        <f t="shared" si="70"/>
        <v>-5.9318891147642216E-2</v>
      </c>
      <c r="N226" s="3">
        <f t="shared" si="71"/>
        <v>-6.3548027506824978E-2</v>
      </c>
      <c r="O226" s="3">
        <f t="shared" si="72"/>
        <v>-6.1365170474724895E-2</v>
      </c>
      <c r="P226" s="3">
        <f t="shared" si="73"/>
        <v>-4.8025878100085739E-2</v>
      </c>
      <c r="Q226" s="3">
        <f t="shared" si="74"/>
        <v>-5.4788110367292586E-2</v>
      </c>
      <c r="R226" s="3">
        <f t="shared" si="75"/>
        <v>-3.9600678790869259E-2</v>
      </c>
      <c r="S226" s="3">
        <f t="shared" si="76"/>
        <v>-8.5304716611100062E-2</v>
      </c>
      <c r="T226" s="3">
        <f t="shared" si="77"/>
        <v>-7.2562789144083539E-2</v>
      </c>
      <c r="U226" s="18"/>
      <c r="V226" s="13">
        <f t="shared" si="85"/>
        <v>43616</v>
      </c>
      <c r="W226" s="3">
        <f t="shared" si="86"/>
        <v>-1.3108512059887301E-2</v>
      </c>
      <c r="X226" s="3">
        <f t="shared" si="78"/>
        <v>-1.4709335055340229E-2</v>
      </c>
      <c r="Y226" s="3">
        <f t="shared" si="79"/>
        <v>-1.2403497661200682E-2</v>
      </c>
      <c r="Z226" s="3">
        <f t="shared" si="80"/>
        <v>-9.9831696073272077E-3</v>
      </c>
      <c r="AA226" s="3">
        <f t="shared" si="81"/>
        <v>-1.0311293570744607E-2</v>
      </c>
      <c r="AB226" s="3">
        <f t="shared" si="82"/>
        <v>-8.8820475612958489E-3</v>
      </c>
      <c r="AC226" s="3">
        <f t="shared" si="83"/>
        <v>-1.456985741007172E-2</v>
      </c>
      <c r="AD226" s="3">
        <f t="shared" si="84"/>
        <v>-1.1867356051391094E-2</v>
      </c>
    </row>
    <row r="227" spans="1:30" x14ac:dyDescent="0.3">
      <c r="A227" s="10">
        <v>43646</v>
      </c>
      <c r="B227" s="11">
        <f t="shared" si="68"/>
        <v>43646</v>
      </c>
      <c r="C227" s="12">
        <f>100*(VLOOKUP($A227,'Raw-Data'!$A$189:$L746,2,TRUE)/VLOOKUP($A$5,'Raw-Data'!$A$189:$L746,2,TRUE))</f>
        <v>259.18759999999997</v>
      </c>
      <c r="D227" s="12">
        <f>100*(VLOOKUP($A227,'Raw-Data'!$A$189:$L746,3,TRUE)/VLOOKUP($A$5,'Raw-Data'!$A$189:$L746,3,TRUE))</f>
        <v>321.56016480077506</v>
      </c>
      <c r="E227" s="12">
        <f>100*(VLOOKUP($A227,'Raw-Data'!$A$189:$L746,4,TRUE)/VLOOKUP($A$5,'Raw-Data'!$A$189:$L746,4,TRUE))</f>
        <v>482.04404851869401</v>
      </c>
      <c r="F227" s="12">
        <f>100*(VLOOKUP($A227,'Raw-Data'!$A$189:$L746,5,TRUE)/VLOOKUP($A$5,'Raw-Data'!$A$189:$L746,5,TRUE))</f>
        <v>209.05713106053315</v>
      </c>
      <c r="G227" s="12">
        <f>100*(VLOOKUP($A227,'Raw-Data'!$A$189:$L746,6,TRUE)/VLOOKUP($A$5,'Raw-Data'!$A$189:$L746,6,TRUE))</f>
        <v>205.54455942593469</v>
      </c>
      <c r="H227" s="12">
        <f>100*(VLOOKUP($A227,'Raw-Data'!$A$189:$L746,7,TRUE)/VLOOKUP($A$5,'Raw-Data'!$A$189:$L746,7,TRUE))</f>
        <v>163.31586857612785</v>
      </c>
      <c r="I227" s="12">
        <f>100*(VLOOKUP($A227,'Raw-Data'!$A$189:$L746,8,TRUE)/VLOOKUP($A$5,'Raw-Data'!$A$189:$L746,8,TRUE))</f>
        <v>477.20700000000005</v>
      </c>
      <c r="J227" s="12">
        <f>100*(VLOOKUP($A227,'Raw-Data'!$A$189:$L746,9,TRUE)/VLOOKUP($A$5,'Raw-Data'!$A$189:$L746,9,TRUE))</f>
        <v>492.62800000000004</v>
      </c>
      <c r="L227" s="13">
        <f t="shared" si="69"/>
        <v>43646</v>
      </c>
      <c r="M227" s="3">
        <f t="shared" si="70"/>
        <v>6.5479564793259559E-2</v>
      </c>
      <c r="N227" s="3">
        <f t="shared" si="71"/>
        <v>7.0476711594105623E-2</v>
      </c>
      <c r="O227" s="3">
        <f t="shared" si="72"/>
        <v>6.8688064777879587E-2</v>
      </c>
      <c r="P227" s="3">
        <f t="shared" si="73"/>
        <v>5.9325452605282214E-2</v>
      </c>
      <c r="Q227" s="3">
        <f t="shared" si="74"/>
        <v>6.7173992439381491E-2</v>
      </c>
      <c r="R227" s="3">
        <f t="shared" si="75"/>
        <v>3.7424684936243624E-2</v>
      </c>
      <c r="S227" s="3">
        <f t="shared" si="76"/>
        <v>6.5796085735917886E-2</v>
      </c>
      <c r="T227" s="3">
        <f t="shared" si="77"/>
        <v>6.2412656786460019E-2</v>
      </c>
      <c r="U227" s="18"/>
      <c r="V227" s="13">
        <f t="shared" si="85"/>
        <v>43646</v>
      </c>
      <c r="W227" s="3">
        <f t="shared" si="86"/>
        <v>1.4469920933488853E-2</v>
      </c>
      <c r="X227" s="3">
        <f t="shared" si="78"/>
        <v>1.6313103728120348E-2</v>
      </c>
      <c r="Y227" s="3">
        <f t="shared" si="79"/>
        <v>1.3883645139969765E-2</v>
      </c>
      <c r="Z227" s="3">
        <f t="shared" si="80"/>
        <v>1.2332019295008514E-2</v>
      </c>
      <c r="AA227" s="3">
        <f t="shared" si="81"/>
        <v>1.2642355279603508E-2</v>
      </c>
      <c r="AB227" s="3">
        <f t="shared" si="82"/>
        <v>8.3939932778847107E-3</v>
      </c>
      <c r="AC227" s="3">
        <f t="shared" si="83"/>
        <v>1.1237826293750759E-2</v>
      </c>
      <c r="AD227" s="3">
        <f t="shared" si="84"/>
        <v>1.0207342205761711E-2</v>
      </c>
    </row>
    <row r="228" spans="1:30" x14ac:dyDescent="0.3">
      <c r="A228" s="10">
        <v>43677</v>
      </c>
      <c r="B228" s="11">
        <f t="shared" si="68"/>
        <v>43677</v>
      </c>
      <c r="C228" s="12">
        <f>100*(VLOOKUP($A228,'Raw-Data'!$A$189:$L747,2,TRUE)/VLOOKUP($A$5,'Raw-Data'!$A$189:$L747,2,TRUE))</f>
        <v>259.94709999999998</v>
      </c>
      <c r="D228" s="12">
        <f>100*(VLOOKUP($A228,'Raw-Data'!$A$189:$L747,3,TRUE)/VLOOKUP($A$5,'Raw-Data'!$A$189:$L747,3,TRUE))</f>
        <v>326.18198838557288</v>
      </c>
      <c r="E228" s="12">
        <f>100*(VLOOKUP($A228,'Raw-Data'!$A$189:$L747,4,TRUE)/VLOOKUP($A$5,'Raw-Data'!$A$189:$L747,4,TRUE))</f>
        <v>488.92702983105556</v>
      </c>
      <c r="F228" s="12">
        <f>100*(VLOOKUP($A228,'Raw-Data'!$A$189:$L747,5,TRUE)/VLOOKUP($A$5,'Raw-Data'!$A$189:$L747,5,TRUE))</f>
        <v>206.40276435215986</v>
      </c>
      <c r="G228" s="12">
        <f>100*(VLOOKUP($A228,'Raw-Data'!$A$189:$L747,6,TRUE)/VLOOKUP($A$5,'Raw-Data'!$A$189:$L747,6,TRUE))</f>
        <v>201.56278028141247</v>
      </c>
      <c r="H228" s="12">
        <f>100*(VLOOKUP($A228,'Raw-Data'!$A$189:$L747,7,TRUE)/VLOOKUP($A$5,'Raw-Data'!$A$189:$L747,7,TRUE))</f>
        <v>163.54337246918215</v>
      </c>
      <c r="I228" s="12">
        <f>100*(VLOOKUP($A228,'Raw-Data'!$A$189:$L747,8,TRUE)/VLOOKUP($A$5,'Raw-Data'!$A$189:$L747,8,TRUE))</f>
        <v>468.77999999999992</v>
      </c>
      <c r="J228" s="12">
        <f>100*(VLOOKUP($A228,'Raw-Data'!$A$189:$L747,9,TRUE)/VLOOKUP($A$5,'Raw-Data'!$A$189:$L747,9,TRUE))</f>
        <v>486.60399999999998</v>
      </c>
      <c r="L228" s="13">
        <f t="shared" si="69"/>
        <v>43677</v>
      </c>
      <c r="M228" s="3">
        <f t="shared" si="70"/>
        <v>2.9303099376667419E-3</v>
      </c>
      <c r="N228" s="3">
        <f t="shared" si="71"/>
        <v>1.4373122328946719E-2</v>
      </c>
      <c r="O228" s="3">
        <f t="shared" si="72"/>
        <v>1.4278739325820355E-2</v>
      </c>
      <c r="P228" s="3">
        <f t="shared" si="73"/>
        <v>-1.2696848439983199E-2</v>
      </c>
      <c r="Q228" s="3">
        <f t="shared" si="74"/>
        <v>-1.937185375104522E-2</v>
      </c>
      <c r="R228" s="3">
        <f t="shared" si="75"/>
        <v>1.3930299305131566E-3</v>
      </c>
      <c r="S228" s="3">
        <f t="shared" si="76"/>
        <v>-1.7659003325601108E-2</v>
      </c>
      <c r="T228" s="3">
        <f t="shared" si="77"/>
        <v>-1.2228293966238368E-2</v>
      </c>
      <c r="U228" s="18"/>
      <c r="V228" s="13">
        <f t="shared" si="85"/>
        <v>43677</v>
      </c>
      <c r="W228" s="3">
        <f t="shared" si="86"/>
        <v>6.4755093047013019E-4</v>
      </c>
      <c r="X228" s="3">
        <f t="shared" si="78"/>
        <v>3.3269179299886724E-3</v>
      </c>
      <c r="Y228" s="3">
        <f t="shared" si="79"/>
        <v>2.8861047474096659E-3</v>
      </c>
      <c r="Z228" s="3">
        <f t="shared" si="80"/>
        <v>-2.6393019028350439E-3</v>
      </c>
      <c r="AA228" s="3">
        <f t="shared" si="81"/>
        <v>-3.6458434083137033E-3</v>
      </c>
      <c r="AB228" s="3">
        <f t="shared" si="82"/>
        <v>3.1244308115191562E-4</v>
      </c>
      <c r="AC228" s="3">
        <f t="shared" si="83"/>
        <v>-3.0161188112371195E-3</v>
      </c>
      <c r="AD228" s="3">
        <f t="shared" si="84"/>
        <v>-1.9998889253040842E-3</v>
      </c>
    </row>
    <row r="229" spans="1:30" x14ac:dyDescent="0.3">
      <c r="A229" s="10">
        <v>43708</v>
      </c>
      <c r="B229" s="11">
        <f t="shared" si="68"/>
        <v>43708</v>
      </c>
      <c r="C229" s="12">
        <f>100*(VLOOKUP($A229,'Raw-Data'!$A$189:$L748,2,TRUE)/VLOOKUP($A$5,'Raw-Data'!$A$189:$L748,2,TRUE))</f>
        <v>253.78050000000002</v>
      </c>
      <c r="D229" s="12">
        <f>100*(VLOOKUP($A229,'Raw-Data'!$A$189:$L748,3,TRUE)/VLOOKUP($A$5,'Raw-Data'!$A$189:$L748,3,TRUE))</f>
        <v>321.01482009611561</v>
      </c>
      <c r="E229" s="12">
        <f>100*(VLOOKUP($A229,'Raw-Data'!$A$189:$L748,4,TRUE)/VLOOKUP($A$5,'Raw-Data'!$A$189:$L748,4,TRUE))</f>
        <v>475.00096063940151</v>
      </c>
      <c r="F229" s="12">
        <f>100*(VLOOKUP($A229,'Raw-Data'!$A$189:$L748,5,TRUE)/VLOOKUP($A$5,'Raw-Data'!$A$189:$L748,5,TRUE))</f>
        <v>201.05570689888452</v>
      </c>
      <c r="G229" s="12">
        <f>100*(VLOOKUP($A229,'Raw-Data'!$A$189:$L748,6,TRUE)/VLOOKUP($A$5,'Raw-Data'!$A$189:$L748,6,TRUE))</f>
        <v>196.49305774508801</v>
      </c>
      <c r="H229" s="12">
        <f>100*(VLOOKUP($A229,'Raw-Data'!$A$189:$L748,7,TRUE)/VLOOKUP($A$5,'Raw-Data'!$A$189:$L748,7,TRUE))</f>
        <v>161.8861937781902</v>
      </c>
      <c r="I229" s="12">
        <f>100*(VLOOKUP($A229,'Raw-Data'!$A$189:$L748,8,TRUE)/VLOOKUP($A$5,'Raw-Data'!$A$189:$L748,8,TRUE))</f>
        <v>448.25200000000001</v>
      </c>
      <c r="J229" s="12">
        <f>100*(VLOOKUP($A229,'Raw-Data'!$A$189:$L748,9,TRUE)/VLOOKUP($A$5,'Raw-Data'!$A$189:$L748,9,TRUE))</f>
        <v>462.87900000000002</v>
      </c>
      <c r="L229" s="13">
        <f t="shared" si="69"/>
        <v>43708</v>
      </c>
      <c r="M229" s="3">
        <f t="shared" si="70"/>
        <v>-2.3722518927889458E-2</v>
      </c>
      <c r="N229" s="3">
        <f t="shared" si="71"/>
        <v>-1.5841366088397479E-2</v>
      </c>
      <c r="O229" s="3">
        <f t="shared" si="72"/>
        <v>-2.8482919417374131E-2</v>
      </c>
      <c r="P229" s="3">
        <f t="shared" si="73"/>
        <v>-2.5905939147948143E-2</v>
      </c>
      <c r="Q229" s="3">
        <f t="shared" si="74"/>
        <v>-2.5152076833065862E-2</v>
      </c>
      <c r="R229" s="3">
        <f t="shared" si="75"/>
        <v>-1.0132961464422663E-2</v>
      </c>
      <c r="S229" s="3">
        <f t="shared" si="76"/>
        <v>-4.3790264089764719E-2</v>
      </c>
      <c r="T229" s="3">
        <f t="shared" si="77"/>
        <v>-4.8756278205686732E-2</v>
      </c>
      <c r="U229" s="18"/>
      <c r="V229" s="13">
        <f t="shared" si="85"/>
        <v>43708</v>
      </c>
      <c r="W229" s="3">
        <f t="shared" si="86"/>
        <v>-5.2422916113377804E-3</v>
      </c>
      <c r="X229" s="3">
        <f t="shared" si="78"/>
        <v>-3.6667693816856443E-3</v>
      </c>
      <c r="Y229" s="3">
        <f t="shared" si="79"/>
        <v>-5.7571391335591547E-3</v>
      </c>
      <c r="Z229" s="3">
        <f t="shared" si="80"/>
        <v>-5.3850839293785304E-3</v>
      </c>
      <c r="AA229" s="3">
        <f t="shared" si="81"/>
        <v>-4.7336994541518889E-3</v>
      </c>
      <c r="AB229" s="3">
        <f t="shared" si="82"/>
        <v>-2.272724822195012E-3</v>
      </c>
      <c r="AC229" s="3">
        <f t="shared" si="83"/>
        <v>-7.4792805026942157E-3</v>
      </c>
      <c r="AD229" s="3">
        <f t="shared" si="84"/>
        <v>-7.9738957120109727E-3</v>
      </c>
    </row>
    <row r="230" spans="1:30" x14ac:dyDescent="0.3">
      <c r="A230" s="10">
        <v>43738</v>
      </c>
      <c r="B230" s="11">
        <f t="shared" si="68"/>
        <v>43738</v>
      </c>
      <c r="C230" s="12">
        <f>100*(VLOOKUP($A230,'Raw-Data'!$A$189:$L749,2,TRUE)/VLOOKUP($A$5,'Raw-Data'!$A$189:$L749,2,TRUE))</f>
        <v>259.12049999999999</v>
      </c>
      <c r="D230" s="12">
        <f>100*(VLOOKUP($A230,'Raw-Data'!$A$189:$L749,3,TRUE)/VLOOKUP($A$5,'Raw-Data'!$A$189:$L749,3,TRUE))</f>
        <v>327.02123143406067</v>
      </c>
      <c r="E230" s="12">
        <f>100*(VLOOKUP($A230,'Raw-Data'!$A$189:$L749,4,TRUE)/VLOOKUP($A$5,'Raw-Data'!$A$189:$L749,4,TRUE))</f>
        <v>484.35534691890922</v>
      </c>
      <c r="F230" s="12">
        <f>100*(VLOOKUP($A230,'Raw-Data'!$A$189:$L749,5,TRUE)/VLOOKUP($A$5,'Raw-Data'!$A$189:$L749,5,TRUE))</f>
        <v>206.81718004834616</v>
      </c>
      <c r="G230" s="12">
        <f>100*(VLOOKUP($A230,'Raw-Data'!$A$189:$L749,6,TRUE)/VLOOKUP($A$5,'Raw-Data'!$A$189:$L749,6,TRUE))</f>
        <v>201.84066638790307</v>
      </c>
      <c r="H230" s="12">
        <f>100*(VLOOKUP($A230,'Raw-Data'!$A$189:$L749,7,TRUE)/VLOOKUP($A$5,'Raw-Data'!$A$189:$L749,7,TRUE))</f>
        <v>168.42958460518852</v>
      </c>
      <c r="I230" s="12">
        <f>100*(VLOOKUP($A230,'Raw-Data'!$A$189:$L749,8,TRUE)/VLOOKUP($A$5,'Raw-Data'!$A$189:$L749,8,TRUE))</f>
        <v>455.72199999999998</v>
      </c>
      <c r="J230" s="12">
        <f>100*(VLOOKUP($A230,'Raw-Data'!$A$189:$L749,9,TRUE)/VLOOKUP($A$5,'Raw-Data'!$A$189:$L749,9,TRUE))</f>
        <v>471.71500000000003</v>
      </c>
      <c r="L230" s="13">
        <f t="shared" si="69"/>
        <v>43738</v>
      </c>
      <c r="M230" s="3">
        <f t="shared" si="70"/>
        <v>2.1041805812503256E-2</v>
      </c>
      <c r="N230" s="3">
        <f t="shared" si="71"/>
        <v>1.8710697955149458E-2</v>
      </c>
      <c r="O230" s="3">
        <f t="shared" si="72"/>
        <v>1.9693404971046213E-2</v>
      </c>
      <c r="P230" s="3">
        <f t="shared" si="73"/>
        <v>2.8656103516421005E-2</v>
      </c>
      <c r="Q230" s="3">
        <f t="shared" si="74"/>
        <v>2.7215254850136095E-2</v>
      </c>
      <c r="R230" s="3">
        <f t="shared" si="75"/>
        <v>4.0419696542892458E-2</v>
      </c>
      <c r="S230" s="3">
        <f t="shared" si="76"/>
        <v>1.6664733230415063E-2</v>
      </c>
      <c r="T230" s="3">
        <f t="shared" si="77"/>
        <v>1.9089222021305918E-2</v>
      </c>
      <c r="U230" s="18"/>
      <c r="V230" s="13">
        <f t="shared" si="85"/>
        <v>43738</v>
      </c>
      <c r="W230" s="3">
        <f t="shared" si="86"/>
        <v>4.6498975270539778E-3</v>
      </c>
      <c r="X230" s="3">
        <f t="shared" si="78"/>
        <v>4.3309279003507098E-3</v>
      </c>
      <c r="Y230" s="3">
        <f t="shared" si="79"/>
        <v>3.9805495627207362E-3</v>
      </c>
      <c r="Z230" s="3">
        <f t="shared" si="80"/>
        <v>5.9567623332856005E-3</v>
      </c>
      <c r="AA230" s="3">
        <f t="shared" si="81"/>
        <v>5.1219960038977998E-3</v>
      </c>
      <c r="AB230" s="3">
        <f t="shared" si="82"/>
        <v>9.0657452869190008E-3</v>
      </c>
      <c r="AC230" s="3">
        <f t="shared" si="83"/>
        <v>2.8462996723962767E-3</v>
      </c>
      <c r="AD230" s="3">
        <f t="shared" si="84"/>
        <v>3.1219664671525917E-3</v>
      </c>
    </row>
    <row r="231" spans="1:30" x14ac:dyDescent="0.3">
      <c r="A231" s="10">
        <v>43769</v>
      </c>
      <c r="B231" s="11">
        <f t="shared" si="68"/>
        <v>43769</v>
      </c>
      <c r="C231" s="12">
        <f>100*(VLOOKUP($A231,'Raw-Data'!$A$189:$L750,2,TRUE)/VLOOKUP($A$5,'Raw-Data'!$A$189:$L750,2,TRUE))</f>
        <v>266.21230000000003</v>
      </c>
      <c r="D231" s="12">
        <f>100*(VLOOKUP($A231,'Raw-Data'!$A$189:$L750,3,TRUE)/VLOOKUP($A$5,'Raw-Data'!$A$189:$L750,3,TRUE))</f>
        <v>334.10418152032526</v>
      </c>
      <c r="E231" s="12">
        <f>100*(VLOOKUP($A231,'Raw-Data'!$A$189:$L750,4,TRUE)/VLOOKUP($A$5,'Raw-Data'!$A$189:$L750,4,TRUE))</f>
        <v>489.44865702611662</v>
      </c>
      <c r="F231" s="12">
        <f>100*(VLOOKUP($A231,'Raw-Data'!$A$189:$L750,5,TRUE)/VLOOKUP($A$5,'Raw-Data'!$A$189:$L750,5,TRUE))</f>
        <v>214.24792827023646</v>
      </c>
      <c r="G231" s="12">
        <f>100*(VLOOKUP($A231,'Raw-Data'!$A$189:$L750,6,TRUE)/VLOOKUP($A$5,'Raw-Data'!$A$189:$L750,6,TRUE))</f>
        <v>208.31950229061658</v>
      </c>
      <c r="H231" s="12">
        <f>100*(VLOOKUP($A231,'Raw-Data'!$A$189:$L750,7,TRUE)/VLOOKUP($A$5,'Raw-Data'!$A$189:$L750,7,TRUE))</f>
        <v>176.6028834542067</v>
      </c>
      <c r="I231" s="12">
        <f>100*(VLOOKUP($A231,'Raw-Data'!$A$189:$L750,8,TRUE)/VLOOKUP($A$5,'Raw-Data'!$A$189:$L750,8,TRUE))</f>
        <v>476.45699999999999</v>
      </c>
      <c r="J231" s="12">
        <f>100*(VLOOKUP($A231,'Raw-Data'!$A$189:$L750,9,TRUE)/VLOOKUP($A$5,'Raw-Data'!$A$189:$L750,9,TRUE))</f>
        <v>491.60599999999999</v>
      </c>
      <c r="L231" s="13">
        <f t="shared" si="69"/>
        <v>43769</v>
      </c>
      <c r="M231" s="3">
        <f t="shared" si="70"/>
        <v>2.7368733851625082E-2</v>
      </c>
      <c r="N231" s="3">
        <f t="shared" si="71"/>
        <v>2.1658991543773043E-2</v>
      </c>
      <c r="O231" s="3">
        <f t="shared" si="72"/>
        <v>1.0515647529457661E-2</v>
      </c>
      <c r="P231" s="3">
        <f t="shared" si="73"/>
        <v>3.5929066531867671E-2</v>
      </c>
      <c r="Q231" s="3">
        <f t="shared" si="74"/>
        <v>3.2098763934232721E-2</v>
      </c>
      <c r="R231" s="3">
        <f t="shared" si="75"/>
        <v>4.8526503631633355E-2</v>
      </c>
      <c r="S231" s="3">
        <f t="shared" si="76"/>
        <v>4.5499229793602325E-2</v>
      </c>
      <c r="T231" s="3">
        <f t="shared" si="77"/>
        <v>4.2167410406707351E-2</v>
      </c>
      <c r="U231" s="18"/>
      <c r="V231" s="13">
        <f t="shared" si="85"/>
        <v>43769</v>
      </c>
      <c r="W231" s="3">
        <f t="shared" si="86"/>
        <v>6.0480459229240524E-3</v>
      </c>
      <c r="X231" s="3">
        <f t="shared" si="78"/>
        <v>5.0133635311327687E-3</v>
      </c>
      <c r="Y231" s="3">
        <f t="shared" si="79"/>
        <v>2.1254859805426712E-3</v>
      </c>
      <c r="Z231" s="3">
        <f t="shared" si="80"/>
        <v>7.4685977479282805E-3</v>
      </c>
      <c r="AA231" s="3">
        <f t="shared" si="81"/>
        <v>6.0410876733118912E-3</v>
      </c>
      <c r="AB231" s="3">
        <f t="shared" si="82"/>
        <v>1.0884023365249547E-2</v>
      </c>
      <c r="AC231" s="3">
        <f t="shared" si="83"/>
        <v>7.771168074833185E-3</v>
      </c>
      <c r="AD231" s="3">
        <f t="shared" si="84"/>
        <v>6.8963125448208047E-3</v>
      </c>
    </row>
    <row r="232" spans="1:30" x14ac:dyDescent="0.3">
      <c r="A232" s="10">
        <v>43799</v>
      </c>
      <c r="B232" s="11">
        <f t="shared" si="68"/>
        <v>43799</v>
      </c>
      <c r="C232" s="12">
        <f>100*(VLOOKUP($A232,'Raw-Data'!$A$189:$L751,2,TRUE)/VLOOKUP($A$5,'Raw-Data'!$A$189:$L751,2,TRUE))</f>
        <v>272.71089999999998</v>
      </c>
      <c r="D232" s="12">
        <f>100*(VLOOKUP($A232,'Raw-Data'!$A$189:$L751,3,TRUE)/VLOOKUP($A$5,'Raw-Data'!$A$189:$L751,3,TRUE))</f>
        <v>346.23184225278527</v>
      </c>
      <c r="E232" s="12">
        <f>100*(VLOOKUP($A232,'Raw-Data'!$A$189:$L751,4,TRUE)/VLOOKUP($A$5,'Raw-Data'!$A$189:$L751,4,TRUE))</f>
        <v>506.94093988959048</v>
      </c>
      <c r="F232" s="12">
        <f>100*(VLOOKUP($A232,'Raw-Data'!$A$189:$L751,5,TRUE)/VLOOKUP($A$5,'Raw-Data'!$A$189:$L751,5,TRUE))</f>
        <v>216.66317949318815</v>
      </c>
      <c r="G232" s="12">
        <f>100*(VLOOKUP($A232,'Raw-Data'!$A$189:$L751,6,TRUE)/VLOOKUP($A$5,'Raw-Data'!$A$189:$L751,6,TRUE))</f>
        <v>211.43202259332205</v>
      </c>
      <c r="H232" s="12">
        <f>100*(VLOOKUP($A232,'Raw-Data'!$A$189:$L751,7,TRUE)/VLOOKUP($A$5,'Raw-Data'!$A$189:$L751,7,TRUE))</f>
        <v>177.59455140015598</v>
      </c>
      <c r="I232" s="12">
        <f>100*(VLOOKUP($A232,'Raw-Data'!$A$189:$L751,8,TRUE)/VLOOKUP($A$5,'Raw-Data'!$A$189:$L751,8,TRUE))</f>
        <v>477.63</v>
      </c>
      <c r="J232" s="12">
        <f>100*(VLOOKUP($A232,'Raw-Data'!$A$189:$L751,9,TRUE)/VLOOKUP($A$5,'Raw-Data'!$A$189:$L751,9,TRUE))</f>
        <v>490.92899999999997</v>
      </c>
      <c r="L232" s="13">
        <f t="shared" si="69"/>
        <v>43799</v>
      </c>
      <c r="M232" s="3">
        <f t="shared" si="70"/>
        <v>2.4411343878550928E-2</v>
      </c>
      <c r="N232" s="3">
        <f t="shared" si="71"/>
        <v>3.6299039052051674E-2</v>
      </c>
      <c r="O232" s="3">
        <f t="shared" si="72"/>
        <v>3.5738749330229469E-2</v>
      </c>
      <c r="P232" s="3">
        <f t="shared" si="73"/>
        <v>1.1273160223539191E-2</v>
      </c>
      <c r="Q232" s="3">
        <f t="shared" si="74"/>
        <v>1.4941089377044081E-2</v>
      </c>
      <c r="R232" s="3">
        <f t="shared" si="75"/>
        <v>5.6152420988437868E-3</v>
      </c>
      <c r="S232" s="3">
        <f t="shared" si="76"/>
        <v>2.461922062221733E-3</v>
      </c>
      <c r="T232" s="3">
        <f t="shared" si="77"/>
        <v>-1.3771190750316853E-3</v>
      </c>
      <c r="U232" s="18"/>
      <c r="V232" s="13">
        <f t="shared" si="85"/>
        <v>43799</v>
      </c>
      <c r="W232" s="3">
        <f t="shared" si="86"/>
        <v>5.3945107442009213E-3</v>
      </c>
      <c r="X232" s="3">
        <f t="shared" si="78"/>
        <v>8.4020660994735628E-3</v>
      </c>
      <c r="Y232" s="3">
        <f t="shared" si="79"/>
        <v>7.223731154048031E-3</v>
      </c>
      <c r="Z232" s="3">
        <f t="shared" si="80"/>
        <v>2.3433589342735108E-3</v>
      </c>
      <c r="AA232" s="3">
        <f t="shared" si="81"/>
        <v>2.8119597080575182E-3</v>
      </c>
      <c r="AB232" s="3">
        <f t="shared" si="82"/>
        <v>1.2594442548197154E-3</v>
      </c>
      <c r="AC232" s="3">
        <f t="shared" si="83"/>
        <v>4.2049085708600664E-4</v>
      </c>
      <c r="AD232" s="3">
        <f t="shared" si="84"/>
        <v>-2.2522235682138046E-4</v>
      </c>
    </row>
    <row r="233" spans="1:30" x14ac:dyDescent="0.3">
      <c r="A233" s="10">
        <v>43830</v>
      </c>
      <c r="B233" s="11">
        <f t="shared" si="68"/>
        <v>43830</v>
      </c>
      <c r="C233" s="12">
        <f>100*(VLOOKUP($A233,'Raw-Data'!$A$189:$L752,2,TRUE)/VLOOKUP($A$5,'Raw-Data'!$A$189:$L752,2,TRUE))</f>
        <v>282.31450000000001</v>
      </c>
      <c r="D233" s="12">
        <f>100*(VLOOKUP($A233,'Raw-Data'!$A$189:$L752,3,TRUE)/VLOOKUP($A$5,'Raw-Data'!$A$189:$L752,3,TRUE))</f>
        <v>356.68210540065417</v>
      </c>
      <c r="E233" s="12">
        <f>100*(VLOOKUP($A233,'Raw-Data'!$A$189:$L752,4,TRUE)/VLOOKUP($A$5,'Raw-Data'!$A$189:$L752,4,TRUE))</f>
        <v>518.57172133772235</v>
      </c>
      <c r="F233" s="12">
        <f>100*(VLOOKUP($A233,'Raw-Data'!$A$189:$L752,5,TRUE)/VLOOKUP($A$5,'Raw-Data'!$A$189:$L752,5,TRUE))</f>
        <v>223.70465453967219</v>
      </c>
      <c r="G233" s="12">
        <f>100*(VLOOKUP($A233,'Raw-Data'!$A$189:$L752,6,TRUE)/VLOOKUP($A$5,'Raw-Data'!$A$189:$L752,6,TRUE))</f>
        <v>219.69100705704591</v>
      </c>
      <c r="H233" s="12">
        <f>100*(VLOOKUP($A233,'Raw-Data'!$A$189:$L752,7,TRUE)/VLOOKUP($A$5,'Raw-Data'!$A$189:$L752,7,TRUE))</f>
        <v>181.29769540232482</v>
      </c>
      <c r="I233" s="12">
        <f>100*(VLOOKUP($A233,'Raw-Data'!$A$189:$L752,8,TRUE)/VLOOKUP($A$5,'Raw-Data'!$A$189:$L752,8,TRUE))</f>
        <v>509.41599999999994</v>
      </c>
      <c r="J233" s="12">
        <f>100*(VLOOKUP($A233,'Raw-Data'!$A$189:$L752,9,TRUE)/VLOOKUP($A$5,'Raw-Data'!$A$189:$L752,9,TRUE))</f>
        <v>527.55499999999995</v>
      </c>
      <c r="L233" s="13">
        <f t="shared" si="69"/>
        <v>43830</v>
      </c>
      <c r="M233" s="3">
        <f t="shared" si="70"/>
        <v>3.5215314092689409E-2</v>
      </c>
      <c r="N233" s="3">
        <f t="shared" si="71"/>
        <v>3.0182848232194415E-2</v>
      </c>
      <c r="O233" s="3">
        <f t="shared" si="72"/>
        <v>2.2943069957350515E-2</v>
      </c>
      <c r="P233" s="3">
        <f t="shared" si="73"/>
        <v>3.2499638669363451E-2</v>
      </c>
      <c r="Q233" s="3">
        <f t="shared" si="74"/>
        <v>3.9062126741366665E-2</v>
      </c>
      <c r="R233" s="3">
        <f t="shared" si="75"/>
        <v>2.0851675757917354E-2</v>
      </c>
      <c r="S233" s="3">
        <f t="shared" si="76"/>
        <v>6.6549421100014605E-2</v>
      </c>
      <c r="T233" s="3">
        <f t="shared" si="77"/>
        <v>7.4605492851308464E-2</v>
      </c>
      <c r="U233" s="18"/>
      <c r="V233" s="13">
        <f t="shared" si="85"/>
        <v>43830</v>
      </c>
      <c r="W233" s="3">
        <f t="shared" ref="W233:W258" si="87">M233/(W$1/SQRT(12))/100</f>
        <v>7.7820127879293073E-3</v>
      </c>
      <c r="X233" s="3">
        <f t="shared" si="78"/>
        <v>6.9863636211863443E-3</v>
      </c>
      <c r="Y233" s="3">
        <f t="shared" si="79"/>
        <v>4.6373914120220903E-3</v>
      </c>
      <c r="Z233" s="3">
        <f t="shared" si="80"/>
        <v>6.7557204125857726E-3</v>
      </c>
      <c r="AA233" s="3">
        <f t="shared" si="81"/>
        <v>7.351614312442455E-3</v>
      </c>
      <c r="AB233" s="3">
        <f t="shared" si="82"/>
        <v>4.6768283137925528E-3</v>
      </c>
      <c r="AC233" s="3">
        <f t="shared" si="83"/>
        <v>1.1366494312037401E-2</v>
      </c>
      <c r="AD233" s="3">
        <f t="shared" si="84"/>
        <v>1.2201432132080327E-2</v>
      </c>
    </row>
    <row r="234" spans="1:30" x14ac:dyDescent="0.3">
      <c r="A234" s="10">
        <v>43861</v>
      </c>
      <c r="B234" s="11">
        <f t="shared" si="68"/>
        <v>43861</v>
      </c>
      <c r="C234" s="12">
        <f>100*(VLOOKUP($A234,'Raw-Data'!$A$189:$L753,2,TRUE)/VLOOKUP($A$5,'Raw-Data'!$A$189:$L753,2,TRUE))</f>
        <v>279.19600000000003</v>
      </c>
      <c r="D234" s="12">
        <f>100*(VLOOKUP($A234,'Raw-Data'!$A$189:$L753,3,TRUE)/VLOOKUP($A$5,'Raw-Data'!$A$189:$L753,3,TRUE))</f>
        <v>356.54223155923961</v>
      </c>
      <c r="E234" s="12">
        <f>100*(VLOOKUP($A234,'Raw-Data'!$A$189:$L753,4,TRUE)/VLOOKUP($A$5,'Raw-Data'!$A$189:$L753,4,TRUE))</f>
        <v>514.4147144339272</v>
      </c>
      <c r="F234" s="12">
        <f>100*(VLOOKUP($A234,'Raw-Data'!$A$189:$L753,5,TRUE)/VLOOKUP($A$5,'Raw-Data'!$A$189:$L753,5,TRUE))</f>
        <v>219.03198156540614</v>
      </c>
      <c r="G234" s="12">
        <f>100*(VLOOKUP($A234,'Raw-Data'!$A$189:$L753,6,TRUE)/VLOOKUP($A$5,'Raw-Data'!$A$189:$L753,6,TRUE))</f>
        <v>214.16686512758946</v>
      </c>
      <c r="H234" s="12">
        <f>100*(VLOOKUP($A234,'Raw-Data'!$A$189:$L753,7,TRUE)/VLOOKUP($A$5,'Raw-Data'!$A$189:$L753,7,TRUE))</f>
        <v>178.83130949495518</v>
      </c>
      <c r="I234" s="12">
        <f>100*(VLOOKUP($A234,'Raw-Data'!$A$189:$L753,8,TRUE)/VLOOKUP($A$5,'Raw-Data'!$A$189:$L753,8,TRUE))</f>
        <v>486.75499999999994</v>
      </c>
      <c r="J234" s="12">
        <f>100*(VLOOKUP($A234,'Raw-Data'!$A$189:$L753,9,TRUE)/VLOOKUP($A$5,'Raw-Data'!$A$189:$L753,9,TRUE))</f>
        <v>502.96300000000002</v>
      </c>
      <c r="L234" s="13">
        <f t="shared" si="69"/>
        <v>43861</v>
      </c>
      <c r="M234" s="3">
        <f t="shared" si="70"/>
        <v>-1.1046191392932281E-2</v>
      </c>
      <c r="N234" s="3">
        <f t="shared" si="71"/>
        <v>-3.9215267403847065E-4</v>
      </c>
      <c r="O234" s="3">
        <f t="shared" si="72"/>
        <v>-8.0162622309438714E-3</v>
      </c>
      <c r="P234" s="3">
        <f t="shared" si="73"/>
        <v>-2.0887687759028717E-2</v>
      </c>
      <c r="Q234" s="3">
        <f t="shared" si="74"/>
        <v>-2.5145052605735629E-2</v>
      </c>
      <c r="R234" s="3">
        <f t="shared" si="75"/>
        <v>-1.3604066515552682E-2</v>
      </c>
      <c r="S234" s="3">
        <f t="shared" si="76"/>
        <v>-4.4484272186189666E-2</v>
      </c>
      <c r="T234" s="3">
        <f t="shared" si="77"/>
        <v>-4.6615044876837319E-2</v>
      </c>
      <c r="U234" s="18"/>
      <c r="V234" s="13">
        <f t="shared" si="85"/>
        <v>43861</v>
      </c>
      <c r="W234" s="3">
        <f t="shared" si="87"/>
        <v>-2.4410289924280139E-3</v>
      </c>
      <c r="X234" s="3">
        <f t="shared" si="78"/>
        <v>-9.0770796539042502E-5</v>
      </c>
      <c r="Y234" s="3">
        <f t="shared" si="79"/>
        <v>-1.62029517825648E-3</v>
      </c>
      <c r="Z234" s="3">
        <f t="shared" si="80"/>
        <v>-4.3419368443136028E-3</v>
      </c>
      <c r="AA234" s="3">
        <f t="shared" si="81"/>
        <v>-4.7323774726193242E-3</v>
      </c>
      <c r="AB234" s="3">
        <f t="shared" si="82"/>
        <v>-3.0512599659284494E-3</v>
      </c>
      <c r="AC234" s="3">
        <f t="shared" si="83"/>
        <v>-7.5978155545418768E-3</v>
      </c>
      <c r="AD234" s="3">
        <f t="shared" si="84"/>
        <v>-7.6237055029204047E-3</v>
      </c>
    </row>
    <row r="235" spans="1:30" x14ac:dyDescent="0.3">
      <c r="A235" s="10">
        <v>43890</v>
      </c>
      <c r="B235" s="11">
        <f t="shared" si="68"/>
        <v>43890</v>
      </c>
      <c r="C235" s="12">
        <f>100*(VLOOKUP($A235,'Raw-Data'!$A$189:$L754,2,TRUE)/VLOOKUP($A$5,'Raw-Data'!$A$189:$L754,2,TRUE))</f>
        <v>256.6454</v>
      </c>
      <c r="D235" s="12">
        <f>100*(VLOOKUP($A235,'Raw-Data'!$A$189:$L754,3,TRUE)/VLOOKUP($A$5,'Raw-Data'!$A$189:$L754,3,TRUE))</f>
        <v>327.19212787843492</v>
      </c>
      <c r="E235" s="12">
        <f>100*(VLOOKUP($A235,'Raw-Data'!$A$189:$L754,4,TRUE)/VLOOKUP($A$5,'Raw-Data'!$A$189:$L754,4,TRUE))</f>
        <v>469.73217373483794</v>
      </c>
      <c r="F235" s="12">
        <f>100*(VLOOKUP($A235,'Raw-Data'!$A$189:$L754,5,TRUE)/VLOOKUP($A$5,'Raw-Data'!$A$189:$L754,5,TRUE))</f>
        <v>199.23198491309265</v>
      </c>
      <c r="G235" s="12">
        <f>100*(VLOOKUP($A235,'Raw-Data'!$A$189:$L754,6,TRUE)/VLOOKUP($A$5,'Raw-Data'!$A$189:$L754,6,TRUE))</f>
        <v>194.29956967141607</v>
      </c>
      <c r="H235" s="12">
        <f>100*(VLOOKUP($A235,'Raw-Data'!$A$189:$L754,7,TRUE)/VLOOKUP($A$5,'Raw-Data'!$A$189:$L754,7,TRUE))</f>
        <v>162.47739527597517</v>
      </c>
      <c r="I235" s="12">
        <f>100*(VLOOKUP($A235,'Raw-Data'!$A$189:$L754,8,TRUE)/VLOOKUP($A$5,'Raw-Data'!$A$189:$L754,8,TRUE))</f>
        <v>472.77699999999993</v>
      </c>
      <c r="J235" s="12">
        <f>100*(VLOOKUP($A235,'Raw-Data'!$A$189:$L754,9,TRUE)/VLOOKUP($A$5,'Raw-Data'!$A$189:$L754,9,TRUE))</f>
        <v>476.44</v>
      </c>
      <c r="L235" s="13">
        <f t="shared" si="69"/>
        <v>43890</v>
      </c>
      <c r="M235" s="3">
        <f t="shared" si="70"/>
        <v>-8.0769781802031648E-2</v>
      </c>
      <c r="N235" s="3">
        <f t="shared" si="71"/>
        <v>-8.231872996489098E-2</v>
      </c>
      <c r="O235" s="3">
        <f t="shared" si="72"/>
        <v>-8.6860930384269563E-2</v>
      </c>
      <c r="P235" s="3">
        <f t="shared" si="73"/>
        <v>-9.0397742424664695E-2</v>
      </c>
      <c r="Q235" s="3">
        <f t="shared" si="74"/>
        <v>-9.2765495933918141E-2</v>
      </c>
      <c r="R235" s="3">
        <f t="shared" si="75"/>
        <v>-9.1448831108857709E-2</v>
      </c>
      <c r="S235" s="3">
        <f t="shared" si="76"/>
        <v>-2.8716705529475806E-2</v>
      </c>
      <c r="T235" s="3">
        <f t="shared" si="77"/>
        <v>-5.2733501271465366E-2</v>
      </c>
      <c r="U235" s="18"/>
      <c r="V235" s="13">
        <f t="shared" si="85"/>
        <v>43890</v>
      </c>
      <c r="W235" s="3">
        <f t="shared" si="87"/>
        <v>-1.7848810696598487E-2</v>
      </c>
      <c r="X235" s="3">
        <f t="shared" si="78"/>
        <v>-1.9054152078183905E-2</v>
      </c>
      <c r="Y235" s="3">
        <f t="shared" si="79"/>
        <v>-1.7556854132993148E-2</v>
      </c>
      <c r="Z235" s="3">
        <f t="shared" si="80"/>
        <v>-1.8791035800827863E-2</v>
      </c>
      <c r="AA235" s="3">
        <f t="shared" si="81"/>
        <v>-1.7458756204546445E-2</v>
      </c>
      <c r="AB235" s="3">
        <f t="shared" si="82"/>
        <v>-2.0511084459518582E-2</v>
      </c>
      <c r="AC235" s="3">
        <f t="shared" si="83"/>
        <v>-4.9047499537327767E-3</v>
      </c>
      <c r="AD235" s="3">
        <f t="shared" si="84"/>
        <v>-8.6243547527140516E-3</v>
      </c>
    </row>
    <row r="236" spans="1:30" x14ac:dyDescent="0.3">
      <c r="A236" s="10">
        <v>43921</v>
      </c>
      <c r="B236" s="11">
        <f t="shared" si="68"/>
        <v>43921</v>
      </c>
      <c r="C236" s="12">
        <f>100*(VLOOKUP($A236,'Raw-Data'!$A$189:$L755,2,TRUE)/VLOOKUP($A$5,'Raw-Data'!$A$189:$L755,2,TRUE))</f>
        <v>221.9974</v>
      </c>
      <c r="D236" s="12">
        <f>100*(VLOOKUP($A236,'Raw-Data'!$A$189:$L755,3,TRUE)/VLOOKUP($A$5,'Raw-Data'!$A$189:$L755,3,TRUE))</f>
        <v>286.77947283345213</v>
      </c>
      <c r="E236" s="12">
        <f>100*(VLOOKUP($A236,'Raw-Data'!$A$189:$L755,4,TRUE)/VLOOKUP($A$5,'Raw-Data'!$A$189:$L755,4,TRUE))</f>
        <v>378.18772174759522</v>
      </c>
      <c r="F236" s="12">
        <f>100*(VLOOKUP($A236,'Raw-Data'!$A$189:$L755,5,TRUE)/VLOOKUP($A$5,'Raw-Data'!$A$189:$L755,5,TRUE))</f>
        <v>172.64082252658272</v>
      </c>
      <c r="G236" s="12">
        <f>100*(VLOOKUP($A236,'Raw-Data'!$A$189:$L755,6,TRUE)/VLOOKUP($A$5,'Raw-Data'!$A$189:$L755,6,TRUE))</f>
        <v>166.23812372084535</v>
      </c>
      <c r="H236" s="12">
        <f>100*(VLOOKUP($A236,'Raw-Data'!$A$189:$L755,7,TRUE)/VLOOKUP($A$5,'Raw-Data'!$A$189:$L755,7,TRUE))</f>
        <v>150.86392149027154</v>
      </c>
      <c r="I236" s="12">
        <f>100*(VLOOKUP($A236,'Raw-Data'!$A$189:$L755,8,TRUE)/VLOOKUP($A$5,'Raw-Data'!$A$189:$L755,8,TRUE))</f>
        <v>415.78399999999999</v>
      </c>
      <c r="J236" s="12">
        <f>100*(VLOOKUP($A236,'Raw-Data'!$A$189:$L755,9,TRUE)/VLOOKUP($A$5,'Raw-Data'!$A$189:$L755,9,TRUE))</f>
        <v>403.05799999999994</v>
      </c>
      <c r="L236" s="13">
        <f t="shared" si="69"/>
        <v>43921</v>
      </c>
      <c r="M236" s="3">
        <f t="shared" si="70"/>
        <v>-0.13500339378769299</v>
      </c>
      <c r="N236" s="3">
        <f t="shared" si="71"/>
        <v>-0.12351353104680352</v>
      </c>
      <c r="O236" s="3">
        <f t="shared" si="72"/>
        <v>-0.19488648448194057</v>
      </c>
      <c r="P236" s="3">
        <f t="shared" si="73"/>
        <v>-0.13346834042791522</v>
      </c>
      <c r="Q236" s="3">
        <f t="shared" si="74"/>
        <v>-0.14442361348522792</v>
      </c>
      <c r="R236" s="3">
        <f t="shared" si="75"/>
        <v>-7.1477473934005609E-2</v>
      </c>
      <c r="S236" s="3">
        <f t="shared" si="76"/>
        <v>-0.12054943451140798</v>
      </c>
      <c r="T236" s="3">
        <f t="shared" si="77"/>
        <v>-0.15402149273780552</v>
      </c>
      <c r="U236" s="18"/>
      <c r="V236" s="13">
        <f t="shared" si="85"/>
        <v>43921</v>
      </c>
      <c r="W236" s="3">
        <f t="shared" si="87"/>
        <v>-2.9833558607611107E-2</v>
      </c>
      <c r="X236" s="3">
        <f t="shared" si="78"/>
        <v>-2.8589430440472418E-2</v>
      </c>
      <c r="Y236" s="3">
        <f t="shared" si="79"/>
        <v>-3.9391629417325588E-2</v>
      </c>
      <c r="Z236" s="3">
        <f t="shared" si="80"/>
        <v>-2.7744148205339859E-2</v>
      </c>
      <c r="AA236" s="3">
        <f t="shared" si="81"/>
        <v>-2.7180975346851058E-2</v>
      </c>
      <c r="AB236" s="3">
        <f t="shared" si="82"/>
        <v>-1.6031703052259382E-2</v>
      </c>
      <c r="AC236" s="3">
        <f t="shared" si="83"/>
        <v>-2.0589577475572409E-2</v>
      </c>
      <c r="AD236" s="3">
        <f t="shared" si="84"/>
        <v>-2.5189603589477225E-2</v>
      </c>
    </row>
    <row r="237" spans="1:30" x14ac:dyDescent="0.3">
      <c r="A237" s="10">
        <v>43951</v>
      </c>
      <c r="B237" s="11">
        <f t="shared" si="68"/>
        <v>43951</v>
      </c>
      <c r="C237" s="12">
        <f>100*(VLOOKUP($A237,'Raw-Data'!$A$189:$L756,2,TRUE)/VLOOKUP($A$5,'Raw-Data'!$A$189:$L756,2,TRUE))</f>
        <v>245.77889999999999</v>
      </c>
      <c r="D237" s="12">
        <f>100*(VLOOKUP($A237,'Raw-Data'!$A$189:$L756,3,TRUE)/VLOOKUP($A$5,'Raw-Data'!$A$189:$L756,3,TRUE))</f>
        <v>323.54289010923225</v>
      </c>
      <c r="E237" s="12">
        <f>100*(VLOOKUP($A237,'Raw-Data'!$A$189:$L756,4,TRUE)/VLOOKUP($A$5,'Raw-Data'!$A$189:$L756,4,TRUE))</f>
        <v>432.50227351325037</v>
      </c>
      <c r="F237" s="12">
        <f>100*(VLOOKUP($A237,'Raw-Data'!$A$189:$L756,5,TRUE)/VLOOKUP($A$5,'Raw-Data'!$A$189:$L756,5,TRUE))</f>
        <v>183.79388433464035</v>
      </c>
      <c r="G237" s="12">
        <f>100*(VLOOKUP($A237,'Raw-Data'!$A$189:$L756,6,TRUE)/VLOOKUP($A$5,'Raw-Data'!$A$189:$L756,6,TRUE))</f>
        <v>176.0978460306489</v>
      </c>
      <c r="H237" s="12">
        <f>100*(VLOOKUP($A237,'Raw-Data'!$A$189:$L756,7,TRUE)/VLOOKUP($A$5,'Raw-Data'!$A$189:$L756,7,TRUE))</f>
        <v>158.9949707565309</v>
      </c>
      <c r="I237" s="12">
        <f>100*(VLOOKUP($A237,'Raw-Data'!$A$189:$L756,8,TRUE)/VLOOKUP($A$5,'Raw-Data'!$A$189:$L756,8,TRUE))</f>
        <v>453.04500000000002</v>
      </c>
      <c r="J237" s="12">
        <f>100*(VLOOKUP($A237,'Raw-Data'!$A$189:$L756,9,TRUE)/VLOOKUP($A$5,'Raw-Data'!$A$189:$L756,9,TRUE))</f>
        <v>439.96699999999993</v>
      </c>
      <c r="L237" s="13">
        <f t="shared" si="69"/>
        <v>43951</v>
      </c>
      <c r="M237" s="3">
        <f t="shared" si="70"/>
        <v>0.10712512849249589</v>
      </c>
      <c r="N237" s="3">
        <f t="shared" si="71"/>
        <v>0.12819403324982948</v>
      </c>
      <c r="O237" s="3">
        <f t="shared" si="72"/>
        <v>0.14361796706320629</v>
      </c>
      <c r="P237" s="3">
        <f t="shared" si="73"/>
        <v>6.4602691558309333E-2</v>
      </c>
      <c r="Q237" s="3">
        <f t="shared" si="74"/>
        <v>5.931083730444664E-2</v>
      </c>
      <c r="R237" s="3">
        <f t="shared" si="75"/>
        <v>5.389657902259759E-2</v>
      </c>
      <c r="S237" s="3">
        <f t="shared" si="76"/>
        <v>8.9616243049275734E-2</v>
      </c>
      <c r="T237" s="3">
        <f t="shared" si="77"/>
        <v>9.1572428781961923E-2</v>
      </c>
      <c r="U237" s="18"/>
      <c r="V237" s="13">
        <f t="shared" si="85"/>
        <v>43951</v>
      </c>
      <c r="W237" s="3">
        <f t="shared" si="87"/>
        <v>2.3672914506539536E-2</v>
      </c>
      <c r="X237" s="3">
        <f t="shared" si="78"/>
        <v>2.9672816940929461E-2</v>
      </c>
      <c r="Y237" s="3">
        <f t="shared" si="79"/>
        <v>2.9028928051435705E-2</v>
      </c>
      <c r="Z237" s="3">
        <f t="shared" si="80"/>
        <v>1.3429002288566094E-2</v>
      </c>
      <c r="AA237" s="3">
        <f t="shared" si="81"/>
        <v>1.1162484912746982E-2</v>
      </c>
      <c r="AB237" s="3">
        <f t="shared" si="82"/>
        <v>1.2088479109106298E-2</v>
      </c>
      <c r="AC237" s="3">
        <f t="shared" si="83"/>
        <v>1.5306256614237179E-2</v>
      </c>
      <c r="AD237" s="3">
        <f t="shared" si="84"/>
        <v>1.4976307135718783E-2</v>
      </c>
    </row>
    <row r="238" spans="1:30" x14ac:dyDescent="0.3">
      <c r="A238" s="10">
        <v>43982</v>
      </c>
      <c r="B238" s="11">
        <f t="shared" ref="B238:B293" si="88">A238</f>
        <v>43982</v>
      </c>
      <c r="C238" s="12">
        <f>100*(VLOOKUP($A238,'Raw-Data'!$A$189:$L757,2,TRUE)/VLOOKUP($A$5,'Raw-Data'!$A$189:$L757,2,TRUE))</f>
        <v>256.46809999999999</v>
      </c>
      <c r="D238" s="12">
        <f>100*(VLOOKUP($A238,'Raw-Data'!$A$189:$L757,3,TRUE)/VLOOKUP($A$5,'Raw-Data'!$A$189:$L757,3,TRUE))</f>
        <v>338.95241568110947</v>
      </c>
      <c r="E238" s="12">
        <f>100*(VLOOKUP($A238,'Raw-Data'!$A$189:$L757,4,TRUE)/VLOOKUP($A$5,'Raw-Data'!$A$189:$L757,4,TRUE))</f>
        <v>462.90715099970544</v>
      </c>
      <c r="F238" s="12">
        <f>100*(VLOOKUP($A238,'Raw-Data'!$A$189:$L757,5,TRUE)/VLOOKUP($A$5,'Raw-Data'!$A$189:$L757,5,TRUE))</f>
        <v>191.79715669823256</v>
      </c>
      <c r="G238" s="12">
        <f>100*(VLOOKUP($A238,'Raw-Data'!$A$189:$L757,6,TRUE)/VLOOKUP($A$5,'Raw-Data'!$A$189:$L757,6,TRUE))</f>
        <v>184.11739172757734</v>
      </c>
      <c r="H238" s="12">
        <f>100*(VLOOKUP($A238,'Raw-Data'!$A$189:$L757,7,TRUE)/VLOOKUP($A$5,'Raw-Data'!$A$189:$L757,7,TRUE))</f>
        <v>168.40994972352863</v>
      </c>
      <c r="I238" s="12">
        <f>100*(VLOOKUP($A238,'Raw-Data'!$A$189:$L757,8,TRUE)/VLOOKUP($A$5,'Raw-Data'!$A$189:$L757,8,TRUE))</f>
        <v>447.78500000000003</v>
      </c>
      <c r="J238" s="12">
        <f>100*(VLOOKUP($A238,'Raw-Data'!$A$189:$L757,9,TRUE)/VLOOKUP($A$5,'Raw-Data'!$A$189:$L757,9,TRUE))</f>
        <v>443.34699999999998</v>
      </c>
      <c r="L238" s="13">
        <f t="shared" si="69"/>
        <v>43982</v>
      </c>
      <c r="M238" s="3">
        <f t="shared" si="70"/>
        <v>4.3491121491714635E-2</v>
      </c>
      <c r="N238" s="3">
        <f t="shared" si="71"/>
        <v>4.7627458500709929E-2</v>
      </c>
      <c r="O238" s="3">
        <f t="shared" si="72"/>
        <v>7.0299925222297333E-2</v>
      </c>
      <c r="P238" s="3">
        <f t="shared" si="73"/>
        <v>4.3544824097739632E-2</v>
      </c>
      <c r="Q238" s="3">
        <f t="shared" si="74"/>
        <v>4.5540282733115722E-2</v>
      </c>
      <c r="R238" s="3">
        <f t="shared" si="75"/>
        <v>5.9215577211023218E-2</v>
      </c>
      <c r="S238" s="3">
        <f t="shared" si="76"/>
        <v>-1.1610325685086464E-2</v>
      </c>
      <c r="T238" s="3">
        <f t="shared" si="77"/>
        <v>7.6823943613955059E-3</v>
      </c>
      <c r="U238" s="18"/>
      <c r="V238" s="13">
        <f t="shared" si="85"/>
        <v>43982</v>
      </c>
      <c r="W238" s="3">
        <f t="shared" si="87"/>
        <v>9.6108318874875889E-3</v>
      </c>
      <c r="X238" s="3">
        <f t="shared" si="78"/>
        <v>1.1024232732416666E-2</v>
      </c>
      <c r="Y238" s="3">
        <f t="shared" si="79"/>
        <v>1.4209444076041361E-2</v>
      </c>
      <c r="Z238" s="3">
        <f t="shared" si="80"/>
        <v>9.0516900822306384E-3</v>
      </c>
      <c r="AA238" s="3">
        <f t="shared" si="81"/>
        <v>8.5708235127634029E-3</v>
      </c>
      <c r="AB238" s="3">
        <f t="shared" si="82"/>
        <v>1.3281478732611134E-2</v>
      </c>
      <c r="AC238" s="3">
        <f t="shared" si="83"/>
        <v>-1.9830180139674882E-3</v>
      </c>
      <c r="AD238" s="3">
        <f t="shared" si="84"/>
        <v>1.2564250945873868E-3</v>
      </c>
    </row>
    <row r="239" spans="1:30" x14ac:dyDescent="0.3">
      <c r="A239" s="10">
        <v>44012</v>
      </c>
      <c r="B239" s="11">
        <f t="shared" si="88"/>
        <v>44012</v>
      </c>
      <c r="C239" s="12">
        <f>100*(VLOOKUP($A239,'Raw-Data'!$A$189:$L758,2,TRUE)/VLOOKUP($A$5,'Raw-Data'!$A$189:$L758,2,TRUE))</f>
        <v>264.66289999999998</v>
      </c>
      <c r="D239" s="12">
        <f>100*(VLOOKUP($A239,'Raw-Data'!$A$189:$L758,3,TRUE)/VLOOKUP($A$5,'Raw-Data'!$A$189:$L758,3,TRUE))</f>
        <v>345.69357287862545</v>
      </c>
      <c r="E239" s="12">
        <f>100*(VLOOKUP($A239,'Raw-Data'!$A$189:$L758,4,TRUE)/VLOOKUP($A$5,'Raw-Data'!$A$189:$L758,4,TRUE))</f>
        <v>471.24678185800468</v>
      </c>
      <c r="F239" s="12">
        <f>100*(VLOOKUP($A239,'Raw-Data'!$A$189:$L758,5,TRUE)/VLOOKUP($A$5,'Raw-Data'!$A$189:$L758,5,TRUE))</f>
        <v>198.32776083011467</v>
      </c>
      <c r="G239" s="12">
        <f>100*(VLOOKUP($A239,'Raw-Data'!$A$189:$L758,6,TRUE)/VLOOKUP($A$5,'Raw-Data'!$A$189:$L758,6,TRUE))</f>
        <v>191.60446013629212</v>
      </c>
      <c r="H239" s="12">
        <f>100*(VLOOKUP($A239,'Raw-Data'!$A$189:$L758,7,TRUE)/VLOOKUP($A$5,'Raw-Data'!$A$189:$L758,7,TRUE))</f>
        <v>168.38624419567088</v>
      </c>
      <c r="I239" s="12">
        <f>100*(VLOOKUP($A239,'Raw-Data'!$A$189:$L758,8,TRUE)/VLOOKUP($A$5,'Raw-Data'!$A$189:$L758,8,TRUE))</f>
        <v>485.26600000000002</v>
      </c>
      <c r="J239" s="12">
        <f>100*(VLOOKUP($A239,'Raw-Data'!$A$189:$L758,9,TRUE)/VLOOKUP($A$5,'Raw-Data'!$A$189:$L758,9,TRUE))</f>
        <v>475.93700000000007</v>
      </c>
      <c r="L239" s="13">
        <f t="shared" si="69"/>
        <v>44012</v>
      </c>
      <c r="M239" s="3">
        <f t="shared" si="70"/>
        <v>3.1952511832855635E-2</v>
      </c>
      <c r="N239" s="3">
        <f t="shared" si="71"/>
        <v>1.9888211104706066E-2</v>
      </c>
      <c r="O239" s="3">
        <f t="shared" si="72"/>
        <v>1.8015774524737349E-2</v>
      </c>
      <c r="P239" s="3">
        <f t="shared" si="73"/>
        <v>3.4049535688149835E-2</v>
      </c>
      <c r="Q239" s="3">
        <f t="shared" si="74"/>
        <v>4.0664645194369964E-2</v>
      </c>
      <c r="R239" s="3">
        <f t="shared" si="75"/>
        <v>-1.4076085110559244E-4</v>
      </c>
      <c r="S239" s="3">
        <f t="shared" si="76"/>
        <v>8.370311645097539E-2</v>
      </c>
      <c r="T239" s="3">
        <f t="shared" si="77"/>
        <v>7.3509012128197826E-2</v>
      </c>
      <c r="U239" s="18"/>
      <c r="V239" s="13">
        <f t="shared" si="85"/>
        <v>44012</v>
      </c>
      <c r="W239" s="3">
        <f t="shared" si="87"/>
        <v>7.0609864513849398E-3</v>
      </c>
      <c r="X239" s="3">
        <f t="shared" si="78"/>
        <v>4.6034845182101221E-3</v>
      </c>
      <c r="Y239" s="3">
        <f t="shared" si="79"/>
        <v>3.641456797945941E-3</v>
      </c>
      <c r="Z239" s="3">
        <f t="shared" si="80"/>
        <v>7.0778984845866599E-3</v>
      </c>
      <c r="AA239" s="3">
        <f t="shared" si="81"/>
        <v>7.653213292781025E-3</v>
      </c>
      <c r="AB239" s="3">
        <f t="shared" si="82"/>
        <v>-3.1571291514746072E-5</v>
      </c>
      <c r="AC239" s="3">
        <f t="shared" si="83"/>
        <v>1.4296307635944366E-2</v>
      </c>
      <c r="AD239" s="3">
        <f t="shared" si="84"/>
        <v>1.202210706343112E-2</v>
      </c>
    </row>
    <row r="240" spans="1:30" x14ac:dyDescent="0.3">
      <c r="A240" s="10">
        <v>44043</v>
      </c>
      <c r="B240" s="11">
        <f t="shared" si="88"/>
        <v>44043</v>
      </c>
      <c r="C240" s="12">
        <f>100*(VLOOKUP($A240,'Raw-Data'!$A$189:$L759,2,TRUE)/VLOOKUP($A$5,'Raw-Data'!$A$189:$L759,2,TRUE))</f>
        <v>278.6601</v>
      </c>
      <c r="D240" s="12">
        <f>100*(VLOOKUP($A240,'Raw-Data'!$A$189:$L759,3,TRUE)/VLOOKUP($A$5,'Raw-Data'!$A$189:$L759,3,TRUE))</f>
        <v>365.18556414875616</v>
      </c>
      <c r="E240" s="12">
        <f>100*(VLOOKUP($A240,'Raw-Data'!$A$189:$L759,4,TRUE)/VLOOKUP($A$5,'Raw-Data'!$A$189:$L759,4,TRUE))</f>
        <v>498.91864024694837</v>
      </c>
      <c r="F240" s="12">
        <f>100*(VLOOKUP($A240,'Raw-Data'!$A$189:$L759,5,TRUE)/VLOOKUP($A$5,'Raw-Data'!$A$189:$L759,5,TRUE))</f>
        <v>202.95056722363802</v>
      </c>
      <c r="G240" s="12">
        <f>100*(VLOOKUP($A240,'Raw-Data'!$A$189:$L759,6,TRUE)/VLOOKUP($A$5,'Raw-Data'!$A$189:$L759,6,TRUE))</f>
        <v>198.96721752072207</v>
      </c>
      <c r="H240" s="12">
        <f>100*(VLOOKUP($A240,'Raw-Data'!$A$189:$L759,7,TRUE)/VLOOKUP($A$5,'Raw-Data'!$A$189:$L759,7,TRUE))</f>
        <v>165.71347918662636</v>
      </c>
      <c r="I240" s="12">
        <f>100*(VLOOKUP($A240,'Raw-Data'!$A$189:$L759,8,TRUE)/VLOOKUP($A$5,'Raw-Data'!$A$189:$L759,8,TRUE))</f>
        <v>526.49599999999998</v>
      </c>
      <c r="J240" s="12">
        <f>100*(VLOOKUP($A240,'Raw-Data'!$A$189:$L759,9,TRUE)/VLOOKUP($A$5,'Raw-Data'!$A$189:$L759,9,TRUE))</f>
        <v>518.46699999999998</v>
      </c>
      <c r="L240" s="13">
        <f t="shared" si="69"/>
        <v>44043</v>
      </c>
      <c r="M240" s="3">
        <f t="shared" si="70"/>
        <v>5.2886898768206736E-2</v>
      </c>
      <c r="N240" s="3">
        <f t="shared" si="71"/>
        <v>5.6385171143966906E-2</v>
      </c>
      <c r="O240" s="3">
        <f t="shared" si="72"/>
        <v>5.8720524901709981E-2</v>
      </c>
      <c r="P240" s="3">
        <f t="shared" si="73"/>
        <v>2.3308922433119106E-2</v>
      </c>
      <c r="Q240" s="3">
        <f t="shared" si="74"/>
        <v>3.8426858013600906E-2</v>
      </c>
      <c r="R240" s="3">
        <f t="shared" si="75"/>
        <v>-1.5872822758245531E-2</v>
      </c>
      <c r="S240" s="3">
        <f t="shared" si="76"/>
        <v>8.4963710624688327E-2</v>
      </c>
      <c r="T240" s="3">
        <f t="shared" si="77"/>
        <v>8.9360566629616667E-2</v>
      </c>
      <c r="U240" s="18"/>
      <c r="V240" s="13">
        <f t="shared" si="85"/>
        <v>44043</v>
      </c>
      <c r="W240" s="3">
        <f t="shared" si="87"/>
        <v>1.1687146150246819E-2</v>
      </c>
      <c r="X240" s="3">
        <f t="shared" si="78"/>
        <v>1.3051362993449882E-2</v>
      </c>
      <c r="Y240" s="3">
        <f t="shared" si="79"/>
        <v>1.1868945977797373E-2</v>
      </c>
      <c r="Z240" s="3">
        <f t="shared" si="80"/>
        <v>4.8452404249417899E-3</v>
      </c>
      <c r="AA240" s="3">
        <f t="shared" si="81"/>
        <v>7.2320547528155052E-3</v>
      </c>
      <c r="AB240" s="3">
        <f t="shared" si="82"/>
        <v>-3.5601199518646254E-3</v>
      </c>
      <c r="AC240" s="3">
        <f t="shared" si="83"/>
        <v>1.4511614339871389E-2</v>
      </c>
      <c r="AD240" s="3">
        <f t="shared" si="84"/>
        <v>1.4614565862979713E-2</v>
      </c>
    </row>
    <row r="241" spans="1:30" x14ac:dyDescent="0.3">
      <c r="A241" s="10">
        <v>44074</v>
      </c>
      <c r="B241" s="11">
        <f t="shared" si="88"/>
        <v>44074</v>
      </c>
      <c r="C241" s="12">
        <f>100*(VLOOKUP($A241,'Raw-Data'!$A$189:$L760,2,TRUE)/VLOOKUP($A$5,'Raw-Data'!$A$189:$L760,2,TRUE))</f>
        <v>295.71559999999999</v>
      </c>
      <c r="D241" s="12">
        <f>100*(VLOOKUP($A241,'Raw-Data'!$A$189:$L760,3,TRUE)/VLOOKUP($A$5,'Raw-Data'!$A$189:$L760,3,TRUE))</f>
        <v>391.43504030217105</v>
      </c>
      <c r="E241" s="12">
        <f>100*(VLOOKUP($A241,'Raw-Data'!$A$189:$L760,4,TRUE)/VLOOKUP($A$5,'Raw-Data'!$A$189:$L760,4,TRUE))</f>
        <v>516.46023593303698</v>
      </c>
      <c r="F241" s="12">
        <f>100*(VLOOKUP($A241,'Raw-Data'!$A$189:$L760,5,TRUE)/VLOOKUP($A$5,'Raw-Data'!$A$189:$L760,5,TRUE))</f>
        <v>213.38443437348741</v>
      </c>
      <c r="G241" s="12">
        <f>100*(VLOOKUP($A241,'Raw-Data'!$A$189:$L760,6,TRUE)/VLOOKUP($A$5,'Raw-Data'!$A$189:$L760,6,TRUE))</f>
        <v>207.15347039279345</v>
      </c>
      <c r="H241" s="12">
        <f>100*(VLOOKUP($A241,'Raw-Data'!$A$189:$L760,7,TRUE)/VLOOKUP($A$5,'Raw-Data'!$A$189:$L760,7,TRUE))</f>
        <v>178.32756037659593</v>
      </c>
      <c r="I241" s="12">
        <f>100*(VLOOKUP($A241,'Raw-Data'!$A$189:$L760,8,TRUE)/VLOOKUP($A$5,'Raw-Data'!$A$189:$L760,8,TRUE))</f>
        <v>545.18100000000004</v>
      </c>
      <c r="J241" s="12">
        <f>100*(VLOOKUP($A241,'Raw-Data'!$A$189:$L760,9,TRUE)/VLOOKUP($A$5,'Raw-Data'!$A$189:$L760,9,TRUE))</f>
        <v>529.928</v>
      </c>
      <c r="L241" s="13">
        <f t="shared" si="69"/>
        <v>44074</v>
      </c>
      <c r="M241" s="3">
        <f t="shared" si="70"/>
        <v>6.1205389648536057E-2</v>
      </c>
      <c r="N241" s="3">
        <f t="shared" si="71"/>
        <v>7.1879829682211405E-2</v>
      </c>
      <c r="O241" s="3">
        <f t="shared" si="72"/>
        <v>3.5159230926722129E-2</v>
      </c>
      <c r="P241" s="3">
        <f t="shared" si="73"/>
        <v>5.141087946973788E-2</v>
      </c>
      <c r="Q241" s="3">
        <f t="shared" si="74"/>
        <v>4.114372696204982E-2</v>
      </c>
      <c r="R241" s="3">
        <f t="shared" si="75"/>
        <v>7.6119825930174301E-2</v>
      </c>
      <c r="S241" s="3">
        <f t="shared" si="76"/>
        <v>3.5489348447091729E-2</v>
      </c>
      <c r="T241" s="3">
        <f t="shared" si="77"/>
        <v>2.210555348749299E-2</v>
      </c>
      <c r="U241" s="18"/>
      <c r="V241" s="13">
        <f t="shared" si="85"/>
        <v>44074</v>
      </c>
      <c r="W241" s="3">
        <f t="shared" si="87"/>
        <v>1.3525397606321004E-2</v>
      </c>
      <c r="X241" s="3">
        <f t="shared" si="78"/>
        <v>1.6637880670692481E-2</v>
      </c>
      <c r="Y241" s="3">
        <f t="shared" si="79"/>
        <v>7.1065954057576118E-3</v>
      </c>
      <c r="Z241" s="3">
        <f t="shared" si="80"/>
        <v>1.0686811979546778E-2</v>
      </c>
      <c r="AA241" s="3">
        <f t="shared" si="81"/>
        <v>7.7433779784732574E-3</v>
      </c>
      <c r="AB241" s="3">
        <f t="shared" si="82"/>
        <v>1.7072937507961551E-2</v>
      </c>
      <c r="AC241" s="3">
        <f t="shared" si="83"/>
        <v>6.0615024232223251E-3</v>
      </c>
      <c r="AD241" s="3">
        <f t="shared" si="84"/>
        <v>3.6152755019965908E-3</v>
      </c>
    </row>
    <row r="242" spans="1:30" x14ac:dyDescent="0.3">
      <c r="A242" s="10">
        <v>44104</v>
      </c>
      <c r="B242" s="11">
        <f t="shared" si="88"/>
        <v>44104</v>
      </c>
      <c r="C242" s="12">
        <f>100*(VLOOKUP($A242,'Raw-Data'!$A$189:$L761,2,TRUE)/VLOOKUP($A$5,'Raw-Data'!$A$189:$L761,2,TRUE))</f>
        <v>286.1807</v>
      </c>
      <c r="D242" s="12">
        <f>100*(VLOOKUP($A242,'Raw-Data'!$A$189:$L761,3,TRUE)/VLOOKUP($A$5,'Raw-Data'!$A$189:$L761,3,TRUE))</f>
        <v>376.56160707968456</v>
      </c>
      <c r="E242" s="12">
        <f>100*(VLOOKUP($A242,'Raw-Data'!$A$189:$L761,4,TRUE)/VLOOKUP($A$5,'Raw-Data'!$A$189:$L761,4,TRUE))</f>
        <v>506.40522331663948</v>
      </c>
      <c r="F242" s="12">
        <f>100*(VLOOKUP($A242,'Raw-Data'!$A$189:$L761,5,TRUE)/VLOOKUP($A$5,'Raw-Data'!$A$189:$L761,5,TRUE))</f>
        <v>207.84000290132832</v>
      </c>
      <c r="G242" s="12">
        <f>100*(VLOOKUP($A242,'Raw-Data'!$A$189:$L761,6,TRUE)/VLOOKUP($A$5,'Raw-Data'!$A$189:$L761,6,TRUE))</f>
        <v>200.25094847995263</v>
      </c>
      <c r="H242" s="12">
        <f>100*(VLOOKUP($A242,'Raw-Data'!$A$189:$L761,7,TRUE)/VLOOKUP($A$5,'Raw-Data'!$A$189:$L761,7,TRUE))</f>
        <v>180.07282997975051</v>
      </c>
      <c r="I242" s="12">
        <f>100*(VLOOKUP($A242,'Raw-Data'!$A$189:$L761,8,TRUE)/VLOOKUP($A$5,'Raw-Data'!$A$189:$L761,8,TRUE))</f>
        <v>536.99</v>
      </c>
      <c r="J242" s="12">
        <f>100*(VLOOKUP($A242,'Raw-Data'!$A$189:$L761,9,TRUE)/VLOOKUP($A$5,'Raw-Data'!$A$189:$L761,9,TRUE))</f>
        <v>521.428</v>
      </c>
      <c r="L242" s="13">
        <f t="shared" si="69"/>
        <v>44104</v>
      </c>
      <c r="M242" s="3">
        <f t="shared" si="70"/>
        <v>-3.2243479884050741E-2</v>
      </c>
      <c r="N242" s="3">
        <f t="shared" si="71"/>
        <v>-3.7997194147475488E-2</v>
      </c>
      <c r="O242" s="3">
        <f t="shared" si="72"/>
        <v>-1.9469093488353684E-2</v>
      </c>
      <c r="P242" s="3">
        <f t="shared" si="73"/>
        <v>-2.5983298587068715E-2</v>
      </c>
      <c r="Q242" s="3">
        <f t="shared" si="74"/>
        <v>-3.3320812341461781E-2</v>
      </c>
      <c r="R242" s="3">
        <f t="shared" si="75"/>
        <v>9.7868753403504982E-3</v>
      </c>
      <c r="S242" s="3">
        <f t="shared" si="76"/>
        <v>-1.5024368053912385E-2</v>
      </c>
      <c r="T242" s="3">
        <f t="shared" si="77"/>
        <v>-1.6039914856357806E-2</v>
      </c>
      <c r="U242" s="18"/>
      <c r="V242" s="13">
        <f t="shared" si="85"/>
        <v>44104</v>
      </c>
      <c r="W242" s="3">
        <f t="shared" si="87"/>
        <v>-7.1252856676099988E-3</v>
      </c>
      <c r="X242" s="3">
        <f t="shared" si="78"/>
        <v>-8.7951346690973726E-3</v>
      </c>
      <c r="Y242" s="3">
        <f t="shared" si="79"/>
        <v>-3.9352103755330593E-3</v>
      </c>
      <c r="Z242" s="3">
        <f t="shared" si="80"/>
        <v>-5.4011646848383032E-3</v>
      </c>
      <c r="AA242" s="3">
        <f t="shared" si="81"/>
        <v>-6.2710810021586946E-3</v>
      </c>
      <c r="AB242" s="3">
        <f t="shared" si="82"/>
        <v>2.1951010665380191E-3</v>
      </c>
      <c r="AC242" s="3">
        <f t="shared" si="83"/>
        <v>-2.5661289189894106E-3</v>
      </c>
      <c r="AD242" s="3">
        <f t="shared" si="84"/>
        <v>-2.6232643877074028E-3</v>
      </c>
    </row>
    <row r="243" spans="1:30" x14ac:dyDescent="0.3">
      <c r="A243" s="10">
        <v>44135</v>
      </c>
      <c r="B243" s="11">
        <f t="shared" si="88"/>
        <v>44135</v>
      </c>
      <c r="C243" s="12">
        <f>100*(VLOOKUP($A243,'Raw-Data'!$A$189:$L762,2,TRUE)/VLOOKUP($A$5,'Raw-Data'!$A$189:$L762,2,TRUE))</f>
        <v>279.22410000000002</v>
      </c>
      <c r="D243" s="12">
        <f>100*(VLOOKUP($A243,'Raw-Data'!$A$189:$L762,3,TRUE)/VLOOKUP($A$5,'Raw-Data'!$A$189:$L762,3,TRUE))</f>
        <v>366.54783739802002</v>
      </c>
      <c r="E243" s="12">
        <f>100*(VLOOKUP($A243,'Raw-Data'!$A$189:$L762,4,TRUE)/VLOOKUP($A$5,'Raw-Data'!$A$189:$L762,4,TRUE))</f>
        <v>509.63361213223521</v>
      </c>
      <c r="F243" s="12">
        <f>100*(VLOOKUP($A243,'Raw-Data'!$A$189:$L762,5,TRUE)/VLOOKUP($A$5,'Raw-Data'!$A$189:$L762,5,TRUE))</f>
        <v>199.54119258543227</v>
      </c>
      <c r="G243" s="12">
        <f>100*(VLOOKUP($A243,'Raw-Data'!$A$189:$L762,6,TRUE)/VLOOKUP($A$5,'Raw-Data'!$A$189:$L762,6,TRUE))</f>
        <v>188.95750160860484</v>
      </c>
      <c r="H243" s="12">
        <f>100*(VLOOKUP($A243,'Raw-Data'!$A$189:$L762,7,TRUE)/VLOOKUP($A$5,'Raw-Data'!$A$189:$L762,7,TRUE))</f>
        <v>177.19419137411447</v>
      </c>
      <c r="I243" s="12">
        <f>100*(VLOOKUP($A243,'Raw-Data'!$A$189:$L762,8,TRUE)/VLOOKUP($A$5,'Raw-Data'!$A$189:$L762,8,TRUE))</f>
        <v>551.99199999999996</v>
      </c>
      <c r="J243" s="12">
        <f>100*(VLOOKUP($A243,'Raw-Data'!$A$189:$L762,9,TRUE)/VLOOKUP($A$5,'Raw-Data'!$A$189:$L762,9,TRUE))</f>
        <v>532.17100000000005</v>
      </c>
      <c r="L243" s="13">
        <f t="shared" si="69"/>
        <v>44135</v>
      </c>
      <c r="M243" s="3">
        <f t="shared" si="70"/>
        <v>-2.4308417723487241E-2</v>
      </c>
      <c r="N243" s="3">
        <f t="shared" si="71"/>
        <v>-2.6592646444557833E-2</v>
      </c>
      <c r="O243" s="3">
        <f t="shared" si="72"/>
        <v>6.3751096295014964E-3</v>
      </c>
      <c r="P243" s="3">
        <f t="shared" si="73"/>
        <v>-3.9928840454433123E-2</v>
      </c>
      <c r="Q243" s="3">
        <f t="shared" si="74"/>
        <v>-5.639647131298553E-2</v>
      </c>
      <c r="R243" s="3">
        <f t="shared" si="75"/>
        <v>-1.598596859925927E-2</v>
      </c>
      <c r="S243" s="3">
        <f t="shared" si="76"/>
        <v>2.79372055345537E-2</v>
      </c>
      <c r="T243" s="3">
        <f t="shared" si="77"/>
        <v>2.0603036277300202E-2</v>
      </c>
      <c r="U243" s="18"/>
      <c r="V243" s="13">
        <f t="shared" si="85"/>
        <v>44135</v>
      </c>
      <c r="W243" s="3">
        <f t="shared" si="87"/>
        <v>-5.3717657346630306E-3</v>
      </c>
      <c r="X243" s="3">
        <f t="shared" si="78"/>
        <v>-6.155346781128542E-3</v>
      </c>
      <c r="Y243" s="3">
        <f t="shared" si="79"/>
        <v>1.2885755350747151E-3</v>
      </c>
      <c r="Z243" s="3">
        <f t="shared" si="80"/>
        <v>-8.3000332789293068E-3</v>
      </c>
      <c r="AA243" s="3">
        <f t="shared" si="81"/>
        <v>-1.0613992126463747E-2</v>
      </c>
      <c r="AB243" s="3">
        <f t="shared" si="82"/>
        <v>-3.5854974648753006E-3</v>
      </c>
      <c r="AC243" s="3">
        <f t="shared" si="83"/>
        <v>4.7716130742218388E-3</v>
      </c>
      <c r="AD243" s="3">
        <f t="shared" si="84"/>
        <v>3.3695447780673483E-3</v>
      </c>
    </row>
    <row r="244" spans="1:30" x14ac:dyDescent="0.3">
      <c r="A244" s="10">
        <v>44165</v>
      </c>
      <c r="B244" s="11">
        <f t="shared" si="88"/>
        <v>44165</v>
      </c>
      <c r="C244" s="12">
        <f>100*(VLOOKUP($A244,'Raw-Data'!$A$189:$L763,2,TRUE)/VLOOKUP($A$5,'Raw-Data'!$A$189:$L763,2,TRUE))</f>
        <v>313.64210000000003</v>
      </c>
      <c r="D244" s="12">
        <f>100*(VLOOKUP($A244,'Raw-Data'!$A$189:$L763,3,TRUE)/VLOOKUP($A$5,'Raw-Data'!$A$189:$L763,3,TRUE))</f>
        <v>406.67149240490488</v>
      </c>
      <c r="E244" s="12">
        <f>100*(VLOOKUP($A244,'Raw-Data'!$A$189:$L763,4,TRUE)/VLOOKUP($A$5,'Raw-Data'!$A$189:$L763,4,TRUE))</f>
        <v>580.07537817171112</v>
      </c>
      <c r="F244" s="12">
        <f>100*(VLOOKUP($A244,'Raw-Data'!$A$189:$L763,5,TRUE)/VLOOKUP($A$5,'Raw-Data'!$A$189:$L763,5,TRUE))</f>
        <v>230.47273518544088</v>
      </c>
      <c r="G244" s="12">
        <f>100*(VLOOKUP($A244,'Raw-Data'!$A$189:$L763,6,TRUE)/VLOOKUP($A$5,'Raw-Data'!$A$189:$L763,6,TRUE))</f>
        <v>221.1054467268641</v>
      </c>
      <c r="H244" s="12">
        <f>100*(VLOOKUP($A244,'Raw-Data'!$A$189:$L763,7,TRUE)/VLOOKUP($A$5,'Raw-Data'!$A$189:$L763,7,TRUE))</f>
        <v>199.33166906870264</v>
      </c>
      <c r="I244" s="12">
        <f>100*(VLOOKUP($A244,'Raw-Data'!$A$189:$L763,8,TRUE)/VLOOKUP($A$5,'Raw-Data'!$A$189:$L763,8,TRUE))</f>
        <v>596.35</v>
      </c>
      <c r="J244" s="12">
        <f>100*(VLOOKUP($A244,'Raw-Data'!$A$189:$L763,9,TRUE)/VLOOKUP($A$5,'Raw-Data'!$A$189:$L763,9,TRUE))</f>
        <v>581.39</v>
      </c>
      <c r="L244" s="13">
        <f t="shared" si="69"/>
        <v>44165</v>
      </c>
      <c r="M244" s="3">
        <f t="shared" si="70"/>
        <v>0.12326299914656369</v>
      </c>
      <c r="N244" s="3">
        <f t="shared" si="71"/>
        <v>0.10946362497104611</v>
      </c>
      <c r="O244" s="3">
        <f t="shared" si="72"/>
        <v>0.13822040847101413</v>
      </c>
      <c r="P244" s="3">
        <f t="shared" si="73"/>
        <v>0.15501331930130413</v>
      </c>
      <c r="Q244" s="3">
        <f t="shared" si="74"/>
        <v>0.17013320373407859</v>
      </c>
      <c r="R244" s="3">
        <f t="shared" si="75"/>
        <v>0.12493342768696492</v>
      </c>
      <c r="S244" s="3">
        <f t="shared" si="76"/>
        <v>8.0359860287830376E-2</v>
      </c>
      <c r="T244" s="3">
        <f t="shared" si="77"/>
        <v>9.248718926811117E-2</v>
      </c>
      <c r="U244" s="18"/>
      <c r="V244" s="13">
        <f t="shared" si="85"/>
        <v>44165</v>
      </c>
      <c r="W244" s="3">
        <f t="shared" si="87"/>
        <v>2.7239121965866891E-2</v>
      </c>
      <c r="X244" s="3">
        <f t="shared" si="78"/>
        <v>2.533732673131826E-2</v>
      </c>
      <c r="Y244" s="3">
        <f t="shared" si="79"/>
        <v>2.7937941016664514E-2</v>
      </c>
      <c r="Z244" s="3">
        <f t="shared" si="80"/>
        <v>3.222271656865186E-2</v>
      </c>
      <c r="AA244" s="3">
        <f t="shared" si="81"/>
        <v>3.2019600567948496E-2</v>
      </c>
      <c r="AB244" s="3">
        <f t="shared" si="82"/>
        <v>2.8021354193736542E-2</v>
      </c>
      <c r="AC244" s="3">
        <f t="shared" si="83"/>
        <v>1.3725286858694308E-2</v>
      </c>
      <c r="AD244" s="3">
        <f t="shared" si="84"/>
        <v>1.512591258113959E-2</v>
      </c>
    </row>
    <row r="245" spans="1:30" x14ac:dyDescent="0.3">
      <c r="A245" s="10">
        <v>44196</v>
      </c>
      <c r="B245" s="11">
        <f t="shared" si="88"/>
        <v>44196</v>
      </c>
      <c r="C245" s="12">
        <f>100*(VLOOKUP($A245,'Raw-Data'!$A$189:$L764,2,TRUE)/VLOOKUP($A$5,'Raw-Data'!$A$189:$L764,2,TRUE))</f>
        <v>328.20429999999999</v>
      </c>
      <c r="D245" s="12">
        <f>100*(VLOOKUP($A245,'Raw-Data'!$A$189:$L764,3,TRUE)/VLOOKUP($A$5,'Raw-Data'!$A$189:$L764,3,TRUE))</f>
        <v>422.30742855276839</v>
      </c>
      <c r="E245" s="12">
        <f>100*(VLOOKUP($A245,'Raw-Data'!$A$189:$L764,4,TRUE)/VLOOKUP($A$5,'Raw-Data'!$A$189:$L764,4,TRUE))</f>
        <v>607.25186684257051</v>
      </c>
      <c r="F245" s="12">
        <f>100*(VLOOKUP($A245,'Raw-Data'!$A$189:$L764,5,TRUE)/VLOOKUP($A$5,'Raw-Data'!$A$189:$L764,5,TRUE))</f>
        <v>241.18878441317148</v>
      </c>
      <c r="G245" s="12">
        <f>100*(VLOOKUP($A245,'Raw-Data'!$A$189:$L764,6,TRUE)/VLOOKUP($A$5,'Raw-Data'!$A$189:$L764,6,TRUE))</f>
        <v>231.51353340235082</v>
      </c>
      <c r="H245" s="12">
        <f>100*(VLOOKUP($A245,'Raw-Data'!$A$189:$L764,7,TRUE)/VLOOKUP($A$5,'Raw-Data'!$A$189:$L764,7,TRUE))</f>
        <v>207.55727439108588</v>
      </c>
      <c r="I245" s="12">
        <f>100*(VLOOKUP($A245,'Raw-Data'!$A$189:$L764,8,TRUE)/VLOOKUP($A$5,'Raw-Data'!$A$189:$L764,8,TRUE))</f>
        <v>636.87400000000002</v>
      </c>
      <c r="J245" s="12">
        <f>100*(VLOOKUP($A245,'Raw-Data'!$A$189:$L764,9,TRUE)/VLOOKUP($A$5,'Raw-Data'!$A$189:$L764,9,TRUE))</f>
        <v>624.13</v>
      </c>
      <c r="L245" s="13">
        <f t="shared" si="69"/>
        <v>44196</v>
      </c>
      <c r="M245" s="3">
        <f t="shared" si="70"/>
        <v>4.642935371240009E-2</v>
      </c>
      <c r="N245" s="3">
        <f t="shared" si="71"/>
        <v>3.8448567061827532E-2</v>
      </c>
      <c r="O245" s="3">
        <f t="shared" si="72"/>
        <v>4.6849926222544802E-2</v>
      </c>
      <c r="P245" s="3">
        <f t="shared" si="73"/>
        <v>4.6495951979345085E-2</v>
      </c>
      <c r="Q245" s="3">
        <f t="shared" si="74"/>
        <v>4.7072954690003721E-2</v>
      </c>
      <c r="R245" s="3">
        <f t="shared" si="75"/>
        <v>4.1265923075917144E-2</v>
      </c>
      <c r="S245" s="3">
        <f t="shared" si="76"/>
        <v>6.7953383080405771E-2</v>
      </c>
      <c r="T245" s="3">
        <f t="shared" si="77"/>
        <v>7.3513476323982196E-2</v>
      </c>
      <c r="U245" s="18"/>
      <c r="V245" s="13">
        <f t="shared" si="85"/>
        <v>44196</v>
      </c>
      <c r="W245" s="3">
        <f t="shared" si="87"/>
        <v>1.0260133513907753E-2</v>
      </c>
      <c r="X245" s="3">
        <f t="shared" si="78"/>
        <v>8.8996130564304252E-3</v>
      </c>
      <c r="Y245" s="3">
        <f t="shared" si="79"/>
        <v>9.4695891143674708E-3</v>
      </c>
      <c r="Z245" s="3">
        <f t="shared" si="80"/>
        <v>9.6651428985140096E-3</v>
      </c>
      <c r="AA245" s="3">
        <f t="shared" si="81"/>
        <v>8.8592771642796338E-3</v>
      </c>
      <c r="AB245" s="3">
        <f t="shared" si="82"/>
        <v>9.2555456778074703E-3</v>
      </c>
      <c r="AC245" s="3">
        <f t="shared" si="83"/>
        <v>1.1606287921067448E-2</v>
      </c>
      <c r="AD245" s="3">
        <f t="shared" si="84"/>
        <v>1.2022837164926406E-2</v>
      </c>
    </row>
    <row r="246" spans="1:30" x14ac:dyDescent="0.3">
      <c r="A246" s="10">
        <v>44227</v>
      </c>
      <c r="B246" s="11">
        <f t="shared" si="88"/>
        <v>44227</v>
      </c>
      <c r="C246" s="12">
        <f>100*(VLOOKUP($A246,'Raw-Data'!$A$189:$L765,2,TRUE)/VLOOKUP($A$5,'Raw-Data'!$A$189:$L765,2,TRUE))</f>
        <v>326.71159999999998</v>
      </c>
      <c r="D246" s="12">
        <f>100*(VLOOKUP($A246,'Raw-Data'!$A$189:$L765,3,TRUE)/VLOOKUP($A$5,'Raw-Data'!$A$189:$L765,3,TRUE))</f>
        <v>418.04372554248738</v>
      </c>
      <c r="E246" s="12">
        <f>100*(VLOOKUP($A246,'Raw-Data'!$A$189:$L765,4,TRUE)/VLOOKUP($A$5,'Raw-Data'!$A$189:$L765,4,TRUE))</f>
        <v>605.64599797625306</v>
      </c>
      <c r="F246" s="12">
        <f>100*(VLOOKUP($A246,'Raw-Data'!$A$189:$L765,5,TRUE)/VLOOKUP($A$5,'Raw-Data'!$A$189:$L765,5,TRUE))</f>
        <v>238.61919089206083</v>
      </c>
      <c r="G246" s="12">
        <f>100*(VLOOKUP($A246,'Raw-Data'!$A$189:$L765,6,TRUE)/VLOOKUP($A$5,'Raw-Data'!$A$189:$L765,6,TRUE))</f>
        <v>228.16077844842943</v>
      </c>
      <c r="H246" s="12">
        <f>100*(VLOOKUP($A246,'Raw-Data'!$A$189:$L765,7,TRUE)/VLOOKUP($A$5,'Raw-Data'!$A$189:$L765,7,TRUE))</f>
        <v>205.47980813155476</v>
      </c>
      <c r="I246" s="12">
        <f>100*(VLOOKUP($A246,'Raw-Data'!$A$189:$L765,8,TRUE)/VLOOKUP($A$5,'Raw-Data'!$A$189:$L765,8,TRUE))</f>
        <v>662.86</v>
      </c>
      <c r="J246" s="12">
        <f>100*(VLOOKUP($A246,'Raw-Data'!$A$189:$L765,9,TRUE)/VLOOKUP($A$5,'Raw-Data'!$A$189:$L765,9,TRUE))</f>
        <v>643.26499999999999</v>
      </c>
      <c r="L246" s="13">
        <f t="shared" si="69"/>
        <v>44227</v>
      </c>
      <c r="M246" s="3">
        <f t="shared" si="70"/>
        <v>-4.5480817893002179E-3</v>
      </c>
      <c r="N246" s="3">
        <f t="shared" si="71"/>
        <v>-1.009620651214338E-2</v>
      </c>
      <c r="O246" s="3">
        <f t="shared" si="72"/>
        <v>-2.6444856804923589E-3</v>
      </c>
      <c r="P246" s="3">
        <f t="shared" si="73"/>
        <v>-1.0653868202713634E-2</v>
      </c>
      <c r="Q246" s="3">
        <f t="shared" si="74"/>
        <v>-1.4481896175350562E-2</v>
      </c>
      <c r="R246" s="3">
        <f t="shared" si="75"/>
        <v>-1.0009122858381181E-2</v>
      </c>
      <c r="S246" s="3">
        <f t="shared" si="76"/>
        <v>4.0802419316850802E-2</v>
      </c>
      <c r="T246" s="3">
        <f t="shared" si="77"/>
        <v>3.0658676878214441E-2</v>
      </c>
      <c r="U246" s="18"/>
      <c r="V246" s="13">
        <f t="shared" si="85"/>
        <v>44227</v>
      </c>
      <c r="W246" s="3">
        <f t="shared" si="87"/>
        <v>-1.0050522494766056E-3</v>
      </c>
      <c r="X246" s="3">
        <f t="shared" si="78"/>
        <v>-2.3369487646028872E-3</v>
      </c>
      <c r="Y246" s="3">
        <f t="shared" si="79"/>
        <v>-5.3451936496413217E-4</v>
      </c>
      <c r="Z246" s="3">
        <f t="shared" si="80"/>
        <v>-2.2146263108432495E-3</v>
      </c>
      <c r="AA246" s="3">
        <f t="shared" si="81"/>
        <v>-2.7255381126308825E-3</v>
      </c>
      <c r="AB246" s="3">
        <f t="shared" si="82"/>
        <v>-2.2449490258609696E-3</v>
      </c>
      <c r="AC246" s="3">
        <f t="shared" si="83"/>
        <v>6.9689632068376892E-3</v>
      </c>
      <c r="AD246" s="3">
        <f t="shared" si="84"/>
        <v>5.0141048720697924E-3</v>
      </c>
    </row>
    <row r="247" spans="1:30" x14ac:dyDescent="0.3">
      <c r="A247" s="10">
        <v>44255</v>
      </c>
      <c r="B247" s="11">
        <f t="shared" si="88"/>
        <v>44255</v>
      </c>
      <c r="C247" s="12">
        <f>100*(VLOOKUP($A247,'Raw-Data'!$A$189:$L766,2,TRUE)/VLOOKUP($A$5,'Raw-Data'!$A$189:$L766,2,TRUE))</f>
        <v>334.27940000000001</v>
      </c>
      <c r="D247" s="12">
        <f>100*(VLOOKUP($A247,'Raw-Data'!$A$189:$L766,3,TRUE)/VLOOKUP($A$5,'Raw-Data'!$A$189:$L766,3,TRUE))</f>
        <v>429.57107169486824</v>
      </c>
      <c r="E247" s="12">
        <f>100*(VLOOKUP($A247,'Raw-Data'!$A$189:$L766,4,TRUE)/VLOOKUP($A$5,'Raw-Data'!$A$189:$L766,4,TRUE))</f>
        <v>639.37532821846219</v>
      </c>
      <c r="F247" s="12">
        <f>100*(VLOOKUP($A247,'Raw-Data'!$A$189:$L766,5,TRUE)/VLOOKUP($A$5,'Raw-Data'!$A$189:$L766,5,TRUE))</f>
        <v>243.97126987514523</v>
      </c>
      <c r="G247" s="12">
        <f>100*(VLOOKUP($A247,'Raw-Data'!$A$189:$L766,6,TRUE)/VLOOKUP($A$5,'Raw-Data'!$A$189:$L766,6,TRUE))</f>
        <v>233.73879563096187</v>
      </c>
      <c r="H247" s="12">
        <f>100*(VLOOKUP($A247,'Raw-Data'!$A$189:$L766,7,TRUE)/VLOOKUP($A$5,'Raw-Data'!$A$189:$L766,7,TRUE))</f>
        <v>208.59148458063163</v>
      </c>
      <c r="I247" s="12">
        <f>100*(VLOOKUP($A247,'Raw-Data'!$A$189:$L766,8,TRUE)/VLOOKUP($A$5,'Raw-Data'!$A$189:$L766,8,TRUE))</f>
        <v>671.11800000000005</v>
      </c>
      <c r="J247" s="12">
        <f>100*(VLOOKUP($A247,'Raw-Data'!$A$189:$L766,9,TRUE)/VLOOKUP($A$5,'Raw-Data'!$A$189:$L766,9,TRUE))</f>
        <v>648.18499999999995</v>
      </c>
      <c r="L247" s="13">
        <f t="shared" si="69"/>
        <v>44255</v>
      </c>
      <c r="M247" s="3">
        <f t="shared" si="70"/>
        <v>2.316354852414193E-2</v>
      </c>
      <c r="N247" s="3">
        <f t="shared" si="71"/>
        <v>2.7574498666190994E-2</v>
      </c>
      <c r="O247" s="3">
        <f t="shared" si="72"/>
        <v>5.5691493636405687E-2</v>
      </c>
      <c r="P247" s="3">
        <f t="shared" si="73"/>
        <v>2.2429373610211467E-2</v>
      </c>
      <c r="Q247" s="3">
        <f t="shared" si="74"/>
        <v>2.4447747857738067E-2</v>
      </c>
      <c r="R247" s="3">
        <f t="shared" si="75"/>
        <v>1.5143465809957624E-2</v>
      </c>
      <c r="S247" s="3">
        <f t="shared" si="76"/>
        <v>1.2458135956310512E-2</v>
      </c>
      <c r="T247" s="3">
        <f t="shared" si="77"/>
        <v>7.6484807971830548E-3</v>
      </c>
      <c r="U247" s="18"/>
      <c r="V247" s="13">
        <f t="shared" si="85"/>
        <v>44255</v>
      </c>
      <c r="W247" s="3">
        <f t="shared" si="87"/>
        <v>5.1187682255009262E-3</v>
      </c>
      <c r="X247" s="3">
        <f t="shared" si="78"/>
        <v>6.3826141546324848E-3</v>
      </c>
      <c r="Y247" s="3">
        <f t="shared" si="79"/>
        <v>1.1256699944351085E-2</v>
      </c>
      <c r="Z247" s="3">
        <f t="shared" si="80"/>
        <v>4.6624080557196579E-3</v>
      </c>
      <c r="AA247" s="3">
        <f t="shared" si="81"/>
        <v>4.6011425401371606E-3</v>
      </c>
      <c r="AB247" s="3">
        <f t="shared" si="82"/>
        <v>3.3965322735304737E-3</v>
      </c>
      <c r="AC247" s="3">
        <f t="shared" si="83"/>
        <v>2.127822137974405E-3</v>
      </c>
      <c r="AD247" s="3">
        <f t="shared" si="84"/>
        <v>1.2508786658154481E-3</v>
      </c>
    </row>
    <row r="248" spans="1:30" x14ac:dyDescent="0.3">
      <c r="A248" s="10">
        <v>44286</v>
      </c>
      <c r="B248" s="11">
        <f t="shared" si="88"/>
        <v>44286</v>
      </c>
      <c r="C248" s="12">
        <f>100*(VLOOKUP($A248,'Raw-Data'!$A$189:$L767,2,TRUE)/VLOOKUP($A$5,'Raw-Data'!$A$189:$L767,2,TRUE))</f>
        <v>343.20780000000002</v>
      </c>
      <c r="D248" s="12">
        <f>100*(VLOOKUP($A248,'Raw-Data'!$A$189:$L767,3,TRUE)/VLOOKUP($A$5,'Raw-Data'!$A$189:$L767,3,TRUE))</f>
        <v>448.38437549323214</v>
      </c>
      <c r="E248" s="12">
        <f>100*(VLOOKUP($A248,'Raw-Data'!$A$189:$L767,4,TRUE)/VLOOKUP($A$5,'Raw-Data'!$A$189:$L767,4,TRUE))</f>
        <v>656.67612362788668</v>
      </c>
      <c r="F248" s="12">
        <f>100*(VLOOKUP($A248,'Raw-Data'!$A$189:$L767,5,TRUE)/VLOOKUP($A$5,'Raw-Data'!$A$189:$L767,5,TRUE))</f>
        <v>249.58094636308732</v>
      </c>
      <c r="G248" s="12">
        <f>100*(VLOOKUP($A248,'Raw-Data'!$A$189:$L767,6,TRUE)/VLOOKUP($A$5,'Raw-Data'!$A$189:$L767,6,TRUE))</f>
        <v>240.95961009010023</v>
      </c>
      <c r="H248" s="12">
        <f>100*(VLOOKUP($A248,'Raw-Data'!$A$189:$L767,7,TRUE)/VLOOKUP($A$5,'Raw-Data'!$A$189:$L767,7,TRUE))</f>
        <v>210.80650143390505</v>
      </c>
      <c r="I248" s="12">
        <f>100*(VLOOKUP($A248,'Raw-Data'!$A$189:$L767,8,TRUE)/VLOOKUP($A$5,'Raw-Data'!$A$189:$L767,8,TRUE))</f>
        <v>654.07899999999995</v>
      </c>
      <c r="J248" s="12">
        <f>100*(VLOOKUP($A248,'Raw-Data'!$A$189:$L767,9,TRUE)/VLOOKUP($A$5,'Raw-Data'!$A$189:$L767,9,TRUE))</f>
        <v>638.39499999999998</v>
      </c>
      <c r="L248" s="13">
        <f t="shared" si="69"/>
        <v>44286</v>
      </c>
      <c r="M248" s="3">
        <f t="shared" si="70"/>
        <v>2.670939339965317E-2</v>
      </c>
      <c r="N248" s="3">
        <f t="shared" si="71"/>
        <v>4.3795555701961586E-2</v>
      </c>
      <c r="O248" s="3">
        <f t="shared" si="72"/>
        <v>2.7058903660907463E-2</v>
      </c>
      <c r="P248" s="3">
        <f t="shared" si="73"/>
        <v>2.2993184774637188E-2</v>
      </c>
      <c r="Q248" s="3">
        <f t="shared" si="74"/>
        <v>3.0892665634073557E-2</v>
      </c>
      <c r="R248" s="3">
        <f t="shared" si="75"/>
        <v>1.061892271262499E-2</v>
      </c>
      <c r="S248" s="3">
        <f t="shared" si="76"/>
        <v>-2.5388977795261169E-2</v>
      </c>
      <c r="T248" s="3">
        <f t="shared" si="77"/>
        <v>-1.5103712674622183E-2</v>
      </c>
      <c r="U248" s="18"/>
      <c r="V248" s="13">
        <f t="shared" si="85"/>
        <v>44286</v>
      </c>
      <c r="W248" s="3">
        <f t="shared" si="87"/>
        <v>5.902342385669228E-3</v>
      </c>
      <c r="X248" s="3">
        <f t="shared" si="78"/>
        <v>1.0137269841865391E-2</v>
      </c>
      <c r="Y248" s="3">
        <f t="shared" si="79"/>
        <v>5.4693084965999998E-3</v>
      </c>
      <c r="Z248" s="3">
        <f t="shared" si="80"/>
        <v>4.7796078384958638E-3</v>
      </c>
      <c r="AA248" s="3">
        <f t="shared" si="81"/>
        <v>5.8140962044558762E-3</v>
      </c>
      <c r="AB248" s="3">
        <f t="shared" si="82"/>
        <v>2.3817212094103491E-3</v>
      </c>
      <c r="AC248" s="3">
        <f t="shared" si="83"/>
        <v>-4.3363813978874203E-3</v>
      </c>
      <c r="AD248" s="3">
        <f t="shared" si="84"/>
        <v>-2.4701522381084555E-3</v>
      </c>
    </row>
    <row r="249" spans="1:30" x14ac:dyDescent="0.3">
      <c r="A249" s="10">
        <v>44316</v>
      </c>
      <c r="B249" s="11">
        <f t="shared" si="88"/>
        <v>44316</v>
      </c>
      <c r="C249" s="12">
        <f>100*(VLOOKUP($A249,'Raw-Data'!$A$189:$L768,2,TRUE)/VLOOKUP($A$5,'Raw-Data'!$A$189:$L768,2,TRUE))</f>
        <v>358.21370000000002</v>
      </c>
      <c r="D249" s="12">
        <f>100*(VLOOKUP($A249,'Raw-Data'!$A$189:$L768,3,TRUE)/VLOOKUP($A$5,'Raw-Data'!$A$189:$L768,3,TRUE))</f>
        <v>472.31423175517182</v>
      </c>
      <c r="E249" s="12">
        <f>100*(VLOOKUP($A249,'Raw-Data'!$A$189:$L768,4,TRUE)/VLOOKUP($A$5,'Raw-Data'!$A$189:$L768,4,TRUE))</f>
        <v>690.14383973973077</v>
      </c>
      <c r="F249" s="12">
        <f>100*(VLOOKUP($A249,'Raw-Data'!$A$189:$L768,5,TRUE)/VLOOKUP($A$5,'Raw-Data'!$A$189:$L768,5,TRUE))</f>
        <v>257.09071393600055</v>
      </c>
      <c r="G249" s="12">
        <f>100*(VLOOKUP($A249,'Raw-Data'!$A$189:$L768,6,TRUE)/VLOOKUP($A$5,'Raw-Data'!$A$189:$L768,6,TRUE))</f>
        <v>251.90957161214965</v>
      </c>
      <c r="H249" s="12">
        <f>100*(VLOOKUP($A249,'Raw-Data'!$A$189:$L768,7,TRUE)/VLOOKUP($A$5,'Raw-Data'!$A$189:$L768,7,TRUE))</f>
        <v>207.59673039312062</v>
      </c>
      <c r="I249" s="12">
        <f>100*(VLOOKUP($A249,'Raw-Data'!$A$189:$L768,8,TRUE)/VLOOKUP($A$5,'Raw-Data'!$A$189:$L768,8,TRUE))</f>
        <v>670.29700000000003</v>
      </c>
      <c r="J249" s="12">
        <f>100*(VLOOKUP($A249,'Raw-Data'!$A$189:$L768,9,TRUE)/VLOOKUP($A$5,'Raw-Data'!$A$189:$L768,9,TRUE))</f>
        <v>654.29</v>
      </c>
      <c r="L249" s="13">
        <f t="shared" si="69"/>
        <v>44316</v>
      </c>
      <c r="M249" s="3">
        <f t="shared" si="70"/>
        <v>4.3722491155504084E-2</v>
      </c>
      <c r="N249" s="3">
        <f t="shared" si="71"/>
        <v>5.3369068080519888E-2</v>
      </c>
      <c r="O249" s="3">
        <f t="shared" si="72"/>
        <v>5.0965331169569028E-2</v>
      </c>
      <c r="P249" s="3">
        <f t="shared" si="73"/>
        <v>3.0089506760616613E-2</v>
      </c>
      <c r="Q249" s="3">
        <f t="shared" si="74"/>
        <v>4.5443140939491755E-2</v>
      </c>
      <c r="R249" s="3">
        <f t="shared" si="75"/>
        <v>-1.5226148239981141E-2</v>
      </c>
      <c r="S249" s="3">
        <f t="shared" si="76"/>
        <v>2.4795170002400502E-2</v>
      </c>
      <c r="T249" s="3">
        <f t="shared" si="77"/>
        <v>2.4898377963486595E-2</v>
      </c>
      <c r="U249" s="18"/>
      <c r="V249" s="13">
        <f t="shared" si="85"/>
        <v>44316</v>
      </c>
      <c r="W249" s="3">
        <f t="shared" si="87"/>
        <v>9.6619608275166132E-3</v>
      </c>
      <c r="X249" s="3">
        <f t="shared" si="78"/>
        <v>1.2353231638909955E-2</v>
      </c>
      <c r="Y249" s="3">
        <f t="shared" si="79"/>
        <v>1.0301419536093965E-2</v>
      </c>
      <c r="Z249" s="3">
        <f t="shared" si="80"/>
        <v>6.2547247708005585E-3</v>
      </c>
      <c r="AA249" s="3">
        <f t="shared" si="81"/>
        <v>8.5525411236587173E-3</v>
      </c>
      <c r="AB249" s="3">
        <f t="shared" si="82"/>
        <v>-3.4150771393856956E-3</v>
      </c>
      <c r="AC249" s="3">
        <f t="shared" si="83"/>
        <v>4.234960336840914E-3</v>
      </c>
      <c r="AD249" s="3">
        <f t="shared" si="84"/>
        <v>4.072030856036868E-3</v>
      </c>
    </row>
    <row r="250" spans="1:30" x14ac:dyDescent="0.3">
      <c r="A250" s="10">
        <v>44347</v>
      </c>
      <c r="B250" s="11">
        <f t="shared" si="88"/>
        <v>44347</v>
      </c>
      <c r="C250" s="12">
        <f>100*(VLOOKUP($A250,'Raw-Data'!$A$189:$L769,2,TRUE)/VLOOKUP($A$5,'Raw-Data'!$A$189:$L769,2,TRUE))</f>
        <v>363.78829999999999</v>
      </c>
      <c r="D250" s="12">
        <f>100*(VLOOKUP($A250,'Raw-Data'!$A$189:$L769,3,TRUE)/VLOOKUP($A$5,'Raw-Data'!$A$189:$L769,3,TRUE))</f>
        <v>475.61296853654954</v>
      </c>
      <c r="E250" s="12">
        <f>100*(VLOOKUP($A250,'Raw-Data'!$A$189:$L769,4,TRUE)/VLOOKUP($A$5,'Raw-Data'!$A$189:$L769,4,TRUE))</f>
        <v>695.68224610300615</v>
      </c>
      <c r="F250" s="12">
        <f>100*(VLOOKUP($A250,'Raw-Data'!$A$189:$L769,5,TRUE)/VLOOKUP($A$5,'Raw-Data'!$A$189:$L769,5,TRUE))</f>
        <v>265.47468102824195</v>
      </c>
      <c r="G250" s="12">
        <f>100*(VLOOKUP($A250,'Raw-Data'!$A$189:$L769,6,TRUE)/VLOOKUP($A$5,'Raw-Data'!$A$189:$L769,6,TRUE))</f>
        <v>262.40967477101492</v>
      </c>
      <c r="H250" s="12">
        <f>100*(VLOOKUP($A250,'Raw-Data'!$A$189:$L769,7,TRUE)/VLOOKUP($A$5,'Raw-Data'!$A$189:$L769,7,TRUE))</f>
        <v>210.82677484830191</v>
      </c>
      <c r="I250" s="12">
        <f>100*(VLOOKUP($A250,'Raw-Data'!$A$189:$L769,8,TRUE)/VLOOKUP($A$5,'Raw-Data'!$A$189:$L769,8,TRUE))</f>
        <v>678.47199999999998</v>
      </c>
      <c r="J250" s="12">
        <f>100*(VLOOKUP($A250,'Raw-Data'!$A$189:$L769,9,TRUE)/VLOOKUP($A$5,'Raw-Data'!$A$189:$L769,9,TRUE))</f>
        <v>669.46299999999997</v>
      </c>
      <c r="L250" s="13">
        <f t="shared" si="69"/>
        <v>44347</v>
      </c>
      <c r="M250" s="3">
        <f t="shared" si="70"/>
        <v>1.5562218865442512E-2</v>
      </c>
      <c r="N250" s="3">
        <f t="shared" si="71"/>
        <v>6.9841994155444009E-3</v>
      </c>
      <c r="O250" s="3">
        <f t="shared" si="72"/>
        <v>8.0250029694737268E-3</v>
      </c>
      <c r="P250" s="3">
        <f t="shared" si="73"/>
        <v>3.2610929285950219E-2</v>
      </c>
      <c r="Q250" s="3">
        <f t="shared" si="74"/>
        <v>4.1682033325163514E-2</v>
      </c>
      <c r="R250" s="3">
        <f t="shared" si="75"/>
        <v>1.5559226048814212E-2</v>
      </c>
      <c r="S250" s="3">
        <f t="shared" si="76"/>
        <v>1.2196086212529655E-2</v>
      </c>
      <c r="T250" s="3">
        <f t="shared" si="77"/>
        <v>2.3190022772776597E-2</v>
      </c>
      <c r="U250" s="18"/>
      <c r="V250" s="13">
        <f t="shared" si="85"/>
        <v>44347</v>
      </c>
      <c r="W250" s="3">
        <f t="shared" si="87"/>
        <v>3.4389977582102399E-3</v>
      </c>
      <c r="X250" s="3">
        <f t="shared" si="78"/>
        <v>1.6166186949787011E-3</v>
      </c>
      <c r="Y250" s="3">
        <f t="shared" si="79"/>
        <v>1.6220619089454607E-3</v>
      </c>
      <c r="Z250" s="3">
        <f t="shared" si="80"/>
        <v>6.7788544633317956E-3</v>
      </c>
      <c r="AA250" s="3">
        <f t="shared" si="81"/>
        <v>7.844688918088703E-3</v>
      </c>
      <c r="AB250" s="3">
        <f t="shared" si="82"/>
        <v>3.4897832563007842E-3</v>
      </c>
      <c r="AC250" s="3">
        <f t="shared" si="83"/>
        <v>2.0830646198334198E-3</v>
      </c>
      <c r="AD250" s="3">
        <f t="shared" si="84"/>
        <v>3.7926361476810265E-3</v>
      </c>
    </row>
    <row r="251" spans="1:30" x14ac:dyDescent="0.3">
      <c r="A251" s="10">
        <v>44377</v>
      </c>
      <c r="B251" s="11">
        <f t="shared" si="88"/>
        <v>44377</v>
      </c>
      <c r="C251" s="12">
        <f>100*(VLOOKUP($A251,'Raw-Data'!$A$189:$L770,2,TRUE)/VLOOKUP($A$5,'Raw-Data'!$A$189:$L770,2,TRUE))</f>
        <v>368.58210000000003</v>
      </c>
      <c r="D251" s="12">
        <f>100*(VLOOKUP($A251,'Raw-Data'!$A$189:$L770,3,TRUE)/VLOOKUP($A$5,'Raw-Data'!$A$189:$L770,3,TRUE))</f>
        <v>486.71633911514834</v>
      </c>
      <c r="E251" s="12">
        <f>100*(VLOOKUP($A251,'Raw-Data'!$A$189:$L770,4,TRUE)/VLOOKUP($A$5,'Raw-Data'!$A$189:$L770,4,TRUE))</f>
        <v>705.92170148450805</v>
      </c>
      <c r="F251" s="12">
        <f>100*(VLOOKUP($A251,'Raw-Data'!$A$189:$L770,5,TRUE)/VLOOKUP($A$5,'Raw-Data'!$A$189:$L770,5,TRUE))</f>
        <v>262.48708002226209</v>
      </c>
      <c r="G251" s="12">
        <f>100*(VLOOKUP($A251,'Raw-Data'!$A$189:$L770,6,TRUE)/VLOOKUP($A$5,'Raw-Data'!$A$189:$L770,6,TRUE))</f>
        <v>258.83979642500964</v>
      </c>
      <c r="H251" s="12">
        <f>100*(VLOOKUP($A251,'Raw-Data'!$A$189:$L770,7,TRUE)/VLOOKUP($A$5,'Raw-Data'!$A$189:$L770,7,TRUE))</f>
        <v>210.21474121997534</v>
      </c>
      <c r="I251" s="12">
        <f>100*(VLOOKUP($A251,'Raw-Data'!$A$189:$L770,8,TRUE)/VLOOKUP($A$5,'Raw-Data'!$A$189:$L770,8,TRUE))</f>
        <v>677.649</v>
      </c>
      <c r="J251" s="12">
        <f>100*(VLOOKUP($A251,'Raw-Data'!$A$189:$L770,9,TRUE)/VLOOKUP($A$5,'Raw-Data'!$A$189:$L770,9,TRUE))</f>
        <v>670.61699999999996</v>
      </c>
      <c r="L251" s="13">
        <f t="shared" si="69"/>
        <v>44377</v>
      </c>
      <c r="M251" s="3">
        <f t="shared" si="70"/>
        <v>1.3177444134404581E-2</v>
      </c>
      <c r="N251" s="3">
        <f t="shared" si="71"/>
        <v>2.3345390712880665E-2</v>
      </c>
      <c r="O251" s="3">
        <f t="shared" si="72"/>
        <v>1.4718580844717666E-2</v>
      </c>
      <c r="P251" s="3">
        <f t="shared" si="73"/>
        <v>-1.1253807686700035E-2</v>
      </c>
      <c r="Q251" s="3">
        <f t="shared" si="74"/>
        <v>-1.3604217714611511E-2</v>
      </c>
      <c r="R251" s="3">
        <f t="shared" si="75"/>
        <v>-2.9030166057748552E-3</v>
      </c>
      <c r="S251" s="3">
        <f t="shared" si="76"/>
        <v>-1.2130198445919893E-3</v>
      </c>
      <c r="T251" s="3">
        <f t="shared" si="77"/>
        <v>1.7237696482106379E-3</v>
      </c>
      <c r="U251" s="18"/>
      <c r="V251" s="13">
        <f t="shared" si="85"/>
        <v>44377</v>
      </c>
      <c r="W251" s="3">
        <f t="shared" si="87"/>
        <v>2.9120012530982637E-3</v>
      </c>
      <c r="X251" s="3">
        <f t="shared" si="78"/>
        <v>5.4037109799625104E-3</v>
      </c>
      <c r="Y251" s="3">
        <f t="shared" si="79"/>
        <v>2.9750081629585363E-3</v>
      </c>
      <c r="Z251" s="3">
        <f t="shared" si="80"/>
        <v>-2.3393361102203047E-3</v>
      </c>
      <c r="AA251" s="3">
        <f t="shared" si="81"/>
        <v>-2.5603562837864576E-3</v>
      </c>
      <c r="AB251" s="3">
        <f t="shared" si="82"/>
        <v>-6.511184240020931E-4</v>
      </c>
      <c r="AC251" s="3">
        <f t="shared" si="83"/>
        <v>-2.0718111346486694E-4</v>
      </c>
      <c r="AD251" s="3">
        <f t="shared" si="84"/>
        <v>2.8191568167642233E-4</v>
      </c>
    </row>
    <row r="252" spans="1:30" x14ac:dyDescent="0.3">
      <c r="A252" s="10">
        <v>44408</v>
      </c>
      <c r="B252" s="11">
        <f t="shared" si="88"/>
        <v>44408</v>
      </c>
      <c r="C252" s="12">
        <f>100*(VLOOKUP($A252,'Raw-Data'!$A$189:$L771,2,TRUE)/VLOOKUP($A$5,'Raw-Data'!$A$189:$L771,2,TRUE))</f>
        <v>371.12189999999998</v>
      </c>
      <c r="D252" s="12">
        <f>100*(VLOOKUP($A252,'Raw-Data'!$A$189:$L771,3,TRUE)/VLOOKUP($A$5,'Raw-Data'!$A$189:$L771,3,TRUE))</f>
        <v>498.27797340764243</v>
      </c>
      <c r="E252" s="12">
        <f>100*(VLOOKUP($A252,'Raw-Data'!$A$189:$L771,4,TRUE)/VLOOKUP($A$5,'Raw-Data'!$A$189:$L771,4,TRUE))</f>
        <v>711.35251623480588</v>
      </c>
      <c r="F252" s="12">
        <f>100*(VLOOKUP($A252,'Raw-Data'!$A$189:$L771,5,TRUE)/VLOOKUP($A$5,'Raw-Data'!$A$189:$L771,5,TRUE))</f>
        <v>264.46347046294318</v>
      </c>
      <c r="G252" s="12">
        <f>100*(VLOOKUP($A252,'Raw-Data'!$A$189:$L771,6,TRUE)/VLOOKUP($A$5,'Raw-Data'!$A$189:$L771,6,TRUE))</f>
        <v>263.6248372263305</v>
      </c>
      <c r="H252" s="12">
        <f>100*(VLOOKUP($A252,'Raw-Data'!$A$189:$L771,7,TRUE)/VLOOKUP($A$5,'Raw-Data'!$A$189:$L771,7,TRUE))</f>
        <v>207.55309732276527</v>
      </c>
      <c r="I252" s="12">
        <f>100*(VLOOKUP($A252,'Raw-Data'!$A$189:$L771,8,TRUE)/VLOOKUP($A$5,'Raw-Data'!$A$189:$L771,8,TRUE))</f>
        <v>626.846</v>
      </c>
      <c r="J252" s="12">
        <f>100*(VLOOKUP($A252,'Raw-Data'!$A$189:$L771,9,TRUE)/VLOOKUP($A$5,'Raw-Data'!$A$189:$L771,9,TRUE))</f>
        <v>625.48500000000001</v>
      </c>
      <c r="L252" s="13">
        <f t="shared" si="69"/>
        <v>44408</v>
      </c>
      <c r="M252" s="3">
        <f t="shared" si="70"/>
        <v>6.8907307218661895E-3</v>
      </c>
      <c r="N252" s="3">
        <f t="shared" si="71"/>
        <v>2.3754358264432174E-2</v>
      </c>
      <c r="O252" s="3">
        <f t="shared" si="72"/>
        <v>7.6932253802046713E-3</v>
      </c>
      <c r="P252" s="3">
        <f t="shared" si="73"/>
        <v>7.5294770337399619E-3</v>
      </c>
      <c r="Q252" s="3">
        <f t="shared" si="74"/>
        <v>1.8486495768463396E-2</v>
      </c>
      <c r="R252" s="3">
        <f t="shared" si="75"/>
        <v>-1.2661547338513435E-2</v>
      </c>
      <c r="S252" s="3">
        <f t="shared" si="76"/>
        <v>-7.4969490104759284E-2</v>
      </c>
      <c r="T252" s="3">
        <f t="shared" si="77"/>
        <v>-6.7299218480891376E-2</v>
      </c>
      <c r="U252" s="18"/>
      <c r="V252" s="13">
        <f t="shared" si="85"/>
        <v>44408</v>
      </c>
      <c r="W252" s="3">
        <f t="shared" si="87"/>
        <v>1.5227396369260884E-3</v>
      </c>
      <c r="X252" s="3">
        <f t="shared" si="78"/>
        <v>5.4983738826291147E-3</v>
      </c>
      <c r="Y252" s="3">
        <f t="shared" si="79"/>
        <v>1.5550010253741766E-3</v>
      </c>
      <c r="Z252" s="3">
        <f t="shared" si="80"/>
        <v>1.5651571456049402E-3</v>
      </c>
      <c r="AA252" s="3">
        <f t="shared" si="81"/>
        <v>3.479216269461816E-3</v>
      </c>
      <c r="AB252" s="3">
        <f t="shared" si="82"/>
        <v>-2.8398620703997944E-3</v>
      </c>
      <c r="AC252" s="3">
        <f t="shared" si="83"/>
        <v>-1.2804623522891976E-2</v>
      </c>
      <c r="AD252" s="3">
        <f t="shared" si="84"/>
        <v>-1.1006519968619717E-2</v>
      </c>
    </row>
    <row r="253" spans="1:30" x14ac:dyDescent="0.3">
      <c r="A253" s="10">
        <v>44439</v>
      </c>
      <c r="B253" s="11">
        <f t="shared" si="88"/>
        <v>44439</v>
      </c>
      <c r="C253" s="12">
        <f>100*(VLOOKUP($A253,'Raw-Data'!$A$189:$L772,2,TRUE)/VLOOKUP($A$5,'Raw-Data'!$A$189:$L772,2,TRUE))</f>
        <v>380.41090000000003</v>
      </c>
      <c r="D253" s="12">
        <f>100*(VLOOKUP($A253,'Raw-Data'!$A$189:$L772,3,TRUE)/VLOOKUP($A$5,'Raw-Data'!$A$189:$L772,3,TRUE))</f>
        <v>513.42843303199686</v>
      </c>
      <c r="E253" s="12">
        <f>100*(VLOOKUP($A253,'Raw-Data'!$A$189:$L772,4,TRUE)/VLOOKUP($A$5,'Raw-Data'!$A$189:$L772,4,TRUE))</f>
        <v>729.43719339592428</v>
      </c>
      <c r="F253" s="12">
        <f>100*(VLOOKUP($A253,'Raw-Data'!$A$189:$L772,5,TRUE)/VLOOKUP($A$5,'Raw-Data'!$A$189:$L772,5,TRUE))</f>
        <v>269.12843678382177</v>
      </c>
      <c r="G253" s="12">
        <f>100*(VLOOKUP($A253,'Raw-Data'!$A$189:$L772,6,TRUE)/VLOOKUP($A$5,'Raw-Data'!$A$189:$L772,6,TRUE))</f>
        <v>267.60885096941786</v>
      </c>
      <c r="H253" s="12">
        <f>100*(VLOOKUP($A253,'Raw-Data'!$A$189:$L772,7,TRUE)/VLOOKUP($A$5,'Raw-Data'!$A$189:$L772,7,TRUE))</f>
        <v>213.92485587118875</v>
      </c>
      <c r="I253" s="12">
        <f>100*(VLOOKUP($A253,'Raw-Data'!$A$189:$L772,8,TRUE)/VLOOKUP($A$5,'Raw-Data'!$A$189:$L772,8,TRUE))</f>
        <v>641.17899999999997</v>
      </c>
      <c r="J253" s="12">
        <f>100*(VLOOKUP($A253,'Raw-Data'!$A$189:$L772,9,TRUE)/VLOOKUP($A$5,'Raw-Data'!$A$189:$L772,9,TRUE))</f>
        <v>641.85799999999995</v>
      </c>
      <c r="L253" s="13">
        <f t="shared" si="69"/>
        <v>44439</v>
      </c>
      <c r="M253" s="3">
        <f t="shared" si="70"/>
        <v>2.5029511866586196E-2</v>
      </c>
      <c r="N253" s="3">
        <f t="shared" si="71"/>
        <v>3.0405637882692016E-2</v>
      </c>
      <c r="O253" s="3">
        <f t="shared" si="72"/>
        <v>2.5422946778681066E-2</v>
      </c>
      <c r="P253" s="3">
        <f t="shared" si="73"/>
        <v>1.7639359843204749E-2</v>
      </c>
      <c r="Q253" s="3">
        <f t="shared" si="74"/>
        <v>1.5112436995710521E-2</v>
      </c>
      <c r="R253" s="3">
        <f t="shared" si="75"/>
        <v>3.0699414417867166E-2</v>
      </c>
      <c r="S253" s="3">
        <f t="shared" si="76"/>
        <v>2.2865265152844483E-2</v>
      </c>
      <c r="T253" s="3">
        <f t="shared" si="77"/>
        <v>2.6176487046052133E-2</v>
      </c>
      <c r="U253" s="18"/>
      <c r="V253" s="13">
        <f t="shared" si="85"/>
        <v>44439</v>
      </c>
      <c r="W253" s="3">
        <f t="shared" si="87"/>
        <v>5.5311158352507172E-3</v>
      </c>
      <c r="X253" s="3">
        <f t="shared" si="78"/>
        <v>7.0379322967944018E-3</v>
      </c>
      <c r="Y253" s="3">
        <f t="shared" si="79"/>
        <v>5.1386390434632568E-3</v>
      </c>
      <c r="Z253" s="3">
        <f t="shared" si="80"/>
        <v>3.6667048692458014E-3</v>
      </c>
      <c r="AA253" s="3">
        <f t="shared" si="81"/>
        <v>2.8442078653104909E-3</v>
      </c>
      <c r="AB253" s="3">
        <f t="shared" si="82"/>
        <v>6.8855804316742706E-3</v>
      </c>
      <c r="AC253" s="3">
        <f t="shared" si="83"/>
        <v>3.9053368460176844E-3</v>
      </c>
      <c r="AD253" s="3">
        <f t="shared" si="84"/>
        <v>4.2810605217130917E-3</v>
      </c>
    </row>
    <row r="254" spans="1:30" x14ac:dyDescent="0.3">
      <c r="A254" s="10">
        <v>44469</v>
      </c>
      <c r="B254" s="11">
        <f t="shared" si="88"/>
        <v>44469</v>
      </c>
      <c r="C254" s="12">
        <f>100*(VLOOKUP($A254,'Raw-Data'!$A$189:$L773,2,TRUE)/VLOOKUP($A$5,'Raw-Data'!$A$189:$L773,2,TRUE))</f>
        <v>364.69619999999998</v>
      </c>
      <c r="D254" s="12">
        <f>100*(VLOOKUP($A254,'Raw-Data'!$A$189:$L773,3,TRUE)/VLOOKUP($A$5,'Raw-Data'!$A$189:$L773,3,TRUE))</f>
        <v>489.54919259593879</v>
      </c>
      <c r="E254" s="12">
        <f>100*(VLOOKUP($A254,'Raw-Data'!$A$189:$L773,4,TRUE)/VLOOKUP($A$5,'Raw-Data'!$A$189:$L773,4,TRUE))</f>
        <v>699.38519078298521</v>
      </c>
      <c r="F254" s="12">
        <f>100*(VLOOKUP($A254,'Raw-Data'!$A$189:$L773,5,TRUE)/VLOOKUP($A$5,'Raw-Data'!$A$189:$L773,5,TRUE))</f>
        <v>261.31807485706076</v>
      </c>
      <c r="G254" s="12">
        <f>100*(VLOOKUP($A254,'Raw-Data'!$A$189:$L773,6,TRUE)/VLOOKUP($A$5,'Raw-Data'!$A$189:$L773,6,TRUE))</f>
        <v>254.82214125968912</v>
      </c>
      <c r="H254" s="12">
        <f>100*(VLOOKUP($A254,'Raw-Data'!$A$189:$L773,7,TRUE)/VLOOKUP($A$5,'Raw-Data'!$A$189:$L773,7,TRUE))</f>
        <v>219.80954696900486</v>
      </c>
      <c r="I254" s="12">
        <f>100*(VLOOKUP($A254,'Raw-Data'!$A$189:$L773,8,TRUE)/VLOOKUP($A$5,'Raw-Data'!$A$189:$L773,8,TRUE))</f>
        <v>614.404</v>
      </c>
      <c r="J254" s="12">
        <f>100*(VLOOKUP($A254,'Raw-Data'!$A$189:$L773,9,TRUE)/VLOOKUP($A$5,'Raw-Data'!$A$189:$L773,9,TRUE))</f>
        <v>616.35</v>
      </c>
      <c r="L254" s="13">
        <f t="shared" si="69"/>
        <v>44469</v>
      </c>
      <c r="M254" s="3">
        <f t="shared" si="70"/>
        <v>-4.1309804740085165E-2</v>
      </c>
      <c r="N254" s="3">
        <f t="shared" si="71"/>
        <v>-4.6509384560262435E-2</v>
      </c>
      <c r="O254" s="3">
        <f t="shared" si="72"/>
        <v>-4.1198889890753709E-2</v>
      </c>
      <c r="P254" s="3">
        <f t="shared" si="73"/>
        <v>-2.9020946355938992E-2</v>
      </c>
      <c r="Q254" s="3">
        <f t="shared" si="74"/>
        <v>-4.7781340801728578E-2</v>
      </c>
      <c r="R254" s="3">
        <f t="shared" si="75"/>
        <v>2.7508215788442314E-2</v>
      </c>
      <c r="S254" s="3">
        <f t="shared" si="76"/>
        <v>-4.1759009574549366E-2</v>
      </c>
      <c r="T254" s="3">
        <f t="shared" si="77"/>
        <v>-3.9740877265687979E-2</v>
      </c>
      <c r="U254" s="18"/>
      <c r="V254" s="13">
        <f t="shared" si="85"/>
        <v>44469</v>
      </c>
      <c r="W254" s="3">
        <f t="shared" si="87"/>
        <v>-9.1287962932280753E-3</v>
      </c>
      <c r="X254" s="3">
        <f t="shared" si="78"/>
        <v>-1.0765434389621204E-2</v>
      </c>
      <c r="Y254" s="3">
        <f t="shared" si="79"/>
        <v>-8.3273676329882126E-3</v>
      </c>
      <c r="Z254" s="3">
        <f t="shared" si="80"/>
        <v>-6.0326024447216967E-3</v>
      </c>
      <c r="AA254" s="3">
        <f t="shared" si="81"/>
        <v>-8.9925976440418613E-3</v>
      </c>
      <c r="AB254" s="3">
        <f t="shared" si="82"/>
        <v>6.1698255792440879E-3</v>
      </c>
      <c r="AC254" s="3">
        <f t="shared" si="83"/>
        <v>-7.1323467125595551E-3</v>
      </c>
      <c r="AD254" s="3">
        <f t="shared" si="84"/>
        <v>-6.4994626842428474E-3</v>
      </c>
    </row>
    <row r="255" spans="1:30" x14ac:dyDescent="0.3">
      <c r="A255" s="10">
        <v>44500</v>
      </c>
      <c r="B255" s="11">
        <f t="shared" si="88"/>
        <v>44500</v>
      </c>
      <c r="C255" s="12">
        <f>100*(VLOOKUP($A255,'Raw-Data'!$A$189:$L774,2,TRUE)/VLOOKUP($A$5,'Raw-Data'!$A$189:$L774,2,TRUE))</f>
        <v>383.3116</v>
      </c>
      <c r="D255" s="12">
        <f>100*(VLOOKUP($A255,'Raw-Data'!$A$189:$L774,3,TRUE)/VLOOKUP($A$5,'Raw-Data'!$A$189:$L774,3,TRUE))</f>
        <v>523.84767357690623</v>
      </c>
      <c r="E255" s="12">
        <f>100*(VLOOKUP($A255,'Raw-Data'!$A$189:$L774,4,TRUE)/VLOOKUP($A$5,'Raw-Data'!$A$189:$L774,4,TRUE))</f>
        <v>740.98407900298434</v>
      </c>
      <c r="F255" s="12">
        <f>100*(VLOOKUP($A255,'Raw-Data'!$A$189:$L774,5,TRUE)/VLOOKUP($A$5,'Raw-Data'!$A$189:$L774,5,TRUE))</f>
        <v>267.745284295305</v>
      </c>
      <c r="G255" s="12">
        <f>100*(VLOOKUP($A255,'Raw-Data'!$A$189:$L774,6,TRUE)/VLOOKUP($A$5,'Raw-Data'!$A$189:$L774,6,TRUE))</f>
        <v>266.30041698221441</v>
      </c>
      <c r="H255" s="12">
        <f>100*(VLOOKUP($A255,'Raw-Data'!$A$189:$L774,7,TRUE)/VLOOKUP($A$5,'Raw-Data'!$A$189:$L774,7,TRUE))</f>
        <v>212.41557732538325</v>
      </c>
      <c r="I255" s="12">
        <f>100*(VLOOKUP($A255,'Raw-Data'!$A$189:$L774,8,TRUE)/VLOOKUP($A$5,'Raw-Data'!$A$189:$L774,8,TRUE))</f>
        <v>622.745</v>
      </c>
      <c r="J255" s="12">
        <f>100*(VLOOKUP($A255,'Raw-Data'!$A$189:$L774,9,TRUE)/VLOOKUP($A$5,'Raw-Data'!$A$189:$L774,9,TRUE))</f>
        <v>622.42899999999997</v>
      </c>
      <c r="L255" s="13">
        <f t="shared" si="69"/>
        <v>44500</v>
      </c>
      <c r="M255" s="3">
        <f t="shared" si="70"/>
        <v>5.1043580931197097E-2</v>
      </c>
      <c r="N255" s="3">
        <f t="shared" si="71"/>
        <v>7.0061357468679475E-2</v>
      </c>
      <c r="O255" s="3">
        <f t="shared" si="72"/>
        <v>5.9479223707078699E-2</v>
      </c>
      <c r="P255" s="3">
        <f t="shared" si="73"/>
        <v>2.4595349716087789E-2</v>
      </c>
      <c r="Q255" s="3">
        <f t="shared" si="74"/>
        <v>4.5044263680477314E-2</v>
      </c>
      <c r="R255" s="3">
        <f t="shared" si="75"/>
        <v>-3.3638073257410528E-2</v>
      </c>
      <c r="S255" s="3">
        <f t="shared" si="76"/>
        <v>1.357575797032573E-2</v>
      </c>
      <c r="T255" s="3">
        <f t="shared" si="77"/>
        <v>9.8629025715908369E-3</v>
      </c>
      <c r="U255" s="18"/>
      <c r="V255" s="13">
        <f t="shared" si="85"/>
        <v>44500</v>
      </c>
      <c r="W255" s="3">
        <f t="shared" si="87"/>
        <v>1.1279802829608792E-2</v>
      </c>
      <c r="X255" s="3">
        <f t="shared" si="78"/>
        <v>1.6216962537949579E-2</v>
      </c>
      <c r="Y255" s="3">
        <f t="shared" si="79"/>
        <v>1.2022298747538683E-2</v>
      </c>
      <c r="Z255" s="3">
        <f t="shared" si="80"/>
        <v>5.1126508765863277E-3</v>
      </c>
      <c r="AA255" s="3">
        <f t="shared" si="81"/>
        <v>8.4774711771170453E-3</v>
      </c>
      <c r="AB255" s="3">
        <f t="shared" si="82"/>
        <v>-7.5446930624725288E-3</v>
      </c>
      <c r="AC255" s="3">
        <f t="shared" si="83"/>
        <v>2.3187095124298524E-3</v>
      </c>
      <c r="AD255" s="3">
        <f t="shared" si="84"/>
        <v>1.6130385545797721E-3</v>
      </c>
    </row>
    <row r="256" spans="1:30" x14ac:dyDescent="0.3">
      <c r="A256" s="10">
        <v>44530</v>
      </c>
      <c r="B256" s="11">
        <f t="shared" si="88"/>
        <v>44530</v>
      </c>
      <c r="C256" s="12">
        <f>100*(VLOOKUP($A256,'Raw-Data'!$A$189:$L775,2,TRUE)/VLOOKUP($A$5,'Raw-Data'!$A$189:$L775,2,TRUE))</f>
        <v>374.08139999999997</v>
      </c>
      <c r="D256" s="12">
        <f>100*(VLOOKUP($A256,'Raw-Data'!$A$189:$L775,3,TRUE)/VLOOKUP($A$5,'Raw-Data'!$A$189:$L775,3,TRUE))</f>
        <v>520.2180290306253</v>
      </c>
      <c r="E256" s="12">
        <f>100*(VLOOKUP($A256,'Raw-Data'!$A$189:$L775,4,TRUE)/VLOOKUP($A$5,'Raw-Data'!$A$189:$L775,4,TRUE))</f>
        <v>715.18322595519578</v>
      </c>
      <c r="F256" s="12">
        <f>100*(VLOOKUP($A256,'Raw-Data'!$A$189:$L775,5,TRUE)/VLOOKUP($A$5,'Raw-Data'!$A$189:$L775,5,TRUE))</f>
        <v>255.28341653729254</v>
      </c>
      <c r="G256" s="12">
        <f>100*(VLOOKUP($A256,'Raw-Data'!$A$189:$L775,6,TRUE)/VLOOKUP($A$5,'Raw-Data'!$A$189:$L775,6,TRUE))</f>
        <v>252.56571709492391</v>
      </c>
      <c r="H256" s="12">
        <f>100*(VLOOKUP($A256,'Raw-Data'!$A$189:$L775,7,TRUE)/VLOOKUP($A$5,'Raw-Data'!$A$189:$L775,7,TRUE))</f>
        <v>207.17918319424405</v>
      </c>
      <c r="I256" s="12">
        <f>100*(VLOOKUP($A256,'Raw-Data'!$A$189:$L775,8,TRUE)/VLOOKUP($A$5,'Raw-Data'!$A$189:$L775,8,TRUE))</f>
        <v>598.65200000000004</v>
      </c>
      <c r="J256" s="12">
        <f>100*(VLOOKUP($A256,'Raw-Data'!$A$189:$L775,9,TRUE)/VLOOKUP($A$5,'Raw-Data'!$A$189:$L775,9,TRUE))</f>
        <v>597.06399999999996</v>
      </c>
      <c r="L256" s="13">
        <f t="shared" si="69"/>
        <v>44530</v>
      </c>
      <c r="M256" s="3">
        <f t="shared" si="70"/>
        <v>-2.4080147848382416E-2</v>
      </c>
      <c r="N256" s="3">
        <f t="shared" si="71"/>
        <v>-6.9288167712899806E-3</v>
      </c>
      <c r="O256" s="3">
        <f t="shared" si="72"/>
        <v>-3.4819713107067551E-2</v>
      </c>
      <c r="P256" s="3">
        <f t="shared" si="73"/>
        <v>-4.6543743210311295E-2</v>
      </c>
      <c r="Q256" s="3">
        <f t="shared" si="74"/>
        <v>-5.1575960875073656E-2</v>
      </c>
      <c r="R256" s="3">
        <f t="shared" si="75"/>
        <v>-2.4651648419917738E-2</v>
      </c>
      <c r="S256" s="3">
        <f t="shared" si="76"/>
        <v>-3.8688387702831784E-2</v>
      </c>
      <c r="T256" s="3">
        <f t="shared" si="77"/>
        <v>-4.0751635929559882E-2</v>
      </c>
      <c r="U256" s="18"/>
      <c r="V256" s="13">
        <f t="shared" si="85"/>
        <v>44530</v>
      </c>
      <c r="W256" s="3">
        <f t="shared" si="87"/>
        <v>-5.3213217976165192E-3</v>
      </c>
      <c r="X256" s="3">
        <f t="shared" si="78"/>
        <v>-1.6037993848828608E-3</v>
      </c>
      <c r="Y256" s="3">
        <f t="shared" si="79"/>
        <v>-7.0379700202263199E-3</v>
      </c>
      <c r="Z256" s="3">
        <f t="shared" si="80"/>
        <v>-9.6750772918734462E-3</v>
      </c>
      <c r="AA256" s="3">
        <f t="shared" si="81"/>
        <v>-9.7067569991171887E-3</v>
      </c>
      <c r="AB256" s="3">
        <f t="shared" si="82"/>
        <v>-5.5291252679370243E-3</v>
      </c>
      <c r="AC256" s="3">
        <f t="shared" si="83"/>
        <v>-6.6078912708383971E-3</v>
      </c>
      <c r="AD256" s="3">
        <f t="shared" si="84"/>
        <v>-6.6647682504660313E-3</v>
      </c>
    </row>
    <row r="257" spans="1:30" x14ac:dyDescent="0.3">
      <c r="A257" s="10">
        <v>44561</v>
      </c>
      <c r="B257" s="11">
        <f t="shared" si="88"/>
        <v>44561</v>
      </c>
      <c r="C257" s="12">
        <f>100*(VLOOKUP($A257,'Raw-Data'!$A$189:$L776,2,TRUE)/VLOOKUP($A$5,'Raw-Data'!$A$189:$L776,2,TRUE))</f>
        <v>389.04469999999998</v>
      </c>
      <c r="D257" s="12">
        <f>100*(VLOOKUP($A257,'Raw-Data'!$A$189:$L776,3,TRUE)/VLOOKUP($A$5,'Raw-Data'!$A$189:$L776,3,TRUE))</f>
        <v>543.53233153910207</v>
      </c>
      <c r="E257" s="12">
        <f>100*(VLOOKUP($A257,'Raw-Data'!$A$189:$L776,4,TRUE)/VLOOKUP($A$5,'Raw-Data'!$A$189:$L776,4,TRUE))</f>
        <v>744.39402866547982</v>
      </c>
      <c r="F257" s="12">
        <f>100*(VLOOKUP($A257,'Raw-Data'!$A$189:$L776,5,TRUE)/VLOOKUP($A$5,'Raw-Data'!$A$189:$L776,5,TRUE))</f>
        <v>268.35491196281833</v>
      </c>
      <c r="G257" s="12">
        <f>100*(VLOOKUP($A257,'Raw-Data'!$A$189:$L776,6,TRUE)/VLOOKUP($A$5,'Raw-Data'!$A$189:$L776,6,TRUE))</f>
        <v>269.24549544723499</v>
      </c>
      <c r="H257" s="12">
        <f>100*(VLOOKUP($A257,'Raw-Data'!$A$189:$L776,7,TRUE)/VLOOKUP($A$5,'Raw-Data'!$A$189:$L776,7,TRUE))</f>
        <v>211.10339255103673</v>
      </c>
      <c r="I257" s="12">
        <f>100*(VLOOKUP($A257,'Raw-Data'!$A$189:$L776,8,TRUE)/VLOOKUP($A$5,'Raw-Data'!$A$189:$L776,8,TRUE))</f>
        <v>606.83199999999999</v>
      </c>
      <c r="J257" s="12">
        <f>100*(VLOOKUP($A257,'Raw-Data'!$A$189:$L776,9,TRUE)/VLOOKUP($A$5,'Raw-Data'!$A$189:$L776,9,TRUE))</f>
        <v>608.26599999999996</v>
      </c>
      <c r="L257" s="13">
        <f t="shared" si="69"/>
        <v>44561</v>
      </c>
      <c r="M257" s="3">
        <f t="shared" si="70"/>
        <v>4.0000117621458831E-2</v>
      </c>
      <c r="N257" s="3">
        <f t="shared" si="71"/>
        <v>4.4816406213219251E-2</v>
      </c>
      <c r="O257" s="3">
        <f t="shared" si="72"/>
        <v>4.0843802888791414E-2</v>
      </c>
      <c r="P257" s="3">
        <f t="shared" si="73"/>
        <v>5.1203856493421185E-2</v>
      </c>
      <c r="Q257" s="3">
        <f t="shared" si="74"/>
        <v>6.6041339830940515E-2</v>
      </c>
      <c r="R257" s="3">
        <f t="shared" si="75"/>
        <v>1.8941137310660716E-2</v>
      </c>
      <c r="S257" s="3">
        <f t="shared" si="76"/>
        <v>1.3664031858241499E-2</v>
      </c>
      <c r="T257" s="3">
        <f t="shared" si="77"/>
        <v>1.8761807779400508E-2</v>
      </c>
      <c r="U257" s="18"/>
      <c r="V257" s="13">
        <f t="shared" si="85"/>
        <v>44561</v>
      </c>
      <c r="W257" s="3">
        <f t="shared" si="87"/>
        <v>8.8393766992835125E-3</v>
      </c>
      <c r="X257" s="3">
        <f t="shared" si="78"/>
        <v>1.0373564071609841E-2</v>
      </c>
      <c r="Y257" s="3">
        <f t="shared" si="79"/>
        <v>8.2555953106058268E-3</v>
      </c>
      <c r="Z257" s="3">
        <f t="shared" si="80"/>
        <v>1.0643777982732057E-2</v>
      </c>
      <c r="AA257" s="3">
        <f t="shared" si="81"/>
        <v>1.2429186519428915E-2</v>
      </c>
      <c r="AB257" s="3">
        <f t="shared" si="82"/>
        <v>4.2483130995500532E-3</v>
      </c>
      <c r="AC257" s="3">
        <f t="shared" si="83"/>
        <v>2.3337864977485993E-3</v>
      </c>
      <c r="AD257" s="3">
        <f t="shared" si="84"/>
        <v>3.0684191678988027E-3</v>
      </c>
    </row>
    <row r="258" spans="1:30" x14ac:dyDescent="0.3">
      <c r="A258" s="10">
        <v>44592</v>
      </c>
      <c r="B258" s="11">
        <f t="shared" si="88"/>
        <v>44592</v>
      </c>
      <c r="C258" s="12">
        <f>100*(VLOOKUP($A258,'Raw-Data'!$A$189:$L777,2,TRUE)/VLOOKUP($A$5,'Raw-Data'!$A$189:$L777,2,TRUE))</f>
        <v>369.93779999999998</v>
      </c>
      <c r="D258" s="12">
        <f>100*(VLOOKUP($A258,'Raw-Data'!$A$189:$L777,3,TRUE)/VLOOKUP($A$5,'Raw-Data'!$A$189:$L777,3,TRUE))</f>
        <v>515.40626003472357</v>
      </c>
      <c r="E258" s="12">
        <f>100*(VLOOKUP($A258,'Raw-Data'!$A$189:$L777,4,TRUE)/VLOOKUP($A$5,'Raw-Data'!$A$189:$L777,4,TRUE))</f>
        <v>689.55368693402329</v>
      </c>
      <c r="F258" s="12">
        <f>100*(VLOOKUP($A258,'Raw-Data'!$A$189:$L777,5,TRUE)/VLOOKUP($A$5,'Raw-Data'!$A$189:$L777,5,TRUE))</f>
        <v>255.38691584613474</v>
      </c>
      <c r="G258" s="12">
        <f>100*(VLOOKUP($A258,'Raw-Data'!$A$189:$L777,6,TRUE)/VLOOKUP($A$5,'Raw-Data'!$A$189:$L777,6,TRUE))</f>
        <v>256.92541889539814</v>
      </c>
      <c r="H258" s="12">
        <f>100*(VLOOKUP($A258,'Raw-Data'!$A$189:$L777,7,TRUE)/VLOOKUP($A$5,'Raw-Data'!$A$189:$L777,7,TRUE))</f>
        <v>200.39378845995745</v>
      </c>
      <c r="I258" s="12">
        <f>100*(VLOOKUP($A258,'Raw-Data'!$A$189:$L777,8,TRUE)/VLOOKUP($A$5,'Raw-Data'!$A$189:$L777,8,TRUE))</f>
        <v>588</v>
      </c>
      <c r="J258" s="12">
        <f>100*(VLOOKUP($A258,'Raw-Data'!$A$189:$L777,9,TRUE)/VLOOKUP($A$5,'Raw-Data'!$A$189:$L777,9,TRUE))</f>
        <v>596.75199999999995</v>
      </c>
      <c r="L258" s="13">
        <f t="shared" si="69"/>
        <v>44592</v>
      </c>
      <c r="M258" s="3">
        <f t="shared" si="70"/>
        <v>-4.9112351357054829E-2</v>
      </c>
      <c r="N258" s="3">
        <f t="shared" si="71"/>
        <v>-5.1746823274955611E-2</v>
      </c>
      <c r="O258" s="3">
        <f t="shared" si="72"/>
        <v>-7.3671119890324932E-2</v>
      </c>
      <c r="P258" s="3">
        <f t="shared" si="73"/>
        <v>-4.8324049751250153E-2</v>
      </c>
      <c r="Q258" s="3">
        <f t="shared" si="74"/>
        <v>-4.5757781504839556E-2</v>
      </c>
      <c r="R258" s="3">
        <f t="shared" si="75"/>
        <v>-5.0731558416286959E-2</v>
      </c>
      <c r="S258" s="3">
        <f t="shared" si="76"/>
        <v>-3.1033300814722997E-2</v>
      </c>
      <c r="T258" s="3">
        <f t="shared" si="77"/>
        <v>-1.892921846692075E-2</v>
      </c>
      <c r="U258" s="18"/>
      <c r="V258" s="13">
        <f t="shared" si="85"/>
        <v>44592</v>
      </c>
      <c r="W258" s="3">
        <f t="shared" si="87"/>
        <v>-1.0853032442076671E-2</v>
      </c>
      <c r="X258" s="3">
        <f t="shared" si="78"/>
        <v>-1.1977733872527397E-2</v>
      </c>
      <c r="Y258" s="3">
        <f t="shared" si="79"/>
        <v>-1.489085023619462E-2</v>
      </c>
      <c r="Z258" s="3">
        <f t="shared" si="80"/>
        <v>-1.0045150736739722E-2</v>
      </c>
      <c r="AA258" s="3">
        <f t="shared" si="81"/>
        <v>-8.6117574612329922E-3</v>
      </c>
      <c r="AB258" s="3">
        <f t="shared" si="82"/>
        <v>-1.1378595732960376E-2</v>
      </c>
      <c r="AC258" s="3">
        <f t="shared" si="83"/>
        <v>-5.3004193179107487E-3</v>
      </c>
      <c r="AD258" s="3">
        <f t="shared" si="84"/>
        <v>-3.0957985211326755E-3</v>
      </c>
    </row>
    <row r="259" spans="1:30" x14ac:dyDescent="0.3">
      <c r="A259" s="10">
        <v>44620</v>
      </c>
      <c r="B259" s="11">
        <f t="shared" si="88"/>
        <v>44620</v>
      </c>
      <c r="L259" s="13">
        <f t="shared" si="69"/>
        <v>44620</v>
      </c>
      <c r="M259" s="3"/>
      <c r="N259" s="3"/>
      <c r="O259" s="3"/>
      <c r="P259" s="3"/>
      <c r="Q259" s="3"/>
      <c r="R259" s="3"/>
      <c r="S259" s="3"/>
      <c r="T259" s="3"/>
      <c r="U259" s="18"/>
      <c r="V259" s="13">
        <f t="shared" si="85"/>
        <v>44620</v>
      </c>
      <c r="W259" s="3"/>
      <c r="X259" s="3"/>
      <c r="Y259" s="3"/>
      <c r="Z259" s="3"/>
      <c r="AA259" s="3"/>
      <c r="AB259" s="3"/>
      <c r="AC259" s="3"/>
      <c r="AD259" s="3"/>
    </row>
    <row r="260" spans="1:30" x14ac:dyDescent="0.3">
      <c r="A260" s="10">
        <v>44651</v>
      </c>
      <c r="B260" s="11">
        <f t="shared" si="88"/>
        <v>44651</v>
      </c>
      <c r="L260" s="13">
        <f t="shared" si="69"/>
        <v>44651</v>
      </c>
      <c r="M260" s="3"/>
      <c r="N260" s="3"/>
      <c r="O260" s="3"/>
      <c r="P260" s="3"/>
      <c r="Q260" s="3"/>
      <c r="R260" s="3"/>
      <c r="S260" s="3"/>
      <c r="T260" s="3"/>
      <c r="U260" s="18"/>
      <c r="V260" s="13">
        <f t="shared" si="85"/>
        <v>44651</v>
      </c>
      <c r="W260" s="3"/>
      <c r="X260" s="3"/>
      <c r="Y260" s="3"/>
      <c r="Z260" s="3"/>
      <c r="AA260" s="3"/>
      <c r="AB260" s="3"/>
      <c r="AC260" s="3"/>
      <c r="AD260" s="3"/>
    </row>
    <row r="261" spans="1:30" x14ac:dyDescent="0.3">
      <c r="A261" s="10">
        <v>44681</v>
      </c>
      <c r="B261" s="11">
        <f t="shared" si="88"/>
        <v>44681</v>
      </c>
      <c r="L261" s="13">
        <f t="shared" si="69"/>
        <v>44681</v>
      </c>
      <c r="M261" s="3"/>
      <c r="N261" s="3"/>
      <c r="O261" s="3"/>
      <c r="P261" s="3"/>
      <c r="Q261" s="3"/>
      <c r="R261" s="3"/>
      <c r="S261" s="3"/>
      <c r="T261" s="3"/>
      <c r="U261" s="18"/>
      <c r="V261" s="13">
        <f t="shared" si="85"/>
        <v>44681</v>
      </c>
      <c r="W261" s="3"/>
      <c r="X261" s="3"/>
      <c r="Y261" s="3"/>
      <c r="Z261" s="3"/>
      <c r="AA261" s="3"/>
      <c r="AB261" s="3"/>
      <c r="AC261" s="3"/>
      <c r="AD261" s="3"/>
    </row>
    <row r="262" spans="1:30" x14ac:dyDescent="0.3">
      <c r="A262" s="10">
        <v>44712</v>
      </c>
      <c r="B262" s="11">
        <f t="shared" si="88"/>
        <v>44712</v>
      </c>
      <c r="L262" s="13">
        <f t="shared" si="69"/>
        <v>44712</v>
      </c>
      <c r="M262" s="3"/>
      <c r="N262" s="3"/>
      <c r="O262" s="3"/>
      <c r="P262" s="3"/>
      <c r="Q262" s="3"/>
      <c r="R262" s="3"/>
      <c r="S262" s="3"/>
      <c r="T262" s="3"/>
      <c r="U262" s="18"/>
      <c r="V262" s="13">
        <f t="shared" si="85"/>
        <v>44712</v>
      </c>
      <c r="W262" s="3"/>
      <c r="X262" s="3"/>
      <c r="Y262" s="3"/>
      <c r="Z262" s="3"/>
      <c r="AA262" s="3"/>
      <c r="AB262" s="3"/>
      <c r="AC262" s="3"/>
      <c r="AD262" s="3"/>
    </row>
    <row r="263" spans="1:30" x14ac:dyDescent="0.3">
      <c r="A263" s="10">
        <v>44742</v>
      </c>
      <c r="B263" s="11">
        <f t="shared" si="88"/>
        <v>44742</v>
      </c>
      <c r="L263" s="13">
        <f t="shared" ref="L263:L293" si="89">A263</f>
        <v>44742</v>
      </c>
      <c r="M263" s="3"/>
      <c r="N263" s="3"/>
      <c r="O263" s="3"/>
      <c r="P263" s="3"/>
      <c r="Q263" s="3"/>
      <c r="R263" s="3"/>
      <c r="S263" s="3"/>
      <c r="T263" s="3"/>
      <c r="U263" s="18"/>
      <c r="V263" s="13">
        <f t="shared" si="85"/>
        <v>44742</v>
      </c>
      <c r="W263" s="3"/>
      <c r="X263" s="3"/>
      <c r="Y263" s="3"/>
      <c r="Z263" s="3"/>
      <c r="AA263" s="3"/>
      <c r="AB263" s="3"/>
      <c r="AC263" s="3"/>
      <c r="AD263" s="3"/>
    </row>
    <row r="264" spans="1:30" x14ac:dyDescent="0.3">
      <c r="A264" s="10">
        <v>44773</v>
      </c>
      <c r="B264" s="11">
        <f t="shared" si="88"/>
        <v>44773</v>
      </c>
      <c r="L264" s="13">
        <f t="shared" si="89"/>
        <v>44773</v>
      </c>
      <c r="M264" s="3"/>
      <c r="N264" s="3"/>
      <c r="O264" s="3"/>
      <c r="P264" s="3"/>
      <c r="Q264" s="3"/>
      <c r="R264" s="3"/>
      <c r="S264" s="3"/>
      <c r="T264" s="3"/>
      <c r="U264" s="18"/>
      <c r="V264" s="13">
        <f t="shared" si="85"/>
        <v>44773</v>
      </c>
      <c r="W264" s="3"/>
      <c r="X264" s="3"/>
      <c r="Y264" s="3"/>
      <c r="Z264" s="3"/>
      <c r="AA264" s="3"/>
      <c r="AB264" s="3"/>
      <c r="AC264" s="3"/>
      <c r="AD264" s="3"/>
    </row>
    <row r="265" spans="1:30" x14ac:dyDescent="0.3">
      <c r="A265" s="10">
        <v>44804</v>
      </c>
      <c r="B265" s="11">
        <f t="shared" si="88"/>
        <v>44804</v>
      </c>
      <c r="L265" s="13">
        <f t="shared" si="89"/>
        <v>44804</v>
      </c>
      <c r="M265" s="3"/>
      <c r="N265" s="3"/>
      <c r="O265" s="3"/>
      <c r="P265" s="3"/>
      <c r="Q265" s="3"/>
      <c r="R265" s="3"/>
      <c r="S265" s="3"/>
      <c r="T265" s="3"/>
      <c r="U265" s="18"/>
      <c r="V265" s="13">
        <f t="shared" ref="V265:V293" si="90">L265</f>
        <v>44804</v>
      </c>
      <c r="W265" s="3"/>
      <c r="X265" s="3"/>
      <c r="Y265" s="3"/>
      <c r="Z265" s="3"/>
      <c r="AA265" s="3"/>
      <c r="AB265" s="3"/>
      <c r="AC265" s="3"/>
      <c r="AD265" s="3"/>
    </row>
    <row r="266" spans="1:30" x14ac:dyDescent="0.3">
      <c r="A266" s="10">
        <v>44834</v>
      </c>
      <c r="B266" s="11">
        <f t="shared" si="88"/>
        <v>44834</v>
      </c>
      <c r="L266" s="13">
        <f t="shared" si="89"/>
        <v>44834</v>
      </c>
      <c r="M266" s="3"/>
      <c r="N266" s="3"/>
      <c r="O266" s="3"/>
      <c r="P266" s="3"/>
      <c r="Q266" s="3"/>
      <c r="R266" s="3"/>
      <c r="S266" s="3"/>
      <c r="T266" s="3"/>
      <c r="U266" s="18"/>
      <c r="V266" s="13">
        <f t="shared" si="90"/>
        <v>44834</v>
      </c>
      <c r="W266" s="3"/>
      <c r="X266" s="3"/>
      <c r="Y266" s="3"/>
      <c r="Z266" s="3"/>
      <c r="AA266" s="3"/>
      <c r="AB266" s="3"/>
      <c r="AC266" s="3"/>
      <c r="AD266" s="3"/>
    </row>
    <row r="267" spans="1:30" x14ac:dyDescent="0.3">
      <c r="A267" s="10">
        <v>44865</v>
      </c>
      <c r="B267" s="11">
        <f t="shared" si="88"/>
        <v>44865</v>
      </c>
      <c r="L267" s="13">
        <f t="shared" si="89"/>
        <v>44865</v>
      </c>
      <c r="M267" s="3"/>
      <c r="N267" s="3"/>
      <c r="O267" s="3"/>
      <c r="P267" s="3"/>
      <c r="Q267" s="3"/>
      <c r="R267" s="3"/>
      <c r="S267" s="3"/>
      <c r="T267" s="3"/>
      <c r="U267" s="18"/>
      <c r="V267" s="13">
        <f t="shared" si="90"/>
        <v>44865</v>
      </c>
      <c r="W267" s="3"/>
      <c r="X267" s="3"/>
      <c r="Y267" s="3"/>
      <c r="Z267" s="3"/>
      <c r="AA267" s="3"/>
      <c r="AB267" s="3"/>
      <c r="AC267" s="3"/>
      <c r="AD267" s="3"/>
    </row>
    <row r="268" spans="1:30" x14ac:dyDescent="0.3">
      <c r="A268" s="10">
        <v>44895</v>
      </c>
      <c r="B268" s="11">
        <f t="shared" si="88"/>
        <v>44895</v>
      </c>
      <c r="L268" s="13">
        <f t="shared" si="89"/>
        <v>44895</v>
      </c>
      <c r="M268" s="3"/>
      <c r="N268" s="3"/>
      <c r="O268" s="3"/>
      <c r="P268" s="3"/>
      <c r="Q268" s="3"/>
      <c r="R268" s="3"/>
      <c r="S268" s="3"/>
      <c r="T268" s="3"/>
      <c r="U268" s="18"/>
      <c r="V268" s="13">
        <f t="shared" si="90"/>
        <v>44895</v>
      </c>
      <c r="W268" s="3"/>
      <c r="X268" s="3"/>
      <c r="Y268" s="3"/>
      <c r="Z268" s="3"/>
      <c r="AA268" s="3"/>
      <c r="AB268" s="3"/>
      <c r="AC268" s="3"/>
      <c r="AD268" s="3"/>
    </row>
    <row r="269" spans="1:30" x14ac:dyDescent="0.3">
      <c r="A269" s="10">
        <v>44926</v>
      </c>
      <c r="B269" s="11">
        <f t="shared" si="88"/>
        <v>44926</v>
      </c>
      <c r="L269" s="13">
        <f t="shared" si="89"/>
        <v>44926</v>
      </c>
      <c r="M269" s="3"/>
      <c r="N269" s="3"/>
      <c r="O269" s="3"/>
      <c r="P269" s="3"/>
      <c r="Q269" s="3"/>
      <c r="R269" s="3"/>
      <c r="S269" s="3"/>
      <c r="T269" s="3"/>
      <c r="U269" s="18"/>
      <c r="V269" s="13">
        <f t="shared" si="90"/>
        <v>44926</v>
      </c>
      <c r="W269" s="3"/>
      <c r="X269" s="3"/>
      <c r="Y269" s="3"/>
      <c r="Z269" s="3"/>
      <c r="AA269" s="3"/>
      <c r="AB269" s="3"/>
      <c r="AC269" s="3"/>
      <c r="AD269" s="3"/>
    </row>
    <row r="270" spans="1:30" x14ac:dyDescent="0.3">
      <c r="A270" s="10">
        <v>44957</v>
      </c>
      <c r="B270" s="11">
        <f t="shared" si="88"/>
        <v>44957</v>
      </c>
      <c r="L270" s="13">
        <f t="shared" si="89"/>
        <v>44957</v>
      </c>
      <c r="M270" s="3"/>
      <c r="N270" s="3"/>
      <c r="O270" s="3"/>
      <c r="P270" s="3"/>
      <c r="Q270" s="3"/>
      <c r="R270" s="3"/>
      <c r="S270" s="3"/>
      <c r="T270" s="3"/>
      <c r="U270" s="18"/>
      <c r="V270" s="13">
        <f t="shared" si="90"/>
        <v>44957</v>
      </c>
      <c r="W270" s="3"/>
      <c r="X270" s="3"/>
      <c r="Y270" s="3"/>
      <c r="Z270" s="3"/>
      <c r="AA270" s="3"/>
      <c r="AB270" s="3"/>
      <c r="AC270" s="3"/>
      <c r="AD270" s="3"/>
    </row>
    <row r="271" spans="1:30" x14ac:dyDescent="0.3">
      <c r="A271" s="10">
        <v>44985</v>
      </c>
      <c r="B271" s="11">
        <f t="shared" si="88"/>
        <v>44985</v>
      </c>
      <c r="L271" s="13">
        <f t="shared" si="89"/>
        <v>44985</v>
      </c>
      <c r="M271" s="3"/>
      <c r="N271" s="3"/>
      <c r="O271" s="3"/>
      <c r="P271" s="3"/>
      <c r="Q271" s="3"/>
      <c r="R271" s="3"/>
      <c r="S271" s="3"/>
      <c r="T271" s="3"/>
      <c r="U271" s="18"/>
      <c r="V271" s="13">
        <f t="shared" si="90"/>
        <v>44985</v>
      </c>
      <c r="W271" s="3"/>
      <c r="X271" s="3"/>
      <c r="Y271" s="3"/>
      <c r="Z271" s="3"/>
      <c r="AA271" s="3"/>
      <c r="AB271" s="3"/>
      <c r="AC271" s="3"/>
      <c r="AD271" s="3"/>
    </row>
    <row r="272" spans="1:30" x14ac:dyDescent="0.3">
      <c r="A272" s="10">
        <v>45016</v>
      </c>
      <c r="B272" s="11">
        <f t="shared" si="88"/>
        <v>45016</v>
      </c>
      <c r="L272" s="13">
        <f t="shared" si="89"/>
        <v>45016</v>
      </c>
      <c r="M272" s="3"/>
      <c r="N272" s="3"/>
      <c r="O272" s="3"/>
      <c r="P272" s="3"/>
      <c r="Q272" s="3"/>
      <c r="R272" s="3"/>
      <c r="S272" s="3"/>
      <c r="T272" s="3"/>
      <c r="U272" s="18"/>
      <c r="V272" s="13">
        <f t="shared" si="90"/>
        <v>45016</v>
      </c>
      <c r="W272" s="3"/>
      <c r="X272" s="3"/>
      <c r="Y272" s="3"/>
      <c r="Z272" s="3"/>
      <c r="AA272" s="3"/>
      <c r="AB272" s="3"/>
      <c r="AC272" s="3"/>
      <c r="AD272" s="3"/>
    </row>
    <row r="273" spans="1:30" x14ac:dyDescent="0.3">
      <c r="A273" s="10">
        <v>45046</v>
      </c>
      <c r="B273" s="11">
        <f t="shared" si="88"/>
        <v>45046</v>
      </c>
      <c r="L273" s="13">
        <f t="shared" si="89"/>
        <v>45046</v>
      </c>
      <c r="M273" s="3"/>
      <c r="N273" s="3"/>
      <c r="O273" s="3"/>
      <c r="P273" s="3"/>
      <c r="Q273" s="3"/>
      <c r="R273" s="3"/>
      <c r="S273" s="3"/>
      <c r="T273" s="3"/>
      <c r="U273" s="18"/>
      <c r="V273" s="13">
        <f t="shared" si="90"/>
        <v>45046</v>
      </c>
      <c r="W273" s="3"/>
      <c r="X273" s="3"/>
      <c r="Y273" s="3"/>
      <c r="Z273" s="3"/>
      <c r="AA273" s="3"/>
      <c r="AB273" s="3"/>
      <c r="AC273" s="3"/>
      <c r="AD273" s="3"/>
    </row>
    <row r="274" spans="1:30" x14ac:dyDescent="0.3">
      <c r="A274" s="10">
        <v>45077</v>
      </c>
      <c r="B274" s="11">
        <f t="shared" si="88"/>
        <v>45077</v>
      </c>
      <c r="L274" s="13">
        <f t="shared" si="89"/>
        <v>45077</v>
      </c>
      <c r="M274" s="3"/>
      <c r="N274" s="3"/>
      <c r="O274" s="3"/>
      <c r="P274" s="3"/>
      <c r="Q274" s="3"/>
      <c r="R274" s="3"/>
      <c r="S274" s="3"/>
      <c r="T274" s="3"/>
      <c r="U274" s="18"/>
      <c r="V274" s="13">
        <f t="shared" si="90"/>
        <v>45077</v>
      </c>
      <c r="W274" s="3"/>
      <c r="X274" s="3"/>
      <c r="Y274" s="3"/>
      <c r="Z274" s="3"/>
      <c r="AA274" s="3"/>
      <c r="AB274" s="3"/>
      <c r="AC274" s="3"/>
      <c r="AD274" s="3"/>
    </row>
    <row r="275" spans="1:30" x14ac:dyDescent="0.3">
      <c r="A275" s="10">
        <v>45107</v>
      </c>
      <c r="B275" s="11">
        <f t="shared" si="88"/>
        <v>45107</v>
      </c>
      <c r="L275" s="13">
        <f t="shared" si="89"/>
        <v>45107</v>
      </c>
      <c r="M275" s="3"/>
      <c r="N275" s="3"/>
      <c r="O275" s="3"/>
      <c r="P275" s="3"/>
      <c r="Q275" s="3"/>
      <c r="R275" s="3"/>
      <c r="S275" s="3"/>
      <c r="T275" s="3"/>
      <c r="U275" s="18"/>
      <c r="V275" s="13">
        <f t="shared" si="90"/>
        <v>45107</v>
      </c>
      <c r="W275" s="3"/>
      <c r="X275" s="3"/>
      <c r="Y275" s="3"/>
      <c r="Z275" s="3"/>
      <c r="AA275" s="3"/>
      <c r="AB275" s="3"/>
      <c r="AC275" s="3"/>
      <c r="AD275" s="3"/>
    </row>
    <row r="276" spans="1:30" x14ac:dyDescent="0.3">
      <c r="A276" s="10">
        <v>45138</v>
      </c>
      <c r="B276" s="11">
        <f t="shared" si="88"/>
        <v>45138</v>
      </c>
      <c r="L276" s="13">
        <f t="shared" si="89"/>
        <v>45138</v>
      </c>
      <c r="M276" s="3"/>
      <c r="N276" s="3"/>
      <c r="O276" s="3"/>
      <c r="P276" s="3"/>
      <c r="Q276" s="3"/>
      <c r="R276" s="3"/>
      <c r="S276" s="3"/>
      <c r="T276" s="3"/>
      <c r="U276" s="18"/>
      <c r="V276" s="13">
        <f t="shared" si="90"/>
        <v>45138</v>
      </c>
      <c r="W276" s="3"/>
      <c r="X276" s="3"/>
      <c r="Y276" s="3"/>
      <c r="Z276" s="3"/>
      <c r="AA276" s="3"/>
      <c r="AB276" s="3"/>
      <c r="AC276" s="3"/>
      <c r="AD276" s="3"/>
    </row>
    <row r="277" spans="1:30" x14ac:dyDescent="0.3">
      <c r="A277" s="10">
        <v>45169</v>
      </c>
      <c r="B277" s="11">
        <f t="shared" si="88"/>
        <v>45169</v>
      </c>
      <c r="L277" s="13">
        <f t="shared" si="89"/>
        <v>45169</v>
      </c>
      <c r="M277" s="3"/>
      <c r="N277" s="3"/>
      <c r="O277" s="3"/>
      <c r="P277" s="3"/>
      <c r="Q277" s="3"/>
      <c r="R277" s="3"/>
      <c r="S277" s="3"/>
      <c r="T277" s="3"/>
      <c r="U277" s="18"/>
      <c r="V277" s="13">
        <f t="shared" si="90"/>
        <v>45169</v>
      </c>
      <c r="W277" s="3"/>
      <c r="X277" s="3"/>
      <c r="Y277" s="3"/>
      <c r="Z277" s="3"/>
      <c r="AA277" s="3"/>
      <c r="AB277" s="3"/>
      <c r="AC277" s="3"/>
      <c r="AD277" s="3"/>
    </row>
    <row r="278" spans="1:30" x14ac:dyDescent="0.3">
      <c r="A278" s="10">
        <v>45199</v>
      </c>
      <c r="B278" s="11">
        <f t="shared" si="88"/>
        <v>45199</v>
      </c>
      <c r="L278" s="13">
        <f t="shared" si="89"/>
        <v>45199</v>
      </c>
      <c r="M278" s="3"/>
      <c r="N278" s="3"/>
      <c r="O278" s="3"/>
      <c r="P278" s="3"/>
      <c r="Q278" s="3"/>
      <c r="R278" s="3"/>
      <c r="S278" s="3"/>
      <c r="T278" s="3"/>
      <c r="U278" s="18"/>
      <c r="V278" s="13">
        <f t="shared" si="90"/>
        <v>45199</v>
      </c>
      <c r="W278" s="3"/>
      <c r="X278" s="3"/>
      <c r="Y278" s="3"/>
      <c r="Z278" s="3"/>
      <c r="AA278" s="3"/>
      <c r="AB278" s="3"/>
      <c r="AC278" s="3"/>
      <c r="AD278" s="3"/>
    </row>
    <row r="279" spans="1:30" x14ac:dyDescent="0.3">
      <c r="A279" s="10">
        <v>45230</v>
      </c>
      <c r="B279" s="11">
        <f t="shared" si="88"/>
        <v>45230</v>
      </c>
      <c r="L279" s="13">
        <f t="shared" si="89"/>
        <v>45230</v>
      </c>
      <c r="M279" s="3"/>
      <c r="N279" s="3"/>
      <c r="O279" s="3"/>
      <c r="P279" s="3"/>
      <c r="Q279" s="3"/>
      <c r="R279" s="3"/>
      <c r="S279" s="3"/>
      <c r="T279" s="3"/>
      <c r="U279" s="18"/>
      <c r="V279" s="13">
        <f t="shared" si="90"/>
        <v>45230</v>
      </c>
      <c r="W279" s="3"/>
      <c r="X279" s="3"/>
      <c r="Y279" s="3"/>
      <c r="Z279" s="3"/>
      <c r="AA279" s="3"/>
      <c r="AB279" s="3"/>
      <c r="AC279" s="3"/>
      <c r="AD279" s="3"/>
    </row>
    <row r="280" spans="1:30" x14ac:dyDescent="0.3">
      <c r="A280" s="10">
        <v>45260</v>
      </c>
      <c r="B280" s="11">
        <f t="shared" si="88"/>
        <v>45260</v>
      </c>
      <c r="L280" s="13">
        <f t="shared" si="89"/>
        <v>45260</v>
      </c>
      <c r="M280" s="3"/>
      <c r="N280" s="3"/>
      <c r="O280" s="3"/>
      <c r="P280" s="3"/>
      <c r="Q280" s="3"/>
      <c r="R280" s="3"/>
      <c r="S280" s="3"/>
      <c r="T280" s="3"/>
      <c r="U280" s="18"/>
      <c r="V280" s="13">
        <f t="shared" si="90"/>
        <v>45260</v>
      </c>
      <c r="W280" s="3"/>
      <c r="X280" s="3"/>
      <c r="Y280" s="3"/>
      <c r="Z280" s="3"/>
      <c r="AA280" s="3"/>
      <c r="AB280" s="3"/>
      <c r="AC280" s="3"/>
      <c r="AD280" s="3"/>
    </row>
    <row r="281" spans="1:30" x14ac:dyDescent="0.3">
      <c r="A281" s="10">
        <v>45291</v>
      </c>
      <c r="B281" s="11">
        <f t="shared" si="88"/>
        <v>45291</v>
      </c>
      <c r="L281" s="13">
        <f t="shared" si="89"/>
        <v>45291</v>
      </c>
      <c r="M281" s="3"/>
      <c r="N281" s="3"/>
      <c r="O281" s="3"/>
      <c r="P281" s="3"/>
      <c r="Q281" s="3"/>
      <c r="R281" s="3"/>
      <c r="S281" s="3"/>
      <c r="T281" s="3"/>
      <c r="U281" s="18"/>
      <c r="V281" s="13">
        <f t="shared" si="90"/>
        <v>45291</v>
      </c>
      <c r="W281" s="3"/>
      <c r="X281" s="3"/>
      <c r="Y281" s="3"/>
      <c r="Z281" s="3"/>
      <c r="AA281" s="3"/>
      <c r="AB281" s="3"/>
      <c r="AC281" s="3"/>
      <c r="AD281" s="3"/>
    </row>
    <row r="282" spans="1:30" x14ac:dyDescent="0.3">
      <c r="A282" s="10">
        <v>45322</v>
      </c>
      <c r="B282" s="11">
        <f t="shared" si="88"/>
        <v>45322</v>
      </c>
      <c r="L282" s="13">
        <f t="shared" si="89"/>
        <v>45322</v>
      </c>
      <c r="M282" s="3"/>
      <c r="N282" s="3"/>
      <c r="O282" s="3"/>
      <c r="P282" s="3"/>
      <c r="Q282" s="3"/>
      <c r="R282" s="3"/>
      <c r="S282" s="3"/>
      <c r="T282" s="3"/>
      <c r="U282" s="18"/>
      <c r="V282" s="13">
        <f t="shared" si="90"/>
        <v>45322</v>
      </c>
      <c r="W282" s="3"/>
      <c r="X282" s="3"/>
      <c r="Y282" s="3"/>
      <c r="Z282" s="3"/>
      <c r="AA282" s="3"/>
      <c r="AB282" s="3"/>
      <c r="AC282" s="3"/>
      <c r="AD282" s="3"/>
    </row>
    <row r="283" spans="1:30" x14ac:dyDescent="0.3">
      <c r="A283" s="10">
        <v>45351</v>
      </c>
      <c r="B283" s="11">
        <f t="shared" si="88"/>
        <v>45351</v>
      </c>
      <c r="L283" s="13">
        <f t="shared" si="89"/>
        <v>45351</v>
      </c>
      <c r="M283" s="3"/>
      <c r="N283" s="3"/>
      <c r="O283" s="3"/>
      <c r="P283" s="3"/>
      <c r="Q283" s="3"/>
      <c r="R283" s="3"/>
      <c r="S283" s="3"/>
      <c r="T283" s="3"/>
      <c r="U283" s="18"/>
      <c r="V283" s="13">
        <f t="shared" si="90"/>
        <v>45351</v>
      </c>
      <c r="W283" s="3"/>
      <c r="X283" s="3"/>
      <c r="Y283" s="3"/>
      <c r="Z283" s="3"/>
      <c r="AA283" s="3"/>
      <c r="AB283" s="3"/>
      <c r="AC283" s="3"/>
      <c r="AD283" s="3"/>
    </row>
    <row r="284" spans="1:30" x14ac:dyDescent="0.3">
      <c r="A284" s="10">
        <v>45382</v>
      </c>
      <c r="B284" s="11">
        <f t="shared" si="88"/>
        <v>45382</v>
      </c>
      <c r="L284" s="13">
        <f t="shared" si="89"/>
        <v>45382</v>
      </c>
      <c r="M284" s="3"/>
      <c r="N284" s="3"/>
      <c r="O284" s="3"/>
      <c r="P284" s="3"/>
      <c r="Q284" s="3"/>
      <c r="R284" s="3"/>
      <c r="S284" s="3"/>
      <c r="T284" s="3"/>
      <c r="U284" s="18"/>
      <c r="V284" s="13">
        <f t="shared" si="90"/>
        <v>45382</v>
      </c>
      <c r="W284" s="3"/>
      <c r="X284" s="3"/>
      <c r="Y284" s="3"/>
      <c r="Z284" s="3"/>
      <c r="AA284" s="3"/>
      <c r="AB284" s="3"/>
      <c r="AC284" s="3"/>
      <c r="AD284" s="3"/>
    </row>
    <row r="285" spans="1:30" x14ac:dyDescent="0.3">
      <c r="A285" s="10">
        <v>45412</v>
      </c>
      <c r="B285" s="11">
        <f t="shared" si="88"/>
        <v>45412</v>
      </c>
      <c r="L285" s="13">
        <f t="shared" si="89"/>
        <v>45412</v>
      </c>
      <c r="M285" s="3"/>
      <c r="N285" s="3"/>
      <c r="O285" s="3"/>
      <c r="P285" s="3"/>
      <c r="Q285" s="3"/>
      <c r="R285" s="3"/>
      <c r="S285" s="3"/>
      <c r="T285" s="3"/>
      <c r="U285" s="18"/>
      <c r="V285" s="13">
        <f t="shared" si="90"/>
        <v>45412</v>
      </c>
      <c r="W285" s="3"/>
      <c r="X285" s="3"/>
      <c r="Y285" s="3"/>
      <c r="Z285" s="3"/>
      <c r="AA285" s="3"/>
      <c r="AB285" s="3"/>
      <c r="AC285" s="3"/>
      <c r="AD285" s="3"/>
    </row>
    <row r="286" spans="1:30" x14ac:dyDescent="0.3">
      <c r="A286" s="10">
        <v>45443</v>
      </c>
      <c r="B286" s="11">
        <f t="shared" si="88"/>
        <v>45443</v>
      </c>
      <c r="L286" s="13">
        <f t="shared" si="89"/>
        <v>45443</v>
      </c>
      <c r="M286" s="3"/>
      <c r="N286" s="3"/>
      <c r="O286" s="3"/>
      <c r="P286" s="3"/>
      <c r="Q286" s="3"/>
      <c r="R286" s="3"/>
      <c r="S286" s="3"/>
      <c r="T286" s="3"/>
      <c r="U286" s="18"/>
      <c r="V286" s="13">
        <f t="shared" si="90"/>
        <v>45443</v>
      </c>
      <c r="W286" s="3"/>
      <c r="X286" s="3"/>
      <c r="Y286" s="3"/>
      <c r="Z286" s="3"/>
      <c r="AA286" s="3"/>
      <c r="AB286" s="3"/>
      <c r="AC286" s="3"/>
      <c r="AD286" s="3"/>
    </row>
    <row r="287" spans="1:30" x14ac:dyDescent="0.3">
      <c r="A287" s="10">
        <v>45473</v>
      </c>
      <c r="B287" s="11">
        <f t="shared" si="88"/>
        <v>45473</v>
      </c>
      <c r="L287" s="13">
        <f t="shared" si="89"/>
        <v>45473</v>
      </c>
      <c r="M287" s="3"/>
      <c r="N287" s="3"/>
      <c r="O287" s="3"/>
      <c r="P287" s="3"/>
      <c r="Q287" s="3"/>
      <c r="R287" s="3"/>
      <c r="S287" s="3"/>
      <c r="T287" s="3"/>
      <c r="U287" s="18"/>
      <c r="V287" s="13">
        <f t="shared" si="90"/>
        <v>45473</v>
      </c>
      <c r="W287" s="3"/>
      <c r="X287" s="3"/>
      <c r="Y287" s="3"/>
      <c r="Z287" s="3"/>
      <c r="AA287" s="3"/>
      <c r="AB287" s="3"/>
      <c r="AC287" s="3"/>
      <c r="AD287" s="3"/>
    </row>
    <row r="288" spans="1:30" x14ac:dyDescent="0.3">
      <c r="A288" s="10">
        <v>45504</v>
      </c>
      <c r="B288" s="11">
        <f t="shared" si="88"/>
        <v>45504</v>
      </c>
      <c r="L288" s="13">
        <f t="shared" si="89"/>
        <v>45504</v>
      </c>
      <c r="M288" s="3"/>
      <c r="N288" s="3"/>
      <c r="O288" s="3"/>
      <c r="P288" s="3"/>
      <c r="Q288" s="3"/>
      <c r="R288" s="3"/>
      <c r="S288" s="3"/>
      <c r="T288" s="3"/>
      <c r="U288" s="18"/>
      <c r="V288" s="13">
        <f t="shared" si="90"/>
        <v>45504</v>
      </c>
      <c r="W288" s="3"/>
      <c r="X288" s="3"/>
      <c r="Y288" s="3"/>
      <c r="Z288" s="3"/>
      <c r="AA288" s="3"/>
      <c r="AB288" s="3"/>
      <c r="AC288" s="3"/>
      <c r="AD288" s="3"/>
    </row>
    <row r="289" spans="1:30" x14ac:dyDescent="0.3">
      <c r="A289" s="10">
        <v>45535</v>
      </c>
      <c r="B289" s="11">
        <f t="shared" si="88"/>
        <v>45535</v>
      </c>
      <c r="L289" s="13">
        <f t="shared" si="89"/>
        <v>45535</v>
      </c>
      <c r="M289" s="3"/>
      <c r="N289" s="3"/>
      <c r="O289" s="3"/>
      <c r="P289" s="3"/>
      <c r="Q289" s="3"/>
      <c r="R289" s="3"/>
      <c r="S289" s="3"/>
      <c r="T289" s="3"/>
      <c r="U289" s="18"/>
      <c r="V289" s="13">
        <f t="shared" si="90"/>
        <v>45535</v>
      </c>
      <c r="W289" s="3"/>
      <c r="X289" s="3"/>
      <c r="Y289" s="3"/>
      <c r="Z289" s="3"/>
      <c r="AA289" s="3"/>
      <c r="AB289" s="3"/>
      <c r="AC289" s="3"/>
      <c r="AD289" s="3"/>
    </row>
    <row r="290" spans="1:30" x14ac:dyDescent="0.3">
      <c r="A290" s="10">
        <v>45565</v>
      </c>
      <c r="B290" s="11">
        <f t="shared" si="88"/>
        <v>45565</v>
      </c>
      <c r="L290" s="13">
        <f t="shared" si="89"/>
        <v>45565</v>
      </c>
      <c r="M290" s="3"/>
      <c r="N290" s="3"/>
      <c r="O290" s="3"/>
      <c r="P290" s="3"/>
      <c r="Q290" s="3"/>
      <c r="R290" s="3"/>
      <c r="S290" s="3"/>
      <c r="T290" s="3"/>
      <c r="U290" s="18"/>
      <c r="V290" s="13">
        <f t="shared" si="90"/>
        <v>45565</v>
      </c>
      <c r="W290" s="3"/>
      <c r="X290" s="3"/>
      <c r="Y290" s="3"/>
      <c r="Z290" s="3"/>
      <c r="AA290" s="3"/>
      <c r="AB290" s="3"/>
      <c r="AC290" s="3"/>
      <c r="AD290" s="3"/>
    </row>
    <row r="291" spans="1:30" x14ac:dyDescent="0.3">
      <c r="A291" s="10">
        <v>45596</v>
      </c>
      <c r="B291" s="11">
        <f t="shared" si="88"/>
        <v>45596</v>
      </c>
      <c r="L291" s="13">
        <f t="shared" si="89"/>
        <v>45596</v>
      </c>
      <c r="M291" s="3"/>
      <c r="N291" s="3"/>
      <c r="O291" s="3"/>
      <c r="P291" s="3"/>
      <c r="Q291" s="3"/>
      <c r="R291" s="3"/>
      <c r="S291" s="3"/>
      <c r="T291" s="3"/>
      <c r="U291" s="18"/>
      <c r="V291" s="13">
        <f t="shared" si="90"/>
        <v>45596</v>
      </c>
      <c r="W291" s="3"/>
      <c r="X291" s="3"/>
      <c r="Y291" s="3"/>
      <c r="Z291" s="3"/>
      <c r="AA291" s="3"/>
      <c r="AB291" s="3"/>
      <c r="AC291" s="3"/>
      <c r="AD291" s="3"/>
    </row>
    <row r="292" spans="1:30" x14ac:dyDescent="0.3">
      <c r="A292" s="10">
        <v>45626</v>
      </c>
      <c r="B292" s="11">
        <f t="shared" si="88"/>
        <v>45626</v>
      </c>
      <c r="L292" s="13">
        <f t="shared" si="89"/>
        <v>45626</v>
      </c>
      <c r="M292" s="3"/>
      <c r="N292" s="3"/>
      <c r="O292" s="3"/>
      <c r="P292" s="3"/>
      <c r="Q292" s="3"/>
      <c r="R292" s="3"/>
      <c r="S292" s="3"/>
      <c r="T292" s="3"/>
      <c r="U292" s="18"/>
      <c r="V292" s="13">
        <f t="shared" si="90"/>
        <v>45626</v>
      </c>
      <c r="W292" s="3"/>
      <c r="X292" s="3"/>
      <c r="Y292" s="3"/>
      <c r="Z292" s="3"/>
      <c r="AA292" s="3"/>
      <c r="AB292" s="3"/>
      <c r="AC292" s="3"/>
      <c r="AD292" s="3"/>
    </row>
    <row r="293" spans="1:30" x14ac:dyDescent="0.3">
      <c r="A293" s="10">
        <v>45657</v>
      </c>
      <c r="B293" s="11">
        <f t="shared" si="88"/>
        <v>45657</v>
      </c>
      <c r="L293" s="13">
        <f t="shared" si="89"/>
        <v>45657</v>
      </c>
      <c r="M293" s="3"/>
      <c r="N293" s="3"/>
      <c r="O293" s="3"/>
      <c r="P293" s="3"/>
      <c r="Q293" s="3"/>
      <c r="R293" s="3"/>
      <c r="S293" s="3"/>
      <c r="T293" s="3"/>
      <c r="U293" s="18"/>
      <c r="V293" s="13">
        <f t="shared" si="90"/>
        <v>45657</v>
      </c>
      <c r="W293" s="3"/>
      <c r="X293" s="3"/>
      <c r="Y293" s="3"/>
      <c r="Z293" s="3"/>
      <c r="AA293" s="3"/>
      <c r="AB293" s="3"/>
      <c r="AC293" s="3"/>
      <c r="AD293" s="3"/>
    </row>
    <row r="294" spans="1:30" x14ac:dyDescent="0.3">
      <c r="A294" s="10"/>
      <c r="B294" s="11"/>
    </row>
    <row r="295" spans="1:30" x14ac:dyDescent="0.3">
      <c r="A295" s="10"/>
      <c r="B295" s="11"/>
    </row>
    <row r="296" spans="1:30" x14ac:dyDescent="0.3">
      <c r="A296" s="10"/>
      <c r="B296" s="11"/>
    </row>
    <row r="297" spans="1:30" x14ac:dyDescent="0.3">
      <c r="A297" s="10"/>
      <c r="B297" s="11"/>
    </row>
    <row r="298" spans="1:30" x14ac:dyDescent="0.3">
      <c r="A298" s="10"/>
      <c r="B298" s="11"/>
    </row>
    <row r="299" spans="1:30" x14ac:dyDescent="0.3">
      <c r="A299" s="10"/>
      <c r="B299" s="11"/>
    </row>
    <row r="300" spans="1:30" x14ac:dyDescent="0.3">
      <c r="A300" s="10"/>
      <c r="B300" s="11"/>
    </row>
    <row r="301" spans="1:30" x14ac:dyDescent="0.3">
      <c r="A301" s="10"/>
      <c r="B301" s="11"/>
    </row>
    <row r="302" spans="1:30" x14ac:dyDescent="0.3">
      <c r="A302" s="10"/>
      <c r="B302" s="11"/>
    </row>
    <row r="303" spans="1:30" x14ac:dyDescent="0.3">
      <c r="A303" s="10"/>
      <c r="B303" s="11"/>
    </row>
    <row r="304" spans="1:30" x14ac:dyDescent="0.3">
      <c r="A304" s="10"/>
      <c r="B304" s="11"/>
    </row>
    <row r="305" spans="1:2" x14ac:dyDescent="0.3">
      <c r="A305" s="10"/>
      <c r="B305" s="11"/>
    </row>
    <row r="306" spans="1:2" x14ac:dyDescent="0.3">
      <c r="A306" s="10"/>
      <c r="B306" s="11"/>
    </row>
    <row r="307" spans="1:2" x14ac:dyDescent="0.3">
      <c r="A307" s="10"/>
      <c r="B307" s="11"/>
    </row>
    <row r="308" spans="1:2" x14ac:dyDescent="0.3">
      <c r="A308" s="10"/>
      <c r="B308" s="11"/>
    </row>
    <row r="309" spans="1:2" x14ac:dyDescent="0.3">
      <c r="A309" s="10"/>
      <c r="B309" s="11"/>
    </row>
    <row r="310" spans="1:2" x14ac:dyDescent="0.3">
      <c r="A310" s="10"/>
      <c r="B310" s="11"/>
    </row>
    <row r="311" spans="1:2" x14ac:dyDescent="0.3">
      <c r="A311" s="10"/>
      <c r="B311" s="11"/>
    </row>
    <row r="312" spans="1:2" x14ac:dyDescent="0.3">
      <c r="A312" s="10"/>
      <c r="B312" s="11"/>
    </row>
    <row r="313" spans="1:2" x14ac:dyDescent="0.3">
      <c r="A313" s="10"/>
      <c r="B313" s="11"/>
    </row>
    <row r="314" spans="1:2" x14ac:dyDescent="0.3">
      <c r="A314" s="10"/>
      <c r="B314" s="11"/>
    </row>
    <row r="315" spans="1:2" x14ac:dyDescent="0.3">
      <c r="A315" s="10"/>
      <c r="B315" s="11"/>
    </row>
    <row r="316" spans="1:2" x14ac:dyDescent="0.3">
      <c r="A316" s="10"/>
      <c r="B316" s="11"/>
    </row>
    <row r="317" spans="1:2" x14ac:dyDescent="0.3">
      <c r="A317" s="10"/>
      <c r="B317" s="11"/>
    </row>
    <row r="318" spans="1:2" x14ac:dyDescent="0.3">
      <c r="A318" s="10"/>
      <c r="B318" s="11"/>
    </row>
    <row r="319" spans="1:2" x14ac:dyDescent="0.3">
      <c r="A319" s="10"/>
      <c r="B319" s="11"/>
    </row>
    <row r="320" spans="1:2" x14ac:dyDescent="0.3">
      <c r="A320" s="10"/>
      <c r="B320" s="11"/>
    </row>
    <row r="321" spans="1:2" x14ac:dyDescent="0.3">
      <c r="A321" s="10"/>
      <c r="B321" s="11"/>
    </row>
    <row r="322" spans="1:2" x14ac:dyDescent="0.3">
      <c r="A322" s="10"/>
      <c r="B322" s="11"/>
    </row>
    <row r="323" spans="1:2" x14ac:dyDescent="0.3">
      <c r="A323" s="10"/>
      <c r="B323" s="11"/>
    </row>
    <row r="324" spans="1:2" x14ac:dyDescent="0.3">
      <c r="A324" s="10"/>
      <c r="B324" s="11"/>
    </row>
    <row r="325" spans="1:2" x14ac:dyDescent="0.3">
      <c r="A325" s="10"/>
      <c r="B325" s="11"/>
    </row>
    <row r="326" spans="1:2" x14ac:dyDescent="0.3">
      <c r="A326" s="10"/>
      <c r="B326" s="11"/>
    </row>
    <row r="327" spans="1:2" x14ac:dyDescent="0.3">
      <c r="A327" s="10"/>
      <c r="B327" s="11"/>
    </row>
    <row r="328" spans="1:2" x14ac:dyDescent="0.3">
      <c r="A328" s="10"/>
      <c r="B328" s="11"/>
    </row>
    <row r="329" spans="1:2" x14ac:dyDescent="0.3">
      <c r="A329" s="10"/>
      <c r="B329" s="11"/>
    </row>
    <row r="330" spans="1:2" x14ac:dyDescent="0.3">
      <c r="A330" s="10"/>
      <c r="B330" s="11"/>
    </row>
    <row r="331" spans="1:2" x14ac:dyDescent="0.3">
      <c r="A331" s="10"/>
      <c r="B331" s="11"/>
    </row>
    <row r="332" spans="1:2" x14ac:dyDescent="0.3">
      <c r="A332" s="10"/>
      <c r="B332" s="11"/>
    </row>
    <row r="333" spans="1:2" x14ac:dyDescent="0.3">
      <c r="A333" s="10"/>
      <c r="B333" s="11"/>
    </row>
    <row r="334" spans="1:2" x14ac:dyDescent="0.3">
      <c r="A334" s="10"/>
      <c r="B334" s="11"/>
    </row>
    <row r="335" spans="1:2" x14ac:dyDescent="0.3">
      <c r="A335" s="10"/>
      <c r="B335" s="11"/>
    </row>
    <row r="336" spans="1:2" x14ac:dyDescent="0.3">
      <c r="A336" s="10"/>
      <c r="B336" s="11"/>
    </row>
    <row r="337" spans="1:2" x14ac:dyDescent="0.3">
      <c r="A337" s="10"/>
      <c r="B337" s="11"/>
    </row>
    <row r="338" spans="1:2" x14ac:dyDescent="0.3">
      <c r="A338" s="10"/>
      <c r="B338" s="11"/>
    </row>
    <row r="339" spans="1:2" x14ac:dyDescent="0.3">
      <c r="A339" s="10"/>
      <c r="B339" s="11"/>
    </row>
    <row r="340" spans="1:2" x14ac:dyDescent="0.3">
      <c r="A340" s="10"/>
      <c r="B340" s="11"/>
    </row>
    <row r="341" spans="1:2" x14ac:dyDescent="0.3">
      <c r="A341" s="10"/>
      <c r="B341" s="11"/>
    </row>
    <row r="342" spans="1:2" x14ac:dyDescent="0.3">
      <c r="A342" s="10"/>
      <c r="B342" s="11"/>
    </row>
    <row r="343" spans="1:2" x14ac:dyDescent="0.3">
      <c r="A343" s="10"/>
      <c r="B343" s="11"/>
    </row>
    <row r="344" spans="1:2" x14ac:dyDescent="0.3">
      <c r="A344" s="10"/>
      <c r="B344" s="11"/>
    </row>
    <row r="345" spans="1:2" x14ac:dyDescent="0.3">
      <c r="A345" s="10"/>
      <c r="B345" s="11"/>
    </row>
    <row r="346" spans="1:2" x14ac:dyDescent="0.3">
      <c r="A346" s="10"/>
      <c r="B346" s="11"/>
    </row>
    <row r="347" spans="1:2" x14ac:dyDescent="0.3">
      <c r="A347" s="10"/>
      <c r="B347" s="11"/>
    </row>
    <row r="348" spans="1:2" x14ac:dyDescent="0.3">
      <c r="A348" s="10"/>
      <c r="B348" s="11"/>
    </row>
    <row r="349" spans="1:2" x14ac:dyDescent="0.3">
      <c r="A349" s="10"/>
      <c r="B349" s="11"/>
    </row>
    <row r="350" spans="1:2" x14ac:dyDescent="0.3">
      <c r="A350" s="10"/>
      <c r="B350" s="11"/>
    </row>
    <row r="351" spans="1:2" x14ac:dyDescent="0.3">
      <c r="A351" s="10"/>
      <c r="B351" s="11"/>
    </row>
    <row r="352" spans="1:2" x14ac:dyDescent="0.3">
      <c r="A352" s="10"/>
      <c r="B352" s="11"/>
    </row>
    <row r="353" spans="1:2" x14ac:dyDescent="0.3">
      <c r="A353" s="10"/>
      <c r="B353" s="11"/>
    </row>
    <row r="354" spans="1:2" x14ac:dyDescent="0.3">
      <c r="A354" s="10"/>
      <c r="B354" s="11"/>
    </row>
    <row r="355" spans="1:2" x14ac:dyDescent="0.3">
      <c r="A355" s="10"/>
      <c r="B355" s="11"/>
    </row>
    <row r="356" spans="1:2" x14ac:dyDescent="0.3">
      <c r="A356" s="10"/>
      <c r="B356" s="11"/>
    </row>
    <row r="357" spans="1:2" x14ac:dyDescent="0.3">
      <c r="A357" s="10"/>
      <c r="B357" s="11"/>
    </row>
    <row r="358" spans="1:2" x14ac:dyDescent="0.3">
      <c r="A358" s="10"/>
      <c r="B358" s="11"/>
    </row>
    <row r="359" spans="1:2" x14ac:dyDescent="0.3">
      <c r="A359" s="10"/>
      <c r="B359" s="11"/>
    </row>
    <row r="360" spans="1:2" x14ac:dyDescent="0.3">
      <c r="A360" s="10"/>
      <c r="B360" s="11"/>
    </row>
    <row r="361" spans="1:2" x14ac:dyDescent="0.3">
      <c r="A361" s="10"/>
      <c r="B361" s="11"/>
    </row>
    <row r="362" spans="1:2" x14ac:dyDescent="0.3">
      <c r="A362" s="10"/>
      <c r="B362" s="11"/>
    </row>
    <row r="363" spans="1:2" x14ac:dyDescent="0.3">
      <c r="A363" s="10"/>
      <c r="B363" s="11"/>
    </row>
    <row r="364" spans="1:2" x14ac:dyDescent="0.3">
      <c r="A364" s="10"/>
      <c r="B364" s="11"/>
    </row>
    <row r="365" spans="1:2" x14ac:dyDescent="0.3">
      <c r="A365" s="10"/>
      <c r="B365" s="11"/>
    </row>
    <row r="366" spans="1:2" x14ac:dyDescent="0.3">
      <c r="A366" s="10"/>
      <c r="B366" s="11"/>
    </row>
    <row r="367" spans="1:2" x14ac:dyDescent="0.3">
      <c r="A367" s="10"/>
      <c r="B367" s="11"/>
    </row>
    <row r="368" spans="1:2" x14ac:dyDescent="0.3">
      <c r="A368" s="10"/>
      <c r="B368" s="11"/>
    </row>
    <row r="369" spans="1:2" x14ac:dyDescent="0.3">
      <c r="A369" s="10"/>
      <c r="B369" s="11"/>
    </row>
    <row r="370" spans="1:2" x14ac:dyDescent="0.3">
      <c r="A370" s="10"/>
      <c r="B370" s="11"/>
    </row>
    <row r="371" spans="1:2" x14ac:dyDescent="0.3">
      <c r="A371" s="10"/>
      <c r="B371" s="11"/>
    </row>
    <row r="372" spans="1:2" x14ac:dyDescent="0.3">
      <c r="A372" s="10"/>
      <c r="B372" s="11"/>
    </row>
    <row r="373" spans="1:2" x14ac:dyDescent="0.3">
      <c r="A373" s="10"/>
      <c r="B373" s="11"/>
    </row>
    <row r="374" spans="1:2" x14ac:dyDescent="0.3">
      <c r="A374" s="10"/>
      <c r="B374" s="11"/>
    </row>
    <row r="375" spans="1:2" x14ac:dyDescent="0.3">
      <c r="A375" s="10"/>
      <c r="B375" s="11"/>
    </row>
    <row r="376" spans="1:2" x14ac:dyDescent="0.3">
      <c r="A376" s="10"/>
      <c r="B376" s="11"/>
    </row>
    <row r="377" spans="1:2" x14ac:dyDescent="0.3">
      <c r="A377" s="10"/>
      <c r="B377" s="11"/>
    </row>
    <row r="378" spans="1:2" x14ac:dyDescent="0.3">
      <c r="A378" s="10"/>
      <c r="B378" s="11"/>
    </row>
    <row r="379" spans="1:2" x14ac:dyDescent="0.3">
      <c r="A379" s="10"/>
      <c r="B379" s="11"/>
    </row>
    <row r="380" spans="1:2" x14ac:dyDescent="0.3">
      <c r="A380" s="10"/>
      <c r="B380" s="11"/>
    </row>
    <row r="381" spans="1:2" x14ac:dyDescent="0.3">
      <c r="A381" s="10"/>
      <c r="B381" s="11"/>
    </row>
    <row r="382" spans="1:2" x14ac:dyDescent="0.3">
      <c r="A382" s="10"/>
      <c r="B382" s="11"/>
    </row>
    <row r="383" spans="1:2" x14ac:dyDescent="0.3">
      <c r="A383" s="10"/>
      <c r="B383" s="11"/>
    </row>
    <row r="384" spans="1:2" x14ac:dyDescent="0.3">
      <c r="A384" s="10"/>
      <c r="B384" s="11"/>
    </row>
    <row r="385" spans="1:2" x14ac:dyDescent="0.3">
      <c r="A385" s="10"/>
      <c r="B385" s="11"/>
    </row>
    <row r="386" spans="1:2" x14ac:dyDescent="0.3">
      <c r="A386" s="10"/>
      <c r="B386" s="11"/>
    </row>
    <row r="387" spans="1:2" x14ac:dyDescent="0.3">
      <c r="A387" s="10"/>
      <c r="B387" s="11"/>
    </row>
    <row r="388" spans="1:2" x14ac:dyDescent="0.3">
      <c r="A388" s="10"/>
      <c r="B388" s="11"/>
    </row>
    <row r="389" spans="1:2" x14ac:dyDescent="0.3">
      <c r="A389" s="10"/>
      <c r="B389" s="11"/>
    </row>
    <row r="390" spans="1:2" x14ac:dyDescent="0.3">
      <c r="A390" s="10"/>
      <c r="B390" s="11"/>
    </row>
    <row r="391" spans="1:2" x14ac:dyDescent="0.3">
      <c r="A391" s="10"/>
      <c r="B391" s="11"/>
    </row>
    <row r="392" spans="1:2" x14ac:dyDescent="0.3">
      <c r="A392" s="10"/>
      <c r="B392" s="11"/>
    </row>
    <row r="393" spans="1:2" x14ac:dyDescent="0.3">
      <c r="A393" s="10"/>
      <c r="B393" s="11"/>
    </row>
    <row r="394" spans="1:2" x14ac:dyDescent="0.3">
      <c r="A394" s="10"/>
      <c r="B394" s="11"/>
    </row>
    <row r="395" spans="1:2" x14ac:dyDescent="0.3">
      <c r="A395" s="10"/>
      <c r="B395" s="11"/>
    </row>
    <row r="396" spans="1:2" x14ac:dyDescent="0.3">
      <c r="A396" s="10"/>
      <c r="B396" s="11"/>
    </row>
    <row r="397" spans="1:2" x14ac:dyDescent="0.3">
      <c r="A397" s="10"/>
      <c r="B397" s="11"/>
    </row>
    <row r="398" spans="1:2" x14ac:dyDescent="0.3">
      <c r="A398" s="10"/>
      <c r="B398" s="11"/>
    </row>
    <row r="399" spans="1:2" x14ac:dyDescent="0.3">
      <c r="A399" s="10"/>
      <c r="B399" s="11"/>
    </row>
    <row r="400" spans="1:2" x14ac:dyDescent="0.3">
      <c r="A400" s="10"/>
      <c r="B400" s="11"/>
    </row>
    <row r="401" spans="1:2" x14ac:dyDescent="0.3">
      <c r="A401" s="10"/>
      <c r="B401" s="11"/>
    </row>
    <row r="402" spans="1:2" x14ac:dyDescent="0.3">
      <c r="A402" s="10"/>
      <c r="B402" s="11"/>
    </row>
    <row r="403" spans="1:2" x14ac:dyDescent="0.3">
      <c r="A403" s="10"/>
      <c r="B403" s="11"/>
    </row>
    <row r="404" spans="1:2" x14ac:dyDescent="0.3">
      <c r="A404" s="10"/>
      <c r="B404" s="11"/>
    </row>
    <row r="405" spans="1:2" x14ac:dyDescent="0.3">
      <c r="A405" s="10"/>
      <c r="B405" s="11"/>
    </row>
    <row r="406" spans="1:2" x14ac:dyDescent="0.3">
      <c r="A406" s="10"/>
      <c r="B406" s="11"/>
    </row>
    <row r="407" spans="1:2" x14ac:dyDescent="0.3">
      <c r="A407" s="10"/>
      <c r="B407" s="11"/>
    </row>
    <row r="408" spans="1:2" x14ac:dyDescent="0.3">
      <c r="A408" s="10"/>
      <c r="B408" s="11"/>
    </row>
    <row r="409" spans="1:2" x14ac:dyDescent="0.3">
      <c r="A409" s="10"/>
      <c r="B409" s="11"/>
    </row>
    <row r="410" spans="1:2" x14ac:dyDescent="0.3">
      <c r="A410" s="10"/>
      <c r="B410" s="11"/>
    </row>
    <row r="411" spans="1:2" x14ac:dyDescent="0.3">
      <c r="A411" s="10"/>
      <c r="B411" s="11"/>
    </row>
    <row r="412" spans="1:2" x14ac:dyDescent="0.3">
      <c r="A412" s="10"/>
      <c r="B412" s="11"/>
    </row>
    <row r="413" spans="1:2" x14ac:dyDescent="0.3">
      <c r="A413" s="10"/>
      <c r="B413" s="11"/>
    </row>
    <row r="414" spans="1:2" x14ac:dyDescent="0.3">
      <c r="A414" s="10"/>
      <c r="B414" s="11"/>
    </row>
    <row r="415" spans="1:2" x14ac:dyDescent="0.3">
      <c r="A415" s="10"/>
      <c r="B415" s="11"/>
    </row>
    <row r="416" spans="1:2" x14ac:dyDescent="0.3">
      <c r="A416" s="10"/>
      <c r="B416" s="11"/>
    </row>
    <row r="417" spans="1:2" x14ac:dyDescent="0.3">
      <c r="A417" s="10"/>
      <c r="B417" s="11"/>
    </row>
    <row r="418" spans="1:2" x14ac:dyDescent="0.3">
      <c r="A418" s="10"/>
      <c r="B418" s="11"/>
    </row>
    <row r="419" spans="1:2" x14ac:dyDescent="0.3">
      <c r="A419" s="10"/>
      <c r="B419" s="11"/>
    </row>
    <row r="420" spans="1:2" x14ac:dyDescent="0.3">
      <c r="A420" s="10"/>
      <c r="B420" s="11"/>
    </row>
    <row r="421" spans="1:2" x14ac:dyDescent="0.3">
      <c r="A421" s="10"/>
      <c r="B421" s="11"/>
    </row>
    <row r="422" spans="1:2" x14ac:dyDescent="0.3">
      <c r="A422" s="10"/>
      <c r="B422" s="11"/>
    </row>
    <row r="423" spans="1:2" x14ac:dyDescent="0.3">
      <c r="A423" s="10"/>
      <c r="B423" s="11"/>
    </row>
    <row r="424" spans="1:2" x14ac:dyDescent="0.3">
      <c r="A424" s="10"/>
      <c r="B424" s="11"/>
    </row>
    <row r="425" spans="1:2" x14ac:dyDescent="0.3">
      <c r="A425" s="10"/>
      <c r="B425" s="11"/>
    </row>
    <row r="426" spans="1:2" x14ac:dyDescent="0.3">
      <c r="A426" s="10"/>
      <c r="B426" s="11"/>
    </row>
    <row r="427" spans="1:2" x14ac:dyDescent="0.3">
      <c r="A427" s="10"/>
      <c r="B427" s="11"/>
    </row>
    <row r="428" spans="1:2" x14ac:dyDescent="0.3">
      <c r="A428" s="10"/>
      <c r="B428" s="11"/>
    </row>
    <row r="429" spans="1:2" x14ac:dyDescent="0.3">
      <c r="A429" s="10"/>
      <c r="B429" s="11"/>
    </row>
    <row r="430" spans="1:2" x14ac:dyDescent="0.3">
      <c r="A430" s="10"/>
      <c r="B430" s="11"/>
    </row>
    <row r="431" spans="1:2" x14ac:dyDescent="0.3">
      <c r="A431" s="10"/>
      <c r="B431" s="11"/>
    </row>
    <row r="432" spans="1:2" x14ac:dyDescent="0.3">
      <c r="A432" s="10"/>
      <c r="B432" s="11"/>
    </row>
    <row r="433" spans="1:2" x14ac:dyDescent="0.3">
      <c r="A433" s="10"/>
      <c r="B433" s="11"/>
    </row>
    <row r="434" spans="1:2" x14ac:dyDescent="0.3">
      <c r="A434" s="10"/>
      <c r="B434" s="11"/>
    </row>
    <row r="435" spans="1:2" x14ac:dyDescent="0.3">
      <c r="A435" s="10"/>
      <c r="B435" s="11"/>
    </row>
    <row r="436" spans="1:2" x14ac:dyDescent="0.3">
      <c r="A436" s="10"/>
      <c r="B436" s="11"/>
    </row>
    <row r="437" spans="1:2" x14ac:dyDescent="0.3">
      <c r="A437" s="10"/>
      <c r="B437" s="11"/>
    </row>
    <row r="438" spans="1:2" x14ac:dyDescent="0.3">
      <c r="A438" s="10"/>
      <c r="B438" s="11"/>
    </row>
    <row r="439" spans="1:2" x14ac:dyDescent="0.3">
      <c r="A439" s="10"/>
      <c r="B439" s="11"/>
    </row>
    <row r="440" spans="1:2" x14ac:dyDescent="0.3">
      <c r="A440" s="10"/>
      <c r="B440" s="11"/>
    </row>
    <row r="441" spans="1:2" x14ac:dyDescent="0.3">
      <c r="A441" s="10"/>
      <c r="B441" s="11"/>
    </row>
    <row r="442" spans="1:2" x14ac:dyDescent="0.3">
      <c r="A442" s="10"/>
      <c r="B442" s="11"/>
    </row>
    <row r="443" spans="1:2" x14ac:dyDescent="0.3">
      <c r="A443" s="10"/>
      <c r="B443" s="11"/>
    </row>
    <row r="444" spans="1:2" x14ac:dyDescent="0.3">
      <c r="A444" s="10"/>
      <c r="B444" s="11"/>
    </row>
    <row r="445" spans="1:2" x14ac:dyDescent="0.3">
      <c r="A445" s="10"/>
      <c r="B445" s="11"/>
    </row>
    <row r="446" spans="1:2" x14ac:dyDescent="0.3">
      <c r="A446" s="10"/>
      <c r="B446" s="11"/>
    </row>
    <row r="447" spans="1:2" x14ac:dyDescent="0.3">
      <c r="A447" s="10"/>
      <c r="B447" s="11"/>
    </row>
    <row r="448" spans="1:2" x14ac:dyDescent="0.3">
      <c r="A448" s="10"/>
      <c r="B448" s="11"/>
    </row>
    <row r="449" spans="1:2" x14ac:dyDescent="0.3">
      <c r="A449" s="10"/>
      <c r="B449" s="11"/>
    </row>
    <row r="450" spans="1:2" x14ac:dyDescent="0.3">
      <c r="A450" s="10"/>
      <c r="B450" s="11"/>
    </row>
    <row r="451" spans="1:2" x14ac:dyDescent="0.3">
      <c r="A451" s="10"/>
      <c r="B451" s="11"/>
    </row>
    <row r="452" spans="1:2" x14ac:dyDescent="0.3">
      <c r="A452" s="10"/>
      <c r="B452" s="11"/>
    </row>
    <row r="453" spans="1:2" x14ac:dyDescent="0.3">
      <c r="A453" s="10"/>
      <c r="B453" s="11"/>
    </row>
    <row r="454" spans="1:2" x14ac:dyDescent="0.3">
      <c r="A454" s="10"/>
      <c r="B454" s="11"/>
    </row>
    <row r="455" spans="1:2" x14ac:dyDescent="0.3">
      <c r="A455" s="10"/>
      <c r="B455" s="11"/>
    </row>
    <row r="456" spans="1:2" x14ac:dyDescent="0.3">
      <c r="A456" s="10"/>
      <c r="B456" s="11"/>
    </row>
    <row r="457" spans="1:2" x14ac:dyDescent="0.3">
      <c r="A457" s="10"/>
      <c r="B457" s="11"/>
    </row>
    <row r="458" spans="1:2" x14ac:dyDescent="0.3">
      <c r="A458" s="10"/>
      <c r="B458" s="11"/>
    </row>
    <row r="459" spans="1:2" x14ac:dyDescent="0.3">
      <c r="A459" s="10"/>
      <c r="B459" s="11"/>
    </row>
    <row r="460" spans="1:2" x14ac:dyDescent="0.3">
      <c r="A460" s="10"/>
      <c r="B460" s="11"/>
    </row>
    <row r="461" spans="1:2" x14ac:dyDescent="0.3">
      <c r="A461" s="10"/>
      <c r="B461" s="11"/>
    </row>
    <row r="462" spans="1:2" x14ac:dyDescent="0.3">
      <c r="A462" s="10"/>
      <c r="B462" s="11"/>
    </row>
    <row r="463" spans="1:2" x14ac:dyDescent="0.3">
      <c r="A463" s="10"/>
      <c r="B463" s="11"/>
    </row>
    <row r="464" spans="1:2" x14ac:dyDescent="0.3">
      <c r="A464" s="10"/>
      <c r="B464" s="11"/>
    </row>
    <row r="465" spans="1:2" x14ac:dyDescent="0.3">
      <c r="A465" s="10"/>
      <c r="B465" s="11"/>
    </row>
    <row r="466" spans="1:2" x14ac:dyDescent="0.3">
      <c r="A466" s="10"/>
      <c r="B466" s="11"/>
    </row>
    <row r="467" spans="1:2" x14ac:dyDescent="0.3">
      <c r="A467" s="10"/>
      <c r="B467" s="11"/>
    </row>
    <row r="468" spans="1:2" x14ac:dyDescent="0.3">
      <c r="A468" s="10"/>
      <c r="B468" s="11"/>
    </row>
    <row r="469" spans="1:2" x14ac:dyDescent="0.3">
      <c r="A469" s="10"/>
      <c r="B469" s="11"/>
    </row>
    <row r="470" spans="1:2" x14ac:dyDescent="0.3">
      <c r="A470" s="10"/>
      <c r="B470" s="11"/>
    </row>
    <row r="471" spans="1:2" x14ac:dyDescent="0.3">
      <c r="A471" s="10"/>
      <c r="B471" s="11"/>
    </row>
    <row r="472" spans="1:2" x14ac:dyDescent="0.3">
      <c r="A472" s="10"/>
      <c r="B472" s="11"/>
    </row>
    <row r="473" spans="1:2" x14ac:dyDescent="0.3">
      <c r="A473" s="10"/>
      <c r="B473" s="11"/>
    </row>
    <row r="474" spans="1:2" x14ac:dyDescent="0.3">
      <c r="A474" s="10"/>
      <c r="B474" s="11"/>
    </row>
    <row r="475" spans="1:2" x14ac:dyDescent="0.3">
      <c r="A475" s="10"/>
      <c r="B475" s="11"/>
    </row>
    <row r="476" spans="1:2" x14ac:dyDescent="0.3">
      <c r="A476" s="10"/>
      <c r="B476" s="11"/>
    </row>
    <row r="477" spans="1:2" x14ac:dyDescent="0.3">
      <c r="A477" s="10"/>
      <c r="B477" s="11"/>
    </row>
    <row r="478" spans="1:2" x14ac:dyDescent="0.3">
      <c r="A478" s="10"/>
      <c r="B478" s="11"/>
    </row>
    <row r="479" spans="1:2" x14ac:dyDescent="0.3">
      <c r="A479" s="10"/>
      <c r="B479" s="11"/>
    </row>
    <row r="480" spans="1:2" x14ac:dyDescent="0.3">
      <c r="A480" s="10"/>
      <c r="B480" s="11"/>
    </row>
    <row r="481" spans="1:2" x14ac:dyDescent="0.3">
      <c r="A481" s="10"/>
      <c r="B481" s="11"/>
    </row>
    <row r="482" spans="1:2" x14ac:dyDescent="0.3">
      <c r="A482" s="10"/>
      <c r="B482" s="11"/>
    </row>
    <row r="483" spans="1:2" x14ac:dyDescent="0.3">
      <c r="A483" s="10"/>
      <c r="B483" s="11"/>
    </row>
    <row r="484" spans="1:2" x14ac:dyDescent="0.3">
      <c r="A484" s="10"/>
      <c r="B484" s="11"/>
    </row>
    <row r="485" spans="1:2" x14ac:dyDescent="0.3">
      <c r="A485" s="10"/>
      <c r="B485" s="11"/>
    </row>
    <row r="486" spans="1:2" x14ac:dyDescent="0.3">
      <c r="A486" s="10"/>
      <c r="B486" s="11"/>
    </row>
    <row r="487" spans="1:2" x14ac:dyDescent="0.3">
      <c r="A487" s="10"/>
      <c r="B487" s="11"/>
    </row>
    <row r="488" spans="1:2" x14ac:dyDescent="0.3">
      <c r="A488" s="10"/>
      <c r="B488" s="11"/>
    </row>
    <row r="489" spans="1:2" x14ac:dyDescent="0.3">
      <c r="A489" s="10"/>
      <c r="B489" s="11"/>
    </row>
    <row r="490" spans="1:2" x14ac:dyDescent="0.3">
      <c r="A490" s="10"/>
      <c r="B490" s="11"/>
    </row>
    <row r="491" spans="1:2" x14ac:dyDescent="0.3">
      <c r="A491" s="10"/>
      <c r="B491" s="11"/>
    </row>
    <row r="492" spans="1:2" x14ac:dyDescent="0.3">
      <c r="A492" s="10"/>
      <c r="B492" s="11"/>
    </row>
    <row r="493" spans="1:2" x14ac:dyDescent="0.3">
      <c r="A493" s="10"/>
      <c r="B493" s="11"/>
    </row>
    <row r="494" spans="1:2" x14ac:dyDescent="0.3">
      <c r="A494" s="10"/>
      <c r="B494" s="11"/>
    </row>
    <row r="495" spans="1:2" x14ac:dyDescent="0.3">
      <c r="A495" s="10"/>
      <c r="B495" s="11"/>
    </row>
    <row r="496" spans="1:2" x14ac:dyDescent="0.3">
      <c r="A496" s="10"/>
      <c r="B496" s="11"/>
    </row>
    <row r="497" spans="1:2" x14ac:dyDescent="0.3">
      <c r="A497" s="10"/>
      <c r="B497" s="11"/>
    </row>
    <row r="498" spans="1:2" x14ac:dyDescent="0.3">
      <c r="A498" s="10"/>
      <c r="B498" s="11"/>
    </row>
    <row r="499" spans="1:2" x14ac:dyDescent="0.3">
      <c r="A499" s="10"/>
      <c r="B499" s="11"/>
    </row>
    <row r="500" spans="1:2" x14ac:dyDescent="0.3">
      <c r="A500" s="10"/>
      <c r="B500" s="11"/>
    </row>
    <row r="501" spans="1:2" x14ac:dyDescent="0.3">
      <c r="A501" s="10"/>
      <c r="B501" s="11"/>
    </row>
    <row r="502" spans="1:2" x14ac:dyDescent="0.3">
      <c r="A502" s="10"/>
      <c r="B502" s="11"/>
    </row>
    <row r="503" spans="1:2" x14ac:dyDescent="0.3">
      <c r="A503" s="10"/>
      <c r="B503" s="11"/>
    </row>
    <row r="504" spans="1:2" x14ac:dyDescent="0.3">
      <c r="A504" s="10"/>
      <c r="B504" s="11"/>
    </row>
    <row r="505" spans="1:2" x14ac:dyDescent="0.3">
      <c r="A505" s="10"/>
      <c r="B505" s="11"/>
    </row>
    <row r="506" spans="1:2" x14ac:dyDescent="0.3">
      <c r="A506" s="10"/>
      <c r="B506" s="11"/>
    </row>
    <row r="507" spans="1:2" x14ac:dyDescent="0.3">
      <c r="A507" s="10"/>
      <c r="B507" s="11"/>
    </row>
    <row r="508" spans="1:2" x14ac:dyDescent="0.3">
      <c r="A508" s="10"/>
      <c r="B508" s="11"/>
    </row>
    <row r="509" spans="1:2" x14ac:dyDescent="0.3">
      <c r="A509" s="10"/>
      <c r="B509" s="11"/>
    </row>
    <row r="510" spans="1:2" x14ac:dyDescent="0.3">
      <c r="A510" s="10"/>
      <c r="B510" s="11"/>
    </row>
    <row r="511" spans="1:2" x14ac:dyDescent="0.3">
      <c r="A511" s="10"/>
      <c r="B511" s="11"/>
    </row>
    <row r="512" spans="1:2" x14ac:dyDescent="0.3">
      <c r="A512" s="10"/>
      <c r="B512" s="11"/>
    </row>
    <row r="513" spans="1:2" x14ac:dyDescent="0.3">
      <c r="A513" s="10"/>
      <c r="B513" s="11"/>
    </row>
    <row r="514" spans="1:2" x14ac:dyDescent="0.3">
      <c r="A514" s="10"/>
      <c r="B514" s="11"/>
    </row>
    <row r="515" spans="1:2" x14ac:dyDescent="0.3">
      <c r="A515" s="10"/>
      <c r="B515" s="11"/>
    </row>
    <row r="516" spans="1:2" x14ac:dyDescent="0.3">
      <c r="A516" s="10"/>
      <c r="B516" s="11"/>
    </row>
    <row r="517" spans="1:2" x14ac:dyDescent="0.3">
      <c r="A517" s="10"/>
      <c r="B517" s="11"/>
    </row>
    <row r="518" spans="1:2" x14ac:dyDescent="0.3">
      <c r="A518" s="10"/>
      <c r="B518" s="11"/>
    </row>
    <row r="519" spans="1:2" x14ac:dyDescent="0.3">
      <c r="A519" s="10"/>
      <c r="B519" s="11"/>
    </row>
    <row r="520" spans="1:2" x14ac:dyDescent="0.3">
      <c r="A520" s="10"/>
      <c r="B520" s="11"/>
    </row>
    <row r="521" spans="1:2" x14ac:dyDescent="0.3">
      <c r="A521" s="10"/>
      <c r="B521" s="11"/>
    </row>
    <row r="522" spans="1:2" x14ac:dyDescent="0.3">
      <c r="A522" s="10"/>
      <c r="B522" s="11"/>
    </row>
    <row r="523" spans="1:2" x14ac:dyDescent="0.3">
      <c r="A523" s="10"/>
      <c r="B523" s="11"/>
    </row>
    <row r="524" spans="1:2" x14ac:dyDescent="0.3">
      <c r="A524" s="10"/>
      <c r="B524" s="11"/>
    </row>
    <row r="525" spans="1:2" x14ac:dyDescent="0.3">
      <c r="A525" s="10"/>
      <c r="B525" s="11"/>
    </row>
    <row r="526" spans="1:2" x14ac:dyDescent="0.3">
      <c r="A526" s="10"/>
      <c r="B526" s="11"/>
    </row>
    <row r="527" spans="1:2" x14ac:dyDescent="0.3">
      <c r="A527" s="10"/>
      <c r="B527" s="11"/>
    </row>
    <row r="528" spans="1:2" x14ac:dyDescent="0.3">
      <c r="A528" s="10"/>
      <c r="B528" s="11"/>
    </row>
    <row r="529" spans="1:2" x14ac:dyDescent="0.3">
      <c r="A529" s="10"/>
      <c r="B529" s="11"/>
    </row>
    <row r="530" spans="1:2" x14ac:dyDescent="0.3">
      <c r="A530" s="10"/>
      <c r="B530" s="11"/>
    </row>
    <row r="531" spans="1:2" x14ac:dyDescent="0.3">
      <c r="A531" s="10"/>
      <c r="B531" s="11"/>
    </row>
    <row r="532" spans="1:2" x14ac:dyDescent="0.3">
      <c r="A532" s="10"/>
      <c r="B532" s="11"/>
    </row>
    <row r="533" spans="1:2" x14ac:dyDescent="0.3">
      <c r="A533" s="10"/>
      <c r="B533" s="11"/>
    </row>
    <row r="534" spans="1:2" x14ac:dyDescent="0.3">
      <c r="A534" s="10"/>
      <c r="B534" s="11"/>
    </row>
    <row r="535" spans="1:2" x14ac:dyDescent="0.3">
      <c r="A535" s="10"/>
      <c r="B535" s="11"/>
    </row>
    <row r="536" spans="1:2" x14ac:dyDescent="0.3">
      <c r="A536" s="10"/>
      <c r="B536" s="11"/>
    </row>
    <row r="537" spans="1:2" x14ac:dyDescent="0.3">
      <c r="A537" s="10"/>
      <c r="B537" s="11"/>
    </row>
    <row r="538" spans="1:2" x14ac:dyDescent="0.3">
      <c r="A538" s="10"/>
      <c r="B538" s="11"/>
    </row>
    <row r="539" spans="1:2" x14ac:dyDescent="0.3">
      <c r="A539" s="10"/>
      <c r="B539" s="11"/>
    </row>
    <row r="540" spans="1:2" x14ac:dyDescent="0.3">
      <c r="A540" s="10"/>
      <c r="B540" s="11"/>
    </row>
    <row r="541" spans="1:2" x14ac:dyDescent="0.3">
      <c r="A541" s="10"/>
      <c r="B541" s="11"/>
    </row>
    <row r="542" spans="1:2" x14ac:dyDescent="0.3">
      <c r="A542" s="10"/>
      <c r="B542" s="11"/>
    </row>
    <row r="543" spans="1:2" x14ac:dyDescent="0.3">
      <c r="A543" s="10"/>
      <c r="B543" s="11"/>
    </row>
    <row r="544" spans="1:2" x14ac:dyDescent="0.3">
      <c r="A544" s="10"/>
      <c r="B544" s="11"/>
    </row>
    <row r="545" spans="1:2" x14ac:dyDescent="0.3">
      <c r="A545" s="10"/>
      <c r="B545" s="11"/>
    </row>
    <row r="546" spans="1:2" x14ac:dyDescent="0.3">
      <c r="A546" s="10"/>
      <c r="B546" s="11"/>
    </row>
    <row r="547" spans="1:2" x14ac:dyDescent="0.3">
      <c r="A547" s="10"/>
      <c r="B547" s="11"/>
    </row>
    <row r="548" spans="1:2" x14ac:dyDescent="0.3">
      <c r="A548" s="10"/>
      <c r="B548" s="11"/>
    </row>
    <row r="549" spans="1:2" x14ac:dyDescent="0.3">
      <c r="A549" s="10"/>
      <c r="B549" s="11"/>
    </row>
    <row r="550" spans="1:2" x14ac:dyDescent="0.3">
      <c r="A550" s="10"/>
      <c r="B550" s="11"/>
    </row>
    <row r="551" spans="1:2" x14ac:dyDescent="0.3">
      <c r="A551" s="10"/>
      <c r="B551" s="11"/>
    </row>
    <row r="552" spans="1:2" x14ac:dyDescent="0.3">
      <c r="A552" s="10"/>
      <c r="B552" s="11"/>
    </row>
    <row r="553" spans="1:2" x14ac:dyDescent="0.3">
      <c r="A553" s="10"/>
      <c r="B553" s="11"/>
    </row>
    <row r="554" spans="1:2" x14ac:dyDescent="0.3">
      <c r="A554" s="10"/>
      <c r="B554" s="11"/>
    </row>
    <row r="555" spans="1:2" x14ac:dyDescent="0.3">
      <c r="A555" s="10"/>
      <c r="B555" s="11"/>
    </row>
    <row r="556" spans="1:2" x14ac:dyDescent="0.3">
      <c r="A556" s="10"/>
      <c r="B556" s="11"/>
    </row>
    <row r="557" spans="1:2" x14ac:dyDescent="0.3">
      <c r="A557" s="10"/>
      <c r="B557" s="11"/>
    </row>
    <row r="558" spans="1:2" x14ac:dyDescent="0.3">
      <c r="A558" s="10"/>
      <c r="B558" s="11"/>
    </row>
    <row r="559" spans="1:2" x14ac:dyDescent="0.3">
      <c r="A559" s="10"/>
      <c r="B559" s="11"/>
    </row>
    <row r="560" spans="1:2" x14ac:dyDescent="0.3">
      <c r="A560" s="10"/>
      <c r="B560" s="11"/>
    </row>
    <row r="561" spans="1:2" x14ac:dyDescent="0.3">
      <c r="A561" s="10"/>
      <c r="B561" s="11"/>
    </row>
    <row r="562" spans="1:2" x14ac:dyDescent="0.3">
      <c r="A562" s="10"/>
      <c r="B562" s="11"/>
    </row>
    <row r="563" spans="1:2" x14ac:dyDescent="0.3">
      <c r="A563" s="10"/>
      <c r="B563" s="11"/>
    </row>
    <row r="564" spans="1:2" x14ac:dyDescent="0.3">
      <c r="A564" s="10"/>
      <c r="B564" s="11"/>
    </row>
    <row r="565" spans="1:2" x14ac:dyDescent="0.3">
      <c r="A565" s="10"/>
      <c r="B565" s="11"/>
    </row>
    <row r="566" spans="1:2" x14ac:dyDescent="0.3">
      <c r="A566" s="10"/>
      <c r="B566" s="11"/>
    </row>
    <row r="567" spans="1:2" x14ac:dyDescent="0.3">
      <c r="A567" s="10"/>
      <c r="B567" s="11"/>
    </row>
    <row r="568" spans="1:2" x14ac:dyDescent="0.3">
      <c r="A568" s="10"/>
      <c r="B568" s="11"/>
    </row>
    <row r="569" spans="1:2" x14ac:dyDescent="0.3">
      <c r="A569" s="10"/>
      <c r="B569" s="11"/>
    </row>
    <row r="570" spans="1:2" x14ac:dyDescent="0.3">
      <c r="A570" s="10"/>
      <c r="B570" s="11"/>
    </row>
    <row r="571" spans="1:2" x14ac:dyDescent="0.3">
      <c r="A571" s="10"/>
      <c r="B571" s="11"/>
    </row>
    <row r="572" spans="1:2" x14ac:dyDescent="0.3">
      <c r="A572" s="10"/>
      <c r="B572" s="11"/>
    </row>
    <row r="573" spans="1:2" x14ac:dyDescent="0.3">
      <c r="A573" s="10"/>
      <c r="B573" s="11"/>
    </row>
    <row r="574" spans="1:2" x14ac:dyDescent="0.3">
      <c r="A574" s="10"/>
      <c r="B574" s="11"/>
    </row>
    <row r="575" spans="1:2" x14ac:dyDescent="0.3">
      <c r="A575" s="10"/>
      <c r="B575" s="11"/>
    </row>
    <row r="576" spans="1:2" x14ac:dyDescent="0.3">
      <c r="A576" s="10"/>
      <c r="B576" s="11"/>
    </row>
    <row r="577" spans="1:2" x14ac:dyDescent="0.3">
      <c r="A577" s="10"/>
      <c r="B577" s="11"/>
    </row>
    <row r="578" spans="1:2" x14ac:dyDescent="0.3">
      <c r="A578" s="10"/>
      <c r="B578" s="11"/>
    </row>
    <row r="579" spans="1:2" x14ac:dyDescent="0.3">
      <c r="A579" s="10"/>
      <c r="B579" s="11"/>
    </row>
    <row r="580" spans="1:2" x14ac:dyDescent="0.3">
      <c r="A580" s="10"/>
      <c r="B580" s="11"/>
    </row>
    <row r="581" spans="1:2" x14ac:dyDescent="0.3">
      <c r="A581" s="10"/>
      <c r="B581" s="11"/>
    </row>
    <row r="582" spans="1:2" x14ac:dyDescent="0.3">
      <c r="A582" s="10"/>
      <c r="B582" s="11"/>
    </row>
    <row r="583" spans="1:2" x14ac:dyDescent="0.3">
      <c r="A583" s="10"/>
      <c r="B583" s="11"/>
    </row>
    <row r="584" spans="1:2" x14ac:dyDescent="0.3">
      <c r="A584" s="10"/>
      <c r="B584" s="11"/>
    </row>
    <row r="585" spans="1:2" x14ac:dyDescent="0.3">
      <c r="A585" s="10"/>
      <c r="B585" s="11"/>
    </row>
    <row r="586" spans="1:2" x14ac:dyDescent="0.3">
      <c r="A586" s="10"/>
      <c r="B586" s="11"/>
    </row>
    <row r="587" spans="1:2" x14ac:dyDescent="0.3">
      <c r="A587" s="10"/>
      <c r="B587" s="11"/>
    </row>
    <row r="588" spans="1:2" x14ac:dyDescent="0.3">
      <c r="A588" s="10"/>
      <c r="B588" s="11"/>
    </row>
    <row r="589" spans="1:2" x14ac:dyDescent="0.3">
      <c r="A589" s="10"/>
      <c r="B589" s="11"/>
    </row>
    <row r="590" spans="1:2" x14ac:dyDescent="0.3">
      <c r="A590" s="10"/>
      <c r="B590" s="11"/>
    </row>
    <row r="591" spans="1:2" x14ac:dyDescent="0.3">
      <c r="A591" s="10"/>
      <c r="B591" s="11"/>
    </row>
    <row r="592" spans="1:2" x14ac:dyDescent="0.3">
      <c r="A592" s="10"/>
      <c r="B592" s="11"/>
    </row>
    <row r="593" spans="1:2" x14ac:dyDescent="0.3">
      <c r="A593" s="10"/>
      <c r="B593" s="11"/>
    </row>
    <row r="594" spans="1:2" x14ac:dyDescent="0.3">
      <c r="A594" s="10"/>
      <c r="B594" s="11"/>
    </row>
    <row r="595" spans="1:2" x14ac:dyDescent="0.3">
      <c r="A595" s="10"/>
      <c r="B595" s="11"/>
    </row>
    <row r="596" spans="1:2" x14ac:dyDescent="0.3">
      <c r="A596" s="10"/>
      <c r="B596" s="11"/>
    </row>
    <row r="597" spans="1:2" x14ac:dyDescent="0.3">
      <c r="A597" s="10"/>
      <c r="B597" s="11"/>
    </row>
    <row r="598" spans="1:2" x14ac:dyDescent="0.3">
      <c r="A598" s="10"/>
      <c r="B598" s="11"/>
    </row>
    <row r="599" spans="1:2" x14ac:dyDescent="0.3">
      <c r="A599" s="10"/>
      <c r="B599" s="11"/>
    </row>
    <row r="600" spans="1:2" x14ac:dyDescent="0.3">
      <c r="A600" s="10"/>
      <c r="B600" s="11"/>
    </row>
    <row r="601" spans="1:2" x14ac:dyDescent="0.3">
      <c r="A601" s="10"/>
      <c r="B601" s="11"/>
    </row>
    <row r="602" spans="1:2" x14ac:dyDescent="0.3">
      <c r="A602" s="10"/>
      <c r="B602" s="11"/>
    </row>
    <row r="603" spans="1:2" x14ac:dyDescent="0.3">
      <c r="A603" s="10"/>
      <c r="B603" s="11"/>
    </row>
    <row r="604" spans="1:2" x14ac:dyDescent="0.3">
      <c r="A604" s="10"/>
      <c r="B604" s="11"/>
    </row>
    <row r="605" spans="1:2" x14ac:dyDescent="0.3">
      <c r="A605" s="10"/>
      <c r="B605" s="11"/>
    </row>
    <row r="606" spans="1:2" x14ac:dyDescent="0.3">
      <c r="A606" s="10"/>
      <c r="B606" s="11"/>
    </row>
    <row r="607" spans="1:2" x14ac:dyDescent="0.3">
      <c r="A607" s="10"/>
      <c r="B607" s="11"/>
    </row>
    <row r="608" spans="1:2" x14ac:dyDescent="0.3">
      <c r="A608" s="10"/>
      <c r="B608" s="11"/>
    </row>
    <row r="609" spans="1:2" x14ac:dyDescent="0.3">
      <c r="A609" s="10"/>
      <c r="B609" s="11"/>
    </row>
    <row r="610" spans="1:2" x14ac:dyDescent="0.3">
      <c r="A610" s="10"/>
      <c r="B610" s="11"/>
    </row>
    <row r="611" spans="1:2" x14ac:dyDescent="0.3">
      <c r="A611" s="10"/>
      <c r="B611" s="11"/>
    </row>
    <row r="612" spans="1:2" x14ac:dyDescent="0.3">
      <c r="A612" s="10"/>
      <c r="B612" s="11"/>
    </row>
    <row r="613" spans="1:2" x14ac:dyDescent="0.3">
      <c r="A613" s="10"/>
      <c r="B613" s="11"/>
    </row>
    <row r="614" spans="1:2" x14ac:dyDescent="0.3">
      <c r="A614" s="10"/>
      <c r="B614" s="11"/>
    </row>
    <row r="615" spans="1:2" x14ac:dyDescent="0.3">
      <c r="A615" s="10"/>
      <c r="B615" s="11"/>
    </row>
    <row r="616" spans="1:2" x14ac:dyDescent="0.3">
      <c r="A616" s="10"/>
      <c r="B616" s="11"/>
    </row>
    <row r="617" spans="1:2" x14ac:dyDescent="0.3">
      <c r="A617" s="10"/>
      <c r="B617" s="11"/>
    </row>
    <row r="618" spans="1:2" x14ac:dyDescent="0.3">
      <c r="A618" s="10"/>
      <c r="B618" s="11"/>
    </row>
    <row r="619" spans="1:2" x14ac:dyDescent="0.3">
      <c r="A619" s="10"/>
      <c r="B619" s="11"/>
    </row>
    <row r="620" spans="1:2" x14ac:dyDescent="0.3">
      <c r="A620" s="10"/>
      <c r="B620" s="11"/>
    </row>
    <row r="621" spans="1:2" x14ac:dyDescent="0.3">
      <c r="A621" s="10"/>
      <c r="B621" s="11"/>
    </row>
    <row r="622" spans="1:2" x14ac:dyDescent="0.3">
      <c r="A622" s="10"/>
      <c r="B622" s="11"/>
    </row>
    <row r="623" spans="1:2" x14ac:dyDescent="0.3">
      <c r="A623" s="10"/>
      <c r="B623" s="11"/>
    </row>
    <row r="624" spans="1:2" x14ac:dyDescent="0.3">
      <c r="A624" s="10"/>
      <c r="B624" s="11"/>
    </row>
    <row r="625" spans="1:2" x14ac:dyDescent="0.3">
      <c r="A625" s="10"/>
      <c r="B625" s="11"/>
    </row>
    <row r="626" spans="1:2" x14ac:dyDescent="0.3">
      <c r="A626" s="10"/>
      <c r="B626" s="11"/>
    </row>
    <row r="627" spans="1:2" x14ac:dyDescent="0.3">
      <c r="A627" s="10"/>
      <c r="B627" s="11"/>
    </row>
    <row r="628" spans="1:2" x14ac:dyDescent="0.3">
      <c r="A628" s="10"/>
      <c r="B628" s="11"/>
    </row>
    <row r="629" spans="1:2" x14ac:dyDescent="0.3">
      <c r="A629" s="10"/>
      <c r="B629" s="11"/>
    </row>
    <row r="630" spans="1:2" x14ac:dyDescent="0.3">
      <c r="A630" s="10"/>
      <c r="B630" s="11"/>
    </row>
    <row r="631" spans="1:2" x14ac:dyDescent="0.3">
      <c r="A631" s="10"/>
      <c r="B631" s="11"/>
    </row>
    <row r="632" spans="1:2" x14ac:dyDescent="0.3">
      <c r="A632" s="10"/>
      <c r="B632" s="11"/>
    </row>
    <row r="633" spans="1:2" x14ac:dyDescent="0.3">
      <c r="A633" s="10"/>
      <c r="B633" s="11"/>
    </row>
    <row r="634" spans="1:2" x14ac:dyDescent="0.3">
      <c r="A634" s="10"/>
      <c r="B634" s="11"/>
    </row>
    <row r="635" spans="1:2" x14ac:dyDescent="0.3">
      <c r="A635" s="10"/>
      <c r="B635" s="11"/>
    </row>
    <row r="636" spans="1:2" x14ac:dyDescent="0.3">
      <c r="A636" s="10"/>
      <c r="B636" s="11"/>
    </row>
    <row r="637" spans="1:2" x14ac:dyDescent="0.3">
      <c r="A637" s="10"/>
      <c r="B637" s="11"/>
    </row>
    <row r="638" spans="1:2" x14ac:dyDescent="0.3">
      <c r="A638" s="10"/>
      <c r="B638" s="11"/>
    </row>
    <row r="639" spans="1:2" x14ac:dyDescent="0.3">
      <c r="A639" s="10"/>
      <c r="B639" s="11"/>
    </row>
    <row r="640" spans="1:2" x14ac:dyDescent="0.3">
      <c r="A640" s="10"/>
      <c r="B640" s="11"/>
    </row>
    <row r="641" spans="1:2" x14ac:dyDescent="0.3">
      <c r="A641" s="10"/>
      <c r="B641" s="11"/>
    </row>
    <row r="642" spans="1:2" x14ac:dyDescent="0.3">
      <c r="A642" s="10"/>
      <c r="B642" s="11"/>
    </row>
    <row r="643" spans="1:2" x14ac:dyDescent="0.3">
      <c r="A643" s="10"/>
      <c r="B643" s="11"/>
    </row>
    <row r="644" spans="1:2" x14ac:dyDescent="0.3">
      <c r="A644" s="10"/>
      <c r="B644" s="11"/>
    </row>
    <row r="645" spans="1:2" x14ac:dyDescent="0.3">
      <c r="A645" s="10"/>
      <c r="B645" s="11"/>
    </row>
    <row r="646" spans="1:2" x14ac:dyDescent="0.3">
      <c r="A646" s="10"/>
      <c r="B646" s="11"/>
    </row>
    <row r="647" spans="1:2" x14ac:dyDescent="0.3">
      <c r="A647" s="10"/>
      <c r="B647" s="11"/>
    </row>
    <row r="648" spans="1:2" x14ac:dyDescent="0.3">
      <c r="A648" s="10"/>
      <c r="B648" s="11"/>
    </row>
    <row r="649" spans="1:2" x14ac:dyDescent="0.3">
      <c r="A649" s="10"/>
      <c r="B649" s="11"/>
    </row>
    <row r="650" spans="1:2" x14ac:dyDescent="0.3">
      <c r="A650" s="10"/>
      <c r="B650" s="11"/>
    </row>
    <row r="651" spans="1:2" x14ac:dyDescent="0.3">
      <c r="A651" s="10"/>
      <c r="B651" s="11"/>
    </row>
    <row r="652" spans="1:2" x14ac:dyDescent="0.3">
      <c r="A652" s="10"/>
      <c r="B652" s="11"/>
    </row>
    <row r="653" spans="1:2" x14ac:dyDescent="0.3">
      <c r="A653" s="10"/>
      <c r="B653" s="11"/>
    </row>
    <row r="654" spans="1:2" x14ac:dyDescent="0.3">
      <c r="A654" s="10"/>
      <c r="B654" s="11"/>
    </row>
    <row r="655" spans="1:2" x14ac:dyDescent="0.3">
      <c r="A655" s="10"/>
      <c r="B655" s="11"/>
    </row>
    <row r="656" spans="1:2" x14ac:dyDescent="0.3">
      <c r="A656" s="10"/>
      <c r="B656" s="11"/>
    </row>
    <row r="657" spans="1:2" x14ac:dyDescent="0.3">
      <c r="A657" s="10"/>
      <c r="B657" s="11"/>
    </row>
    <row r="658" spans="1:2" x14ac:dyDescent="0.3">
      <c r="A658" s="10"/>
      <c r="B658" s="11"/>
    </row>
    <row r="659" spans="1:2" x14ac:dyDescent="0.3">
      <c r="A659" s="10"/>
      <c r="B659" s="11"/>
    </row>
    <row r="660" spans="1:2" x14ac:dyDescent="0.3">
      <c r="A660" s="10"/>
      <c r="B660" s="11"/>
    </row>
    <row r="661" spans="1:2" x14ac:dyDescent="0.3">
      <c r="A661" s="10"/>
      <c r="B661" s="11"/>
    </row>
    <row r="662" spans="1:2" x14ac:dyDescent="0.3">
      <c r="A662" s="10"/>
      <c r="B662" s="11"/>
    </row>
    <row r="663" spans="1:2" x14ac:dyDescent="0.3">
      <c r="A663" s="10"/>
      <c r="B663" s="11"/>
    </row>
    <row r="664" spans="1:2" x14ac:dyDescent="0.3">
      <c r="A664" s="10"/>
      <c r="B664" s="11"/>
    </row>
    <row r="665" spans="1:2" x14ac:dyDescent="0.3">
      <c r="A665" s="10"/>
      <c r="B665" s="11"/>
    </row>
    <row r="666" spans="1:2" x14ac:dyDescent="0.3">
      <c r="A666" s="10"/>
      <c r="B666" s="11"/>
    </row>
    <row r="667" spans="1:2" x14ac:dyDescent="0.3">
      <c r="A667" s="10"/>
      <c r="B667" s="11"/>
    </row>
    <row r="668" spans="1:2" x14ac:dyDescent="0.3">
      <c r="A668" s="10"/>
      <c r="B668" s="11"/>
    </row>
    <row r="669" spans="1:2" x14ac:dyDescent="0.3">
      <c r="A669" s="10"/>
      <c r="B669" s="11"/>
    </row>
    <row r="670" spans="1:2" x14ac:dyDescent="0.3">
      <c r="A670" s="10"/>
      <c r="B670" s="11"/>
    </row>
    <row r="671" spans="1:2" x14ac:dyDescent="0.3">
      <c r="A671" s="10"/>
      <c r="B671" s="11"/>
    </row>
    <row r="672" spans="1:2" x14ac:dyDescent="0.3">
      <c r="A672" s="10"/>
      <c r="B672" s="11"/>
    </row>
    <row r="673" spans="1:2" x14ac:dyDescent="0.3">
      <c r="A673" s="10"/>
      <c r="B673" s="11"/>
    </row>
    <row r="674" spans="1:2" x14ac:dyDescent="0.3">
      <c r="A674" s="10"/>
      <c r="B674" s="11"/>
    </row>
    <row r="675" spans="1:2" x14ac:dyDescent="0.3">
      <c r="A675" s="10"/>
      <c r="B675" s="11"/>
    </row>
    <row r="676" spans="1:2" x14ac:dyDescent="0.3">
      <c r="A676" s="10"/>
      <c r="B676" s="11"/>
    </row>
    <row r="677" spans="1:2" x14ac:dyDescent="0.3">
      <c r="A677" s="10"/>
      <c r="B677" s="11"/>
    </row>
    <row r="678" spans="1:2" x14ac:dyDescent="0.3">
      <c r="A678" s="10"/>
      <c r="B678" s="11"/>
    </row>
    <row r="679" spans="1:2" x14ac:dyDescent="0.3">
      <c r="A679" s="10"/>
      <c r="B679" s="11"/>
    </row>
    <row r="680" spans="1:2" x14ac:dyDescent="0.3">
      <c r="A680" s="10"/>
      <c r="B680" s="11"/>
    </row>
    <row r="681" spans="1:2" x14ac:dyDescent="0.3">
      <c r="A681" s="10"/>
      <c r="B681" s="11"/>
    </row>
    <row r="682" spans="1:2" x14ac:dyDescent="0.3">
      <c r="A682" s="10"/>
      <c r="B682" s="11"/>
    </row>
    <row r="683" spans="1:2" x14ac:dyDescent="0.3">
      <c r="A683" s="10"/>
      <c r="B683" s="11"/>
    </row>
    <row r="684" spans="1:2" x14ac:dyDescent="0.3">
      <c r="A684" s="10"/>
      <c r="B684" s="11"/>
    </row>
    <row r="685" spans="1:2" x14ac:dyDescent="0.3">
      <c r="A685" s="10"/>
      <c r="B685" s="11"/>
    </row>
    <row r="686" spans="1:2" x14ac:dyDescent="0.3">
      <c r="A686" s="10"/>
      <c r="B686" s="11"/>
    </row>
    <row r="687" spans="1:2" x14ac:dyDescent="0.3">
      <c r="A687" s="10"/>
      <c r="B687" s="11"/>
    </row>
    <row r="688" spans="1:2" x14ac:dyDescent="0.3">
      <c r="A688" s="10"/>
      <c r="B688" s="11"/>
    </row>
    <row r="689" spans="1:2" x14ac:dyDescent="0.3">
      <c r="A689" s="10"/>
      <c r="B689" s="11"/>
    </row>
    <row r="690" spans="1:2" x14ac:dyDescent="0.3">
      <c r="A690" s="10"/>
      <c r="B690" s="11"/>
    </row>
    <row r="691" spans="1:2" x14ac:dyDescent="0.3">
      <c r="A691" s="10"/>
      <c r="B691" s="11"/>
    </row>
    <row r="692" spans="1:2" x14ac:dyDescent="0.3">
      <c r="A692" s="10"/>
      <c r="B692" s="11"/>
    </row>
    <row r="693" spans="1:2" x14ac:dyDescent="0.3">
      <c r="A693" s="10"/>
      <c r="B693" s="11"/>
    </row>
    <row r="694" spans="1:2" x14ac:dyDescent="0.3">
      <c r="A694" s="10"/>
      <c r="B694" s="11"/>
    </row>
    <row r="695" spans="1:2" x14ac:dyDescent="0.3">
      <c r="A695" s="10"/>
      <c r="B695" s="11"/>
    </row>
    <row r="696" spans="1:2" x14ac:dyDescent="0.3">
      <c r="A696" s="10"/>
      <c r="B696" s="11"/>
    </row>
    <row r="697" spans="1:2" x14ac:dyDescent="0.3">
      <c r="A697" s="10"/>
      <c r="B697" s="11"/>
    </row>
    <row r="698" spans="1:2" x14ac:dyDescent="0.3">
      <c r="A698" s="10"/>
      <c r="B698" s="11"/>
    </row>
    <row r="699" spans="1:2" x14ac:dyDescent="0.3">
      <c r="A699" s="10"/>
      <c r="B699" s="11"/>
    </row>
    <row r="700" spans="1:2" x14ac:dyDescent="0.3">
      <c r="A700" s="10"/>
      <c r="B700" s="11"/>
    </row>
    <row r="701" spans="1:2" x14ac:dyDescent="0.3">
      <c r="A701" s="10"/>
      <c r="B701" s="11"/>
    </row>
    <row r="702" spans="1:2" x14ac:dyDescent="0.3">
      <c r="A702" s="10"/>
      <c r="B702" s="11"/>
    </row>
    <row r="703" spans="1:2" x14ac:dyDescent="0.3">
      <c r="A703" s="10"/>
      <c r="B703" s="11"/>
    </row>
    <row r="704" spans="1:2" x14ac:dyDescent="0.3">
      <c r="A704" s="10"/>
      <c r="B704" s="11"/>
    </row>
    <row r="705" spans="1:2" x14ac:dyDescent="0.3">
      <c r="A705" s="10"/>
      <c r="B705" s="11"/>
    </row>
    <row r="706" spans="1:2" x14ac:dyDescent="0.3">
      <c r="A706" s="10"/>
      <c r="B706" s="11"/>
    </row>
    <row r="707" spans="1:2" x14ac:dyDescent="0.3">
      <c r="A707" s="10"/>
      <c r="B707" s="11"/>
    </row>
    <row r="708" spans="1:2" x14ac:dyDescent="0.3">
      <c r="A708" s="10"/>
      <c r="B708" s="11"/>
    </row>
    <row r="709" spans="1:2" x14ac:dyDescent="0.3">
      <c r="A709" s="10"/>
      <c r="B709" s="11"/>
    </row>
    <row r="710" spans="1:2" x14ac:dyDescent="0.3">
      <c r="A710" s="10"/>
      <c r="B710" s="11"/>
    </row>
    <row r="711" spans="1:2" x14ac:dyDescent="0.3">
      <c r="A711" s="10"/>
      <c r="B711" s="11"/>
    </row>
    <row r="712" spans="1:2" x14ac:dyDescent="0.3">
      <c r="A712" s="10"/>
      <c r="B712" s="11"/>
    </row>
    <row r="713" spans="1:2" x14ac:dyDescent="0.3">
      <c r="A713" s="10"/>
      <c r="B713" s="11"/>
    </row>
    <row r="714" spans="1:2" x14ac:dyDescent="0.3">
      <c r="A714" s="10"/>
      <c r="B714" s="11"/>
    </row>
    <row r="715" spans="1:2" x14ac:dyDescent="0.3">
      <c r="A715" s="10"/>
      <c r="B715" s="11"/>
    </row>
    <row r="716" spans="1:2" x14ac:dyDescent="0.3">
      <c r="A716" s="10"/>
      <c r="B716" s="11"/>
    </row>
    <row r="717" spans="1:2" x14ac:dyDescent="0.3">
      <c r="A717" s="10"/>
      <c r="B717" s="11"/>
    </row>
    <row r="718" spans="1:2" x14ac:dyDescent="0.3">
      <c r="A718" s="10"/>
      <c r="B718" s="11"/>
    </row>
    <row r="719" spans="1:2" x14ac:dyDescent="0.3">
      <c r="A719" s="10"/>
      <c r="B719" s="11"/>
    </row>
    <row r="720" spans="1:2" x14ac:dyDescent="0.3">
      <c r="A720" s="10"/>
      <c r="B720" s="11"/>
    </row>
    <row r="721" spans="1:2" x14ac:dyDescent="0.3">
      <c r="A721" s="10"/>
      <c r="B721" s="11"/>
    </row>
    <row r="722" spans="1:2" x14ac:dyDescent="0.3">
      <c r="A722" s="10"/>
      <c r="B722" s="11"/>
    </row>
    <row r="723" spans="1:2" x14ac:dyDescent="0.3">
      <c r="A723" s="10"/>
      <c r="B723" s="11"/>
    </row>
    <row r="724" spans="1:2" x14ac:dyDescent="0.3">
      <c r="A724" s="10"/>
      <c r="B724" s="11"/>
    </row>
    <row r="725" spans="1:2" x14ac:dyDescent="0.3">
      <c r="A725" s="10"/>
      <c r="B725" s="11"/>
    </row>
    <row r="726" spans="1:2" x14ac:dyDescent="0.3">
      <c r="A726" s="10"/>
      <c r="B726" s="11"/>
    </row>
    <row r="727" spans="1:2" x14ac:dyDescent="0.3">
      <c r="A727" s="10"/>
      <c r="B727" s="11"/>
    </row>
    <row r="728" spans="1:2" x14ac:dyDescent="0.3">
      <c r="A728" s="10"/>
      <c r="B728" s="11"/>
    </row>
    <row r="729" spans="1:2" x14ac:dyDescent="0.3">
      <c r="A729" s="10"/>
      <c r="B729" s="11"/>
    </row>
    <row r="730" spans="1:2" x14ac:dyDescent="0.3">
      <c r="A730" s="10"/>
      <c r="B730" s="11"/>
    </row>
    <row r="731" spans="1:2" x14ac:dyDescent="0.3">
      <c r="A731" s="10"/>
      <c r="B731" s="11"/>
    </row>
    <row r="732" spans="1:2" x14ac:dyDescent="0.3">
      <c r="A732" s="10"/>
      <c r="B732" s="11"/>
    </row>
    <row r="733" spans="1:2" x14ac:dyDescent="0.3">
      <c r="A733" s="10"/>
      <c r="B733" s="11"/>
    </row>
    <row r="734" spans="1:2" x14ac:dyDescent="0.3">
      <c r="A734" s="10"/>
      <c r="B734" s="11"/>
    </row>
    <row r="735" spans="1:2" x14ac:dyDescent="0.3">
      <c r="A735" s="10"/>
      <c r="B735" s="11"/>
    </row>
    <row r="736" spans="1:2" x14ac:dyDescent="0.3">
      <c r="A736" s="10"/>
      <c r="B736" s="11"/>
    </row>
    <row r="737" spans="1:2" x14ac:dyDescent="0.3">
      <c r="A737" s="10"/>
      <c r="B737" s="11"/>
    </row>
    <row r="738" spans="1:2" x14ac:dyDescent="0.3">
      <c r="A738" s="10"/>
      <c r="B738" s="11"/>
    </row>
    <row r="739" spans="1:2" x14ac:dyDescent="0.3">
      <c r="A739" s="10"/>
      <c r="B739" s="11"/>
    </row>
    <row r="740" spans="1:2" x14ac:dyDescent="0.3">
      <c r="A740" s="10"/>
      <c r="B740" s="11"/>
    </row>
    <row r="741" spans="1:2" x14ac:dyDescent="0.3">
      <c r="A741" s="10"/>
      <c r="B741" s="11"/>
    </row>
    <row r="742" spans="1:2" x14ac:dyDescent="0.3">
      <c r="A742" s="10"/>
      <c r="B742" s="11"/>
    </row>
    <row r="743" spans="1:2" x14ac:dyDescent="0.3">
      <c r="A743" s="10"/>
      <c r="B743" s="11"/>
    </row>
    <row r="744" spans="1:2" x14ac:dyDescent="0.3">
      <c r="A744" s="10"/>
      <c r="B744" s="11"/>
    </row>
    <row r="745" spans="1:2" x14ac:dyDescent="0.3">
      <c r="A745" s="10"/>
      <c r="B745" s="11"/>
    </row>
    <row r="746" spans="1:2" x14ac:dyDescent="0.3">
      <c r="A746" s="10"/>
      <c r="B746" s="11"/>
    </row>
    <row r="747" spans="1:2" x14ac:dyDescent="0.3">
      <c r="A747" s="10"/>
      <c r="B747" s="11"/>
    </row>
    <row r="748" spans="1:2" x14ac:dyDescent="0.3">
      <c r="A748" s="10"/>
      <c r="B748" s="11"/>
    </row>
    <row r="749" spans="1:2" x14ac:dyDescent="0.3">
      <c r="A749" s="10"/>
      <c r="B749" s="11"/>
    </row>
    <row r="750" spans="1:2" x14ac:dyDescent="0.3">
      <c r="A750" s="10"/>
      <c r="B750" s="11"/>
    </row>
    <row r="751" spans="1:2" x14ac:dyDescent="0.3">
      <c r="A751" s="10"/>
      <c r="B751" s="11"/>
    </row>
    <row r="752" spans="1:2" x14ac:dyDescent="0.3">
      <c r="A752" s="10"/>
      <c r="B752" s="11"/>
    </row>
    <row r="753" spans="1:2" x14ac:dyDescent="0.3">
      <c r="A753" s="10"/>
      <c r="B753" s="11"/>
    </row>
    <row r="754" spans="1:2" x14ac:dyDescent="0.3">
      <c r="A754" s="10"/>
      <c r="B754" s="11"/>
    </row>
    <row r="755" spans="1:2" x14ac:dyDescent="0.3">
      <c r="A755" s="10"/>
      <c r="B755" s="11"/>
    </row>
    <row r="756" spans="1:2" x14ac:dyDescent="0.3">
      <c r="A756" s="10"/>
      <c r="B756" s="11"/>
    </row>
    <row r="757" spans="1:2" x14ac:dyDescent="0.3">
      <c r="A757" s="10"/>
      <c r="B757" s="11"/>
    </row>
    <row r="758" spans="1:2" x14ac:dyDescent="0.3">
      <c r="A758" s="10"/>
      <c r="B758" s="11"/>
    </row>
    <row r="759" spans="1:2" x14ac:dyDescent="0.3">
      <c r="A759" s="10"/>
      <c r="B759" s="11"/>
    </row>
    <row r="760" spans="1:2" x14ac:dyDescent="0.3">
      <c r="A760" s="10"/>
      <c r="B760" s="11"/>
    </row>
    <row r="761" spans="1:2" x14ac:dyDescent="0.3">
      <c r="A761" s="10"/>
      <c r="B761" s="11"/>
    </row>
    <row r="762" spans="1:2" x14ac:dyDescent="0.3">
      <c r="A762" s="10"/>
      <c r="B762" s="11"/>
    </row>
    <row r="763" spans="1:2" x14ac:dyDescent="0.3">
      <c r="A763" s="10"/>
      <c r="B763" s="11"/>
    </row>
    <row r="764" spans="1:2" x14ac:dyDescent="0.3">
      <c r="A764" s="10"/>
      <c r="B764" s="11"/>
    </row>
    <row r="765" spans="1:2" x14ac:dyDescent="0.3">
      <c r="A765" s="10"/>
      <c r="B765" s="11"/>
    </row>
    <row r="766" spans="1:2" x14ac:dyDescent="0.3">
      <c r="A766" s="10"/>
      <c r="B766" s="11"/>
    </row>
    <row r="767" spans="1:2" x14ac:dyDescent="0.3">
      <c r="A767" s="10"/>
      <c r="B767" s="11"/>
    </row>
    <row r="768" spans="1:2" x14ac:dyDescent="0.3">
      <c r="A768" s="10"/>
      <c r="B768" s="11"/>
    </row>
    <row r="769" spans="1:2" x14ac:dyDescent="0.3">
      <c r="A769" s="10"/>
      <c r="B769" s="11"/>
    </row>
    <row r="770" spans="1:2" x14ac:dyDescent="0.3">
      <c r="A770" s="10"/>
      <c r="B770" s="11"/>
    </row>
    <row r="771" spans="1:2" x14ac:dyDescent="0.3">
      <c r="A771" s="10"/>
      <c r="B771" s="11"/>
    </row>
    <row r="772" spans="1:2" x14ac:dyDescent="0.3">
      <c r="A772" s="10"/>
      <c r="B772" s="11"/>
    </row>
    <row r="773" spans="1:2" x14ac:dyDescent="0.3">
      <c r="A773" s="10"/>
      <c r="B773" s="11"/>
    </row>
    <row r="774" spans="1:2" x14ac:dyDescent="0.3">
      <c r="A774" s="10"/>
      <c r="B774" s="11"/>
    </row>
    <row r="775" spans="1:2" x14ac:dyDescent="0.3">
      <c r="A775" s="10"/>
      <c r="B775" s="11"/>
    </row>
    <row r="776" spans="1:2" x14ac:dyDescent="0.3">
      <c r="A776" s="10"/>
      <c r="B776" s="11"/>
    </row>
    <row r="777" spans="1:2" x14ac:dyDescent="0.3">
      <c r="A777" s="10"/>
      <c r="B777" s="11"/>
    </row>
    <row r="778" spans="1:2" x14ac:dyDescent="0.3">
      <c r="A778" s="10"/>
      <c r="B778" s="11"/>
    </row>
    <row r="779" spans="1:2" x14ac:dyDescent="0.3">
      <c r="A779" s="10"/>
      <c r="B779" s="11"/>
    </row>
    <row r="780" spans="1:2" x14ac:dyDescent="0.3">
      <c r="A780" s="10"/>
      <c r="B780" s="11"/>
    </row>
    <row r="781" spans="1:2" x14ac:dyDescent="0.3">
      <c r="A781" s="10"/>
      <c r="B781" s="11"/>
    </row>
    <row r="782" spans="1:2" x14ac:dyDescent="0.3">
      <c r="A782" s="10"/>
      <c r="B782" s="11"/>
    </row>
    <row r="783" spans="1:2" x14ac:dyDescent="0.3">
      <c r="A783" s="10"/>
      <c r="B783" s="11"/>
    </row>
    <row r="784" spans="1:2" x14ac:dyDescent="0.3">
      <c r="A784" s="10"/>
      <c r="B784" s="11"/>
    </row>
    <row r="785" spans="1:2" x14ac:dyDescent="0.3">
      <c r="A785" s="10"/>
      <c r="B785" s="11"/>
    </row>
    <row r="786" spans="1:2" x14ac:dyDescent="0.3">
      <c r="A786" s="10"/>
      <c r="B786" s="11"/>
    </row>
    <row r="787" spans="1:2" x14ac:dyDescent="0.3">
      <c r="A787" s="10"/>
      <c r="B787" s="11"/>
    </row>
    <row r="788" spans="1:2" x14ac:dyDescent="0.3">
      <c r="A788" s="10"/>
      <c r="B788" s="11"/>
    </row>
    <row r="789" spans="1:2" x14ac:dyDescent="0.3">
      <c r="A789" s="10"/>
      <c r="B789" s="11"/>
    </row>
    <row r="790" spans="1:2" x14ac:dyDescent="0.3">
      <c r="A790" s="10"/>
      <c r="B790" s="11"/>
    </row>
    <row r="791" spans="1:2" x14ac:dyDescent="0.3">
      <c r="A791" s="10"/>
      <c r="B791" s="11"/>
    </row>
    <row r="792" spans="1:2" x14ac:dyDescent="0.3">
      <c r="A792" s="10"/>
      <c r="B792" s="11"/>
    </row>
    <row r="793" spans="1:2" x14ac:dyDescent="0.3">
      <c r="A793" s="10"/>
      <c r="B793" s="11"/>
    </row>
    <row r="794" spans="1:2" x14ac:dyDescent="0.3">
      <c r="A794" s="10"/>
      <c r="B794" s="11"/>
    </row>
    <row r="795" spans="1:2" x14ac:dyDescent="0.3">
      <c r="A795" s="10"/>
      <c r="B795" s="11"/>
    </row>
    <row r="796" spans="1:2" x14ac:dyDescent="0.3">
      <c r="A796" s="10"/>
      <c r="B796" s="11"/>
    </row>
    <row r="797" spans="1:2" x14ac:dyDescent="0.3">
      <c r="A797" s="10"/>
      <c r="B797" s="11"/>
    </row>
    <row r="798" spans="1:2" x14ac:dyDescent="0.3">
      <c r="A798" s="10"/>
      <c r="B798" s="11"/>
    </row>
    <row r="799" spans="1:2" x14ac:dyDescent="0.3">
      <c r="A799" s="10"/>
      <c r="B799" s="11"/>
    </row>
    <row r="800" spans="1:2" x14ac:dyDescent="0.3">
      <c r="A800" s="10"/>
      <c r="B800" s="11"/>
    </row>
    <row r="801" spans="1:2" x14ac:dyDescent="0.3">
      <c r="A801" s="10"/>
      <c r="B801" s="11"/>
    </row>
    <row r="802" spans="1:2" x14ac:dyDescent="0.3">
      <c r="A802" s="10"/>
      <c r="B802" s="11"/>
    </row>
    <row r="803" spans="1:2" x14ac:dyDescent="0.3">
      <c r="A803" s="10"/>
      <c r="B803" s="11"/>
    </row>
    <row r="804" spans="1:2" x14ac:dyDescent="0.3">
      <c r="A804" s="10"/>
      <c r="B804" s="11"/>
    </row>
    <row r="805" spans="1:2" x14ac:dyDescent="0.3">
      <c r="A805" s="10"/>
      <c r="B805" s="11"/>
    </row>
    <row r="806" spans="1:2" x14ac:dyDescent="0.3">
      <c r="A806" s="10"/>
      <c r="B806" s="11"/>
    </row>
    <row r="807" spans="1:2" x14ac:dyDescent="0.3">
      <c r="A807" s="10"/>
      <c r="B807" s="11"/>
    </row>
    <row r="808" spans="1:2" x14ac:dyDescent="0.3">
      <c r="A808" s="10"/>
      <c r="B808" s="11"/>
    </row>
    <row r="809" spans="1:2" x14ac:dyDescent="0.3">
      <c r="A809" s="10"/>
      <c r="B809" s="11"/>
    </row>
    <row r="810" spans="1:2" x14ac:dyDescent="0.3">
      <c r="A810" s="10"/>
      <c r="B810" s="11"/>
    </row>
    <row r="811" spans="1:2" x14ac:dyDescent="0.3">
      <c r="A811" s="10"/>
      <c r="B811" s="11"/>
    </row>
    <row r="812" spans="1:2" x14ac:dyDescent="0.3">
      <c r="A812" s="10"/>
      <c r="B812" s="11"/>
    </row>
    <row r="813" spans="1:2" x14ac:dyDescent="0.3">
      <c r="A813" s="10"/>
      <c r="B813" s="11"/>
    </row>
    <row r="814" spans="1:2" x14ac:dyDescent="0.3">
      <c r="A814" s="10"/>
      <c r="B814" s="11"/>
    </row>
    <row r="815" spans="1:2" x14ac:dyDescent="0.3">
      <c r="A815" s="10"/>
      <c r="B815" s="11"/>
    </row>
    <row r="816" spans="1:2" x14ac:dyDescent="0.3">
      <c r="A816" s="10"/>
      <c r="B816" s="11"/>
    </row>
    <row r="817" spans="1:2" x14ac:dyDescent="0.3">
      <c r="A817" s="10"/>
      <c r="B817" s="11"/>
    </row>
    <row r="818" spans="1:2" x14ac:dyDescent="0.3">
      <c r="A818" s="10"/>
      <c r="B818" s="11"/>
    </row>
    <row r="819" spans="1:2" x14ac:dyDescent="0.3">
      <c r="A819" s="10"/>
      <c r="B819" s="11"/>
    </row>
    <row r="820" spans="1:2" x14ac:dyDescent="0.3">
      <c r="A820" s="10"/>
      <c r="B820" s="11"/>
    </row>
    <row r="821" spans="1:2" x14ac:dyDescent="0.3">
      <c r="A821" s="10"/>
      <c r="B821" s="11"/>
    </row>
    <row r="822" spans="1:2" x14ac:dyDescent="0.3">
      <c r="A822" s="10"/>
      <c r="B822" s="11"/>
    </row>
    <row r="823" spans="1:2" x14ac:dyDescent="0.3">
      <c r="A823" s="10"/>
      <c r="B823" s="11"/>
    </row>
    <row r="824" spans="1:2" x14ac:dyDescent="0.3">
      <c r="A824" s="10"/>
      <c r="B824" s="11"/>
    </row>
    <row r="825" spans="1:2" x14ac:dyDescent="0.3">
      <c r="A825" s="10"/>
      <c r="B825" s="11"/>
    </row>
    <row r="826" spans="1:2" x14ac:dyDescent="0.3">
      <c r="A826" s="10"/>
      <c r="B826" s="11"/>
    </row>
    <row r="827" spans="1:2" x14ac:dyDescent="0.3">
      <c r="A827" s="10"/>
      <c r="B827" s="11"/>
    </row>
    <row r="828" spans="1:2" x14ac:dyDescent="0.3">
      <c r="A828" s="10"/>
      <c r="B828" s="11"/>
    </row>
    <row r="829" spans="1:2" x14ac:dyDescent="0.3">
      <c r="A829" s="10"/>
      <c r="B829" s="11"/>
    </row>
    <row r="830" spans="1:2" x14ac:dyDescent="0.3">
      <c r="A830" s="10"/>
      <c r="B830" s="11"/>
    </row>
    <row r="831" spans="1:2" x14ac:dyDescent="0.3">
      <c r="A831" s="10"/>
      <c r="B831" s="11"/>
    </row>
    <row r="832" spans="1:2" x14ac:dyDescent="0.3">
      <c r="A832" s="10"/>
      <c r="B832" s="11"/>
    </row>
    <row r="833" spans="1:2" x14ac:dyDescent="0.3">
      <c r="A833" s="10"/>
      <c r="B833" s="11"/>
    </row>
    <row r="834" spans="1:2" x14ac:dyDescent="0.3">
      <c r="A834" s="10"/>
      <c r="B834" s="11"/>
    </row>
    <row r="835" spans="1:2" x14ac:dyDescent="0.3">
      <c r="A835" s="10"/>
      <c r="B835" s="11"/>
    </row>
    <row r="836" spans="1:2" x14ac:dyDescent="0.3">
      <c r="A836" s="10"/>
      <c r="B836" s="11"/>
    </row>
    <row r="837" spans="1:2" x14ac:dyDescent="0.3">
      <c r="A837" s="10"/>
      <c r="B837" s="11"/>
    </row>
    <row r="838" spans="1:2" x14ac:dyDescent="0.3">
      <c r="A838" s="10"/>
      <c r="B838" s="11"/>
    </row>
    <row r="839" spans="1:2" x14ac:dyDescent="0.3">
      <c r="A839" s="10"/>
      <c r="B839" s="11"/>
    </row>
    <row r="840" spans="1:2" x14ac:dyDescent="0.3">
      <c r="A840" s="10"/>
      <c r="B840" s="11"/>
    </row>
    <row r="841" spans="1:2" x14ac:dyDescent="0.3">
      <c r="A841" s="10"/>
      <c r="B841" s="11"/>
    </row>
    <row r="842" spans="1:2" x14ac:dyDescent="0.3">
      <c r="A842" s="10"/>
      <c r="B842" s="11"/>
    </row>
    <row r="843" spans="1:2" x14ac:dyDescent="0.3">
      <c r="A843" s="10"/>
      <c r="B843" s="11"/>
    </row>
    <row r="844" spans="1:2" x14ac:dyDescent="0.3">
      <c r="A844" s="10"/>
      <c r="B844" s="11"/>
    </row>
    <row r="845" spans="1:2" x14ac:dyDescent="0.3">
      <c r="A845" s="10"/>
      <c r="B845" s="11"/>
    </row>
    <row r="846" spans="1:2" x14ac:dyDescent="0.3">
      <c r="A846" s="10"/>
      <c r="B846" s="11"/>
    </row>
    <row r="847" spans="1:2" x14ac:dyDescent="0.3">
      <c r="A847" s="10"/>
      <c r="B847" s="11"/>
    </row>
    <row r="848" spans="1:2" x14ac:dyDescent="0.3">
      <c r="A848" s="10"/>
      <c r="B848" s="11"/>
    </row>
    <row r="849" spans="1:2" x14ac:dyDescent="0.3">
      <c r="A849" s="10"/>
      <c r="B849" s="11"/>
    </row>
    <row r="850" spans="1:2" x14ac:dyDescent="0.3">
      <c r="A850" s="10"/>
      <c r="B850" s="11"/>
    </row>
    <row r="851" spans="1:2" x14ac:dyDescent="0.3">
      <c r="A851" s="10"/>
      <c r="B851" s="11"/>
    </row>
    <row r="852" spans="1:2" x14ac:dyDescent="0.3">
      <c r="A852" s="10"/>
      <c r="B852" s="11"/>
    </row>
    <row r="853" spans="1:2" x14ac:dyDescent="0.3">
      <c r="A853" s="10"/>
      <c r="B853" s="11"/>
    </row>
    <row r="854" spans="1:2" x14ac:dyDescent="0.3">
      <c r="A854" s="10"/>
      <c r="B854" s="11"/>
    </row>
    <row r="855" spans="1:2" x14ac:dyDescent="0.3">
      <c r="A855" s="10"/>
      <c r="B855" s="11"/>
    </row>
    <row r="856" spans="1:2" x14ac:dyDescent="0.3">
      <c r="A856" s="10"/>
      <c r="B856" s="11"/>
    </row>
    <row r="857" spans="1:2" x14ac:dyDescent="0.3">
      <c r="A857" s="10"/>
      <c r="B857" s="11"/>
    </row>
    <row r="858" spans="1:2" x14ac:dyDescent="0.3">
      <c r="A858" s="10"/>
      <c r="B858" s="11"/>
    </row>
    <row r="859" spans="1:2" x14ac:dyDescent="0.3">
      <c r="A859" s="10"/>
      <c r="B859" s="11"/>
    </row>
    <row r="860" spans="1:2" x14ac:dyDescent="0.3">
      <c r="A860" s="10"/>
      <c r="B860" s="11"/>
    </row>
    <row r="861" spans="1:2" x14ac:dyDescent="0.3">
      <c r="A861" s="10"/>
      <c r="B861" s="11"/>
    </row>
    <row r="862" spans="1:2" x14ac:dyDescent="0.3">
      <c r="A862" s="10"/>
      <c r="B862" s="11"/>
    </row>
    <row r="863" spans="1:2" x14ac:dyDescent="0.3">
      <c r="A863" s="10"/>
      <c r="B863" s="11"/>
    </row>
    <row r="864" spans="1:2" x14ac:dyDescent="0.3">
      <c r="A864" s="10"/>
      <c r="B864" s="11"/>
    </row>
    <row r="865" spans="1:2" x14ac:dyDescent="0.3">
      <c r="A865" s="10"/>
      <c r="B865" s="11"/>
    </row>
    <row r="866" spans="1:2" x14ac:dyDescent="0.3">
      <c r="A866" s="10"/>
      <c r="B866" s="11"/>
    </row>
    <row r="867" spans="1:2" x14ac:dyDescent="0.3">
      <c r="A867" s="10"/>
      <c r="B867" s="11"/>
    </row>
    <row r="868" spans="1:2" x14ac:dyDescent="0.3">
      <c r="A868" s="10"/>
      <c r="B868" s="11"/>
    </row>
    <row r="869" spans="1:2" x14ac:dyDescent="0.3">
      <c r="A869" s="10"/>
      <c r="B869" s="11"/>
    </row>
    <row r="870" spans="1:2" x14ac:dyDescent="0.3">
      <c r="A870" s="10"/>
      <c r="B870" s="11"/>
    </row>
    <row r="871" spans="1:2" x14ac:dyDescent="0.3">
      <c r="A871" s="10"/>
      <c r="B871" s="11"/>
    </row>
    <row r="872" spans="1:2" x14ac:dyDescent="0.3">
      <c r="A872" s="10"/>
      <c r="B872" s="11"/>
    </row>
    <row r="873" spans="1:2" x14ac:dyDescent="0.3">
      <c r="A873" s="10"/>
      <c r="B873" s="11"/>
    </row>
    <row r="874" spans="1:2" x14ac:dyDescent="0.3">
      <c r="A874" s="10"/>
      <c r="B874" s="11"/>
    </row>
    <row r="875" spans="1:2" x14ac:dyDescent="0.3">
      <c r="A875" s="10"/>
      <c r="B875" s="11"/>
    </row>
    <row r="876" spans="1:2" x14ac:dyDescent="0.3">
      <c r="A876" s="10"/>
      <c r="B876" s="11"/>
    </row>
    <row r="877" spans="1:2" x14ac:dyDescent="0.3">
      <c r="A877" s="10"/>
      <c r="B877" s="11"/>
    </row>
    <row r="878" spans="1:2" x14ac:dyDescent="0.3">
      <c r="A878" s="10"/>
      <c r="B878" s="11"/>
    </row>
    <row r="879" spans="1:2" x14ac:dyDescent="0.3">
      <c r="A879" s="10"/>
      <c r="B879" s="11"/>
    </row>
    <row r="880" spans="1:2" x14ac:dyDescent="0.3">
      <c r="A880" s="10"/>
      <c r="B880" s="11"/>
    </row>
    <row r="881" spans="1:2" x14ac:dyDescent="0.3">
      <c r="A881" s="10"/>
      <c r="B881" s="11"/>
    </row>
    <row r="882" spans="1:2" x14ac:dyDescent="0.3">
      <c r="A882" s="10"/>
      <c r="B882" s="11"/>
    </row>
    <row r="883" spans="1:2" x14ac:dyDescent="0.3">
      <c r="A883" s="10"/>
      <c r="B883" s="11"/>
    </row>
    <row r="884" spans="1:2" x14ac:dyDescent="0.3">
      <c r="A884" s="10"/>
      <c r="B884" s="11"/>
    </row>
    <row r="885" spans="1:2" x14ac:dyDescent="0.3">
      <c r="A885" s="10"/>
      <c r="B885" s="11"/>
    </row>
    <row r="886" spans="1:2" x14ac:dyDescent="0.3">
      <c r="A886" s="10"/>
      <c r="B886" s="11"/>
    </row>
    <row r="887" spans="1:2" x14ac:dyDescent="0.3">
      <c r="A887" s="10"/>
      <c r="B887" s="11"/>
    </row>
    <row r="888" spans="1:2" x14ac:dyDescent="0.3">
      <c r="A888" s="10"/>
      <c r="B888" s="11"/>
    </row>
    <row r="889" spans="1:2" x14ac:dyDescent="0.3">
      <c r="A889" s="10"/>
      <c r="B889" s="11"/>
    </row>
    <row r="890" spans="1:2" x14ac:dyDescent="0.3">
      <c r="A890" s="10"/>
      <c r="B890" s="11"/>
    </row>
    <row r="891" spans="1:2" x14ac:dyDescent="0.3">
      <c r="A891" s="10"/>
      <c r="B891" s="11"/>
    </row>
    <row r="892" spans="1:2" x14ac:dyDescent="0.3">
      <c r="A892" s="10"/>
      <c r="B892" s="11"/>
    </row>
    <row r="893" spans="1:2" x14ac:dyDescent="0.3">
      <c r="A893" s="10"/>
      <c r="B893" s="11"/>
    </row>
    <row r="894" spans="1:2" x14ac:dyDescent="0.3">
      <c r="A894" s="10"/>
      <c r="B894" s="11"/>
    </row>
    <row r="895" spans="1:2" x14ac:dyDescent="0.3">
      <c r="A895" s="10"/>
      <c r="B895" s="11"/>
    </row>
    <row r="896" spans="1:2" x14ac:dyDescent="0.3">
      <c r="A896" s="10"/>
      <c r="B896" s="11"/>
    </row>
    <row r="897" spans="1:2" x14ac:dyDescent="0.3">
      <c r="A897" s="10"/>
      <c r="B897" s="11"/>
    </row>
    <row r="898" spans="1:2" x14ac:dyDescent="0.3">
      <c r="A898" s="10"/>
      <c r="B898" s="11"/>
    </row>
    <row r="899" spans="1:2" x14ac:dyDescent="0.3">
      <c r="A899" s="10"/>
      <c r="B899" s="11"/>
    </row>
    <row r="900" spans="1:2" x14ac:dyDescent="0.3">
      <c r="A900" s="10"/>
      <c r="B900" s="11"/>
    </row>
    <row r="901" spans="1:2" x14ac:dyDescent="0.3">
      <c r="A901" s="10"/>
      <c r="B901" s="11"/>
    </row>
    <row r="902" spans="1:2" x14ac:dyDescent="0.3">
      <c r="A902" s="10"/>
      <c r="B902" s="11"/>
    </row>
    <row r="903" spans="1:2" x14ac:dyDescent="0.3">
      <c r="A903" s="10"/>
      <c r="B903" s="11"/>
    </row>
    <row r="904" spans="1:2" x14ac:dyDescent="0.3">
      <c r="A904" s="10"/>
      <c r="B904" s="11"/>
    </row>
    <row r="905" spans="1:2" x14ac:dyDescent="0.3">
      <c r="A905" s="10"/>
      <c r="B905" s="11"/>
    </row>
    <row r="906" spans="1:2" x14ac:dyDescent="0.3">
      <c r="A906" s="10"/>
      <c r="B906" s="11"/>
    </row>
    <row r="907" spans="1:2" x14ac:dyDescent="0.3">
      <c r="A907" s="10"/>
      <c r="B907" s="11"/>
    </row>
    <row r="908" spans="1:2" x14ac:dyDescent="0.3">
      <c r="A908" s="10"/>
      <c r="B908" s="11"/>
    </row>
    <row r="909" spans="1:2" x14ac:dyDescent="0.3">
      <c r="A909" s="10"/>
      <c r="B909" s="11"/>
    </row>
    <row r="910" spans="1:2" x14ac:dyDescent="0.3">
      <c r="A910" s="10"/>
      <c r="B910" s="11"/>
    </row>
    <row r="911" spans="1:2" x14ac:dyDescent="0.3">
      <c r="A911" s="10"/>
      <c r="B911" s="11"/>
    </row>
    <row r="912" spans="1:2" x14ac:dyDescent="0.3">
      <c r="A912" s="10"/>
      <c r="B912" s="11"/>
    </row>
    <row r="913" spans="1:2" x14ac:dyDescent="0.3">
      <c r="A913" s="10"/>
      <c r="B913" s="11"/>
    </row>
    <row r="914" spans="1:2" x14ac:dyDescent="0.3">
      <c r="A914" s="10"/>
      <c r="B914" s="11"/>
    </row>
    <row r="915" spans="1:2" x14ac:dyDescent="0.3">
      <c r="A915" s="10"/>
      <c r="B915" s="11"/>
    </row>
    <row r="916" spans="1:2" x14ac:dyDescent="0.3">
      <c r="A916" s="10"/>
      <c r="B916" s="11"/>
    </row>
    <row r="917" spans="1:2" x14ac:dyDescent="0.3">
      <c r="A917" s="10"/>
      <c r="B917" s="11"/>
    </row>
    <row r="918" spans="1:2" x14ac:dyDescent="0.3">
      <c r="A918" s="10"/>
      <c r="B918" s="11"/>
    </row>
    <row r="919" spans="1:2" x14ac:dyDescent="0.3">
      <c r="A919" s="10"/>
      <c r="B919" s="11"/>
    </row>
    <row r="920" spans="1:2" x14ac:dyDescent="0.3">
      <c r="A920" s="10"/>
      <c r="B920" s="11"/>
    </row>
    <row r="921" spans="1:2" x14ac:dyDescent="0.3">
      <c r="A921" s="10"/>
      <c r="B921" s="11"/>
    </row>
    <row r="922" spans="1:2" x14ac:dyDescent="0.3">
      <c r="A922" s="10"/>
      <c r="B922" s="11"/>
    </row>
    <row r="923" spans="1:2" x14ac:dyDescent="0.3">
      <c r="A923" s="10"/>
      <c r="B923" s="11"/>
    </row>
    <row r="924" spans="1:2" x14ac:dyDescent="0.3">
      <c r="A924" s="10"/>
      <c r="B924" s="11"/>
    </row>
    <row r="925" spans="1:2" x14ac:dyDescent="0.3">
      <c r="A925" s="10"/>
      <c r="B925" s="11"/>
    </row>
    <row r="926" spans="1:2" x14ac:dyDescent="0.3">
      <c r="A926" s="10"/>
      <c r="B926" s="11"/>
    </row>
    <row r="927" spans="1:2" x14ac:dyDescent="0.3">
      <c r="A927" s="10"/>
      <c r="B927" s="11"/>
    </row>
    <row r="928" spans="1:2" x14ac:dyDescent="0.3">
      <c r="A928" s="10"/>
      <c r="B928" s="11"/>
    </row>
    <row r="929" spans="1:2" x14ac:dyDescent="0.3">
      <c r="A929" s="10"/>
      <c r="B929" s="11"/>
    </row>
    <row r="930" spans="1:2" x14ac:dyDescent="0.3">
      <c r="A930" s="10"/>
      <c r="B930" s="11"/>
    </row>
    <row r="931" spans="1:2" x14ac:dyDescent="0.3">
      <c r="A931" s="10"/>
      <c r="B931" s="11"/>
    </row>
    <row r="932" spans="1:2" x14ac:dyDescent="0.3">
      <c r="A932" s="10"/>
      <c r="B932" s="11"/>
    </row>
    <row r="933" spans="1:2" x14ac:dyDescent="0.3">
      <c r="A933" s="10"/>
      <c r="B933" s="11"/>
    </row>
    <row r="934" spans="1:2" x14ac:dyDescent="0.3">
      <c r="A934" s="10"/>
      <c r="B934" s="11"/>
    </row>
    <row r="935" spans="1:2" x14ac:dyDescent="0.3">
      <c r="A935" s="10"/>
      <c r="B935" s="11"/>
    </row>
    <row r="936" spans="1:2" x14ac:dyDescent="0.3">
      <c r="A936" s="10"/>
      <c r="B936" s="11"/>
    </row>
    <row r="937" spans="1:2" x14ac:dyDescent="0.3">
      <c r="A937" s="10"/>
      <c r="B937" s="11"/>
    </row>
    <row r="938" spans="1:2" x14ac:dyDescent="0.3">
      <c r="A938" s="10"/>
      <c r="B938" s="11"/>
    </row>
    <row r="939" spans="1:2" x14ac:dyDescent="0.3">
      <c r="A939" s="10"/>
      <c r="B939" s="11"/>
    </row>
    <row r="940" spans="1:2" x14ac:dyDescent="0.3">
      <c r="A940" s="10"/>
      <c r="B940" s="11"/>
    </row>
    <row r="941" spans="1:2" x14ac:dyDescent="0.3">
      <c r="A941" s="10"/>
      <c r="B941" s="11"/>
    </row>
    <row r="942" spans="1:2" x14ac:dyDescent="0.3">
      <c r="A942" s="10"/>
      <c r="B942" s="11"/>
    </row>
    <row r="943" spans="1:2" x14ac:dyDescent="0.3">
      <c r="A943" s="10"/>
      <c r="B943" s="11"/>
    </row>
    <row r="944" spans="1:2" x14ac:dyDescent="0.3">
      <c r="A944" s="10"/>
      <c r="B944" s="11"/>
    </row>
    <row r="945" spans="1:2" x14ac:dyDescent="0.3">
      <c r="A945" s="10"/>
      <c r="B945" s="11"/>
    </row>
    <row r="946" spans="1:2" x14ac:dyDescent="0.3">
      <c r="A946" s="10"/>
      <c r="B946" s="11"/>
    </row>
    <row r="947" spans="1:2" x14ac:dyDescent="0.3">
      <c r="A947" s="10"/>
      <c r="B947" s="11"/>
    </row>
    <row r="948" spans="1:2" x14ac:dyDescent="0.3">
      <c r="A948" s="10"/>
      <c r="B948" s="11"/>
    </row>
    <row r="949" spans="1:2" x14ac:dyDescent="0.3">
      <c r="A949" s="10"/>
      <c r="B949" s="11"/>
    </row>
    <row r="950" spans="1:2" x14ac:dyDescent="0.3">
      <c r="A950" s="10"/>
      <c r="B950" s="11"/>
    </row>
    <row r="951" spans="1:2" x14ac:dyDescent="0.3">
      <c r="A951" s="10"/>
      <c r="B951" s="11"/>
    </row>
    <row r="952" spans="1:2" x14ac:dyDescent="0.3">
      <c r="A952" s="10"/>
      <c r="B952" s="11"/>
    </row>
    <row r="953" spans="1:2" x14ac:dyDescent="0.3">
      <c r="A953" s="10"/>
      <c r="B953" s="11"/>
    </row>
    <row r="954" spans="1:2" x14ac:dyDescent="0.3">
      <c r="A954" s="10"/>
      <c r="B954" s="11"/>
    </row>
    <row r="955" spans="1:2" x14ac:dyDescent="0.3">
      <c r="A955" s="10"/>
      <c r="B955" s="11"/>
    </row>
    <row r="956" spans="1:2" x14ac:dyDescent="0.3">
      <c r="A956" s="10"/>
      <c r="B956" s="11"/>
    </row>
    <row r="957" spans="1:2" x14ac:dyDescent="0.3">
      <c r="A957" s="10"/>
      <c r="B957" s="11"/>
    </row>
    <row r="958" spans="1:2" x14ac:dyDescent="0.3">
      <c r="A958" s="10"/>
      <c r="B958" s="11"/>
    </row>
    <row r="959" spans="1:2" x14ac:dyDescent="0.3">
      <c r="A959" s="10"/>
      <c r="B959" s="11"/>
    </row>
    <row r="960" spans="1:2" x14ac:dyDescent="0.3">
      <c r="A960" s="10"/>
      <c r="B960" s="11"/>
    </row>
    <row r="961" spans="1:2" x14ac:dyDescent="0.3">
      <c r="A961" s="10"/>
      <c r="B961" s="11"/>
    </row>
    <row r="962" spans="1:2" x14ac:dyDescent="0.3">
      <c r="A962" s="10"/>
      <c r="B962" s="11"/>
    </row>
    <row r="963" spans="1:2" x14ac:dyDescent="0.3">
      <c r="A963" s="10"/>
      <c r="B963" s="11"/>
    </row>
    <row r="964" spans="1:2" x14ac:dyDescent="0.3">
      <c r="A964" s="10"/>
      <c r="B964" s="11"/>
    </row>
    <row r="965" spans="1:2" x14ac:dyDescent="0.3">
      <c r="A965" s="10"/>
      <c r="B965" s="11"/>
    </row>
    <row r="966" spans="1:2" x14ac:dyDescent="0.3">
      <c r="A966" s="10"/>
      <c r="B966" s="11"/>
    </row>
    <row r="967" spans="1:2" x14ac:dyDescent="0.3">
      <c r="A967" s="10"/>
      <c r="B967" s="11"/>
    </row>
    <row r="968" spans="1:2" x14ac:dyDescent="0.3">
      <c r="A968" s="10"/>
      <c r="B968" s="11"/>
    </row>
    <row r="969" spans="1:2" x14ac:dyDescent="0.3">
      <c r="A969" s="10"/>
      <c r="B969" s="11"/>
    </row>
    <row r="970" spans="1:2" x14ac:dyDescent="0.3">
      <c r="A970" s="10"/>
      <c r="B970" s="11"/>
    </row>
    <row r="971" spans="1:2" x14ac:dyDescent="0.3">
      <c r="A971" s="10"/>
      <c r="B971" s="11"/>
    </row>
    <row r="972" spans="1:2" x14ac:dyDescent="0.3">
      <c r="A972" s="10"/>
      <c r="B972" s="11"/>
    </row>
    <row r="973" spans="1:2" x14ac:dyDescent="0.3">
      <c r="A973" s="10"/>
      <c r="B973" s="11"/>
    </row>
    <row r="974" spans="1:2" x14ac:dyDescent="0.3">
      <c r="A974" s="10"/>
      <c r="B974" s="11"/>
    </row>
    <row r="975" spans="1:2" x14ac:dyDescent="0.3">
      <c r="A975" s="10"/>
      <c r="B975" s="11"/>
    </row>
    <row r="976" spans="1:2" x14ac:dyDescent="0.3">
      <c r="A976" s="10"/>
      <c r="B976" s="11"/>
    </row>
    <row r="977" spans="1:2" x14ac:dyDescent="0.3">
      <c r="A977" s="10"/>
      <c r="B977" s="11"/>
    </row>
    <row r="978" spans="1:2" x14ac:dyDescent="0.3">
      <c r="A978" s="10"/>
      <c r="B978" s="11"/>
    </row>
    <row r="979" spans="1:2" x14ac:dyDescent="0.3">
      <c r="A979" s="10"/>
      <c r="B979" s="11"/>
    </row>
    <row r="980" spans="1:2" x14ac:dyDescent="0.3">
      <c r="A980" s="10"/>
      <c r="B980" s="11"/>
    </row>
    <row r="981" spans="1:2" x14ac:dyDescent="0.3">
      <c r="A981" s="10"/>
      <c r="B981" s="11"/>
    </row>
    <row r="982" spans="1:2" x14ac:dyDescent="0.3">
      <c r="A982" s="10"/>
      <c r="B982" s="11"/>
    </row>
    <row r="983" spans="1:2" x14ac:dyDescent="0.3">
      <c r="A983" s="10"/>
      <c r="B983" s="11"/>
    </row>
    <row r="984" spans="1:2" x14ac:dyDescent="0.3">
      <c r="A984" s="10"/>
      <c r="B984" s="11"/>
    </row>
    <row r="985" spans="1:2" x14ac:dyDescent="0.3">
      <c r="A985" s="10"/>
      <c r="B985" s="11"/>
    </row>
    <row r="986" spans="1:2" x14ac:dyDescent="0.3">
      <c r="A986" s="10"/>
      <c r="B986" s="11"/>
    </row>
    <row r="987" spans="1:2" x14ac:dyDescent="0.3">
      <c r="A987" s="10"/>
      <c r="B987" s="11"/>
    </row>
    <row r="988" spans="1:2" x14ac:dyDescent="0.3">
      <c r="A988" s="10"/>
      <c r="B988" s="11"/>
    </row>
    <row r="989" spans="1:2" x14ac:dyDescent="0.3">
      <c r="A989" s="10"/>
      <c r="B989" s="11"/>
    </row>
    <row r="990" spans="1:2" x14ac:dyDescent="0.3">
      <c r="A990" s="10"/>
      <c r="B990" s="11"/>
    </row>
    <row r="991" spans="1:2" x14ac:dyDescent="0.3">
      <c r="A991" s="10"/>
      <c r="B991" s="11"/>
    </row>
    <row r="992" spans="1:2" x14ac:dyDescent="0.3">
      <c r="A992" s="10"/>
      <c r="B992" s="11"/>
    </row>
    <row r="993" spans="1:2" x14ac:dyDescent="0.3">
      <c r="A993" s="10"/>
      <c r="B993" s="11"/>
    </row>
    <row r="994" spans="1:2" x14ac:dyDescent="0.3">
      <c r="A994" s="10"/>
      <c r="B994" s="11"/>
    </row>
    <row r="995" spans="1:2" x14ac:dyDescent="0.3">
      <c r="A995" s="10"/>
      <c r="B995" s="11"/>
    </row>
    <row r="996" spans="1:2" x14ac:dyDescent="0.3">
      <c r="A996" s="10"/>
      <c r="B996" s="11"/>
    </row>
    <row r="997" spans="1:2" x14ac:dyDescent="0.3">
      <c r="A997" s="10"/>
      <c r="B997" s="11"/>
    </row>
    <row r="998" spans="1:2" x14ac:dyDescent="0.3">
      <c r="A998" s="10"/>
      <c r="B998" s="11"/>
    </row>
    <row r="999" spans="1:2" x14ac:dyDescent="0.3">
      <c r="A999" s="10"/>
      <c r="B999" s="11"/>
    </row>
    <row r="1000" spans="1:2" x14ac:dyDescent="0.3">
      <c r="A1000" s="10"/>
      <c r="B1000" s="11"/>
    </row>
    <row r="1001" spans="1:2" x14ac:dyDescent="0.3">
      <c r="A1001" s="10"/>
      <c r="B1001" s="11"/>
    </row>
    <row r="1002" spans="1:2" x14ac:dyDescent="0.3">
      <c r="A1002" s="10"/>
      <c r="B1002" s="11"/>
    </row>
    <row r="1003" spans="1:2" x14ac:dyDescent="0.3">
      <c r="A1003" s="10"/>
      <c r="B1003" s="11"/>
    </row>
    <row r="1004" spans="1:2" x14ac:dyDescent="0.3">
      <c r="A1004" s="10"/>
      <c r="B1004" s="11"/>
    </row>
    <row r="1005" spans="1:2" x14ac:dyDescent="0.3">
      <c r="A1005" s="10"/>
      <c r="B1005" s="11"/>
    </row>
    <row r="1006" spans="1:2" x14ac:dyDescent="0.3">
      <c r="A1006" s="10"/>
      <c r="B1006" s="11"/>
    </row>
    <row r="1007" spans="1:2" x14ac:dyDescent="0.3">
      <c r="A1007" s="10"/>
      <c r="B1007" s="11"/>
    </row>
    <row r="1008" spans="1:2" x14ac:dyDescent="0.3">
      <c r="A1008" s="10"/>
      <c r="B1008" s="11"/>
    </row>
    <row r="1009" spans="1:2" x14ac:dyDescent="0.3">
      <c r="A1009" s="10"/>
      <c r="B1009" s="11"/>
    </row>
    <row r="1010" spans="1:2" x14ac:dyDescent="0.3">
      <c r="A1010" s="10"/>
      <c r="B1010" s="11"/>
    </row>
    <row r="1011" spans="1:2" x14ac:dyDescent="0.3">
      <c r="A1011" s="10"/>
      <c r="B1011" s="11"/>
    </row>
    <row r="1012" spans="1:2" x14ac:dyDescent="0.3">
      <c r="A1012" s="10"/>
      <c r="B1012" s="11"/>
    </row>
    <row r="1013" spans="1:2" x14ac:dyDescent="0.3">
      <c r="A1013" s="10"/>
      <c r="B1013" s="11"/>
    </row>
    <row r="1014" spans="1:2" x14ac:dyDescent="0.3">
      <c r="A1014" s="10"/>
      <c r="B1014" s="11"/>
    </row>
    <row r="1015" spans="1:2" x14ac:dyDescent="0.3">
      <c r="A1015" s="10"/>
      <c r="B1015" s="11"/>
    </row>
    <row r="1016" spans="1:2" x14ac:dyDescent="0.3">
      <c r="A1016" s="10"/>
      <c r="B1016" s="11"/>
    </row>
    <row r="1017" spans="1:2" x14ac:dyDescent="0.3">
      <c r="A1017" s="10"/>
      <c r="B1017" s="11"/>
    </row>
    <row r="1018" spans="1:2" x14ac:dyDescent="0.3">
      <c r="A1018" s="10"/>
      <c r="B1018" s="11"/>
    </row>
    <row r="1019" spans="1:2" x14ac:dyDescent="0.3">
      <c r="A1019" s="10"/>
      <c r="B1019" s="11"/>
    </row>
    <row r="1020" spans="1:2" x14ac:dyDescent="0.3">
      <c r="A1020" s="10"/>
      <c r="B1020" s="11"/>
    </row>
    <row r="1021" spans="1:2" x14ac:dyDescent="0.3">
      <c r="A1021" s="10"/>
      <c r="B1021" s="11"/>
    </row>
    <row r="1022" spans="1:2" x14ac:dyDescent="0.3">
      <c r="A1022" s="10"/>
      <c r="B1022" s="11"/>
    </row>
    <row r="1023" spans="1:2" x14ac:dyDescent="0.3">
      <c r="A1023" s="10"/>
      <c r="B1023" s="11"/>
    </row>
    <row r="1024" spans="1:2" x14ac:dyDescent="0.3">
      <c r="A1024" s="10"/>
      <c r="B1024" s="11"/>
    </row>
    <row r="1025" spans="1:2" x14ac:dyDescent="0.3">
      <c r="A1025" s="10"/>
      <c r="B1025" s="11"/>
    </row>
    <row r="1026" spans="1:2" x14ac:dyDescent="0.3">
      <c r="A1026" s="10"/>
      <c r="B1026" s="11"/>
    </row>
    <row r="1027" spans="1:2" x14ac:dyDescent="0.3">
      <c r="A1027" s="10"/>
      <c r="B1027" s="11"/>
    </row>
    <row r="1028" spans="1:2" x14ac:dyDescent="0.3">
      <c r="A1028" s="10"/>
      <c r="B1028" s="11"/>
    </row>
    <row r="1029" spans="1:2" x14ac:dyDescent="0.3">
      <c r="A1029" s="10"/>
      <c r="B1029" s="11"/>
    </row>
    <row r="1030" spans="1:2" x14ac:dyDescent="0.3">
      <c r="A1030" s="10"/>
      <c r="B1030" s="11"/>
    </row>
    <row r="1031" spans="1:2" x14ac:dyDescent="0.3">
      <c r="A1031" s="10"/>
      <c r="B1031" s="11"/>
    </row>
    <row r="1032" spans="1:2" x14ac:dyDescent="0.3">
      <c r="A1032" s="10"/>
      <c r="B1032" s="11"/>
    </row>
    <row r="1033" spans="1:2" x14ac:dyDescent="0.3">
      <c r="A1033" s="10"/>
      <c r="B1033" s="11"/>
    </row>
    <row r="1034" spans="1:2" x14ac:dyDescent="0.3">
      <c r="A1034" s="10"/>
      <c r="B1034" s="11"/>
    </row>
    <row r="1035" spans="1:2" x14ac:dyDescent="0.3">
      <c r="A1035" s="10"/>
      <c r="B1035" s="11"/>
    </row>
    <row r="1036" spans="1:2" x14ac:dyDescent="0.3">
      <c r="A1036" s="10"/>
      <c r="B1036" s="11"/>
    </row>
    <row r="1037" spans="1:2" x14ac:dyDescent="0.3">
      <c r="A1037" s="10"/>
      <c r="B1037" s="11"/>
    </row>
    <row r="1038" spans="1:2" x14ac:dyDescent="0.3">
      <c r="A1038" s="10"/>
      <c r="B1038" s="11"/>
    </row>
    <row r="1039" spans="1:2" x14ac:dyDescent="0.3">
      <c r="A1039" s="10"/>
      <c r="B1039" s="11"/>
    </row>
    <row r="1040" spans="1:2" x14ac:dyDescent="0.3">
      <c r="A1040" s="10"/>
      <c r="B1040" s="11"/>
    </row>
    <row r="1041" spans="1:2" x14ac:dyDescent="0.3">
      <c r="A1041" s="10"/>
      <c r="B1041" s="11"/>
    </row>
    <row r="1042" spans="1:2" x14ac:dyDescent="0.3">
      <c r="A1042" s="10"/>
      <c r="B1042" s="11"/>
    </row>
    <row r="1043" spans="1:2" x14ac:dyDescent="0.3">
      <c r="A1043" s="10"/>
      <c r="B1043" s="11"/>
    </row>
    <row r="1044" spans="1:2" x14ac:dyDescent="0.3">
      <c r="A1044" s="10"/>
      <c r="B1044" s="11"/>
    </row>
    <row r="1045" spans="1:2" x14ac:dyDescent="0.3">
      <c r="A1045" s="10"/>
      <c r="B1045" s="11"/>
    </row>
    <row r="1046" spans="1:2" x14ac:dyDescent="0.3">
      <c r="A1046" s="10"/>
      <c r="B1046" s="11"/>
    </row>
    <row r="1047" spans="1:2" x14ac:dyDescent="0.3">
      <c r="A1047" s="10"/>
      <c r="B1047" s="11"/>
    </row>
    <row r="1048" spans="1:2" x14ac:dyDescent="0.3">
      <c r="A1048" s="10"/>
      <c r="B1048" s="11"/>
    </row>
    <row r="1049" spans="1:2" x14ac:dyDescent="0.3">
      <c r="A1049" s="10"/>
      <c r="B1049" s="11"/>
    </row>
    <row r="1050" spans="1:2" x14ac:dyDescent="0.3">
      <c r="A1050" s="10"/>
      <c r="B1050" s="11"/>
    </row>
    <row r="1051" spans="1:2" x14ac:dyDescent="0.3">
      <c r="A1051" s="10"/>
      <c r="B1051" s="11"/>
    </row>
    <row r="1052" spans="1:2" x14ac:dyDescent="0.3">
      <c r="A1052" s="10"/>
      <c r="B1052" s="11"/>
    </row>
    <row r="1053" spans="1:2" x14ac:dyDescent="0.3">
      <c r="A1053" s="10"/>
      <c r="B1053" s="11"/>
    </row>
    <row r="1054" spans="1:2" x14ac:dyDescent="0.3">
      <c r="A1054" s="10"/>
      <c r="B1054" s="11"/>
    </row>
    <row r="1055" spans="1:2" x14ac:dyDescent="0.3">
      <c r="A1055" s="10"/>
      <c r="B1055" s="11"/>
    </row>
    <row r="1056" spans="1:2" x14ac:dyDescent="0.3">
      <c r="A1056" s="10"/>
      <c r="B1056" s="11"/>
    </row>
    <row r="1057" spans="1:2" x14ac:dyDescent="0.3">
      <c r="A1057" s="10"/>
      <c r="B1057" s="11"/>
    </row>
    <row r="1058" spans="1:2" x14ac:dyDescent="0.3">
      <c r="A1058" s="10"/>
      <c r="B1058" s="11"/>
    </row>
    <row r="1059" spans="1:2" x14ac:dyDescent="0.3">
      <c r="A1059" s="10"/>
      <c r="B1059" s="11"/>
    </row>
    <row r="1060" spans="1:2" x14ac:dyDescent="0.3">
      <c r="A1060" s="10"/>
      <c r="B1060" s="11"/>
    </row>
    <row r="1061" spans="1:2" x14ac:dyDescent="0.3">
      <c r="A1061" s="10"/>
      <c r="B1061" s="11"/>
    </row>
    <row r="1062" spans="1:2" x14ac:dyDescent="0.3">
      <c r="A1062" s="10"/>
      <c r="B1062" s="11"/>
    </row>
    <row r="1063" spans="1:2" x14ac:dyDescent="0.3">
      <c r="A1063" s="10"/>
      <c r="B1063" s="11"/>
    </row>
    <row r="1064" spans="1:2" x14ac:dyDescent="0.3">
      <c r="A1064" s="10"/>
      <c r="B1064" s="11"/>
    </row>
    <row r="1065" spans="1:2" x14ac:dyDescent="0.3">
      <c r="A1065" s="10"/>
      <c r="B1065" s="11"/>
    </row>
    <row r="1066" spans="1:2" x14ac:dyDescent="0.3">
      <c r="A1066" s="10"/>
      <c r="B1066" s="11"/>
    </row>
    <row r="1067" spans="1:2" x14ac:dyDescent="0.3">
      <c r="A1067" s="10"/>
      <c r="B1067" s="11"/>
    </row>
    <row r="1068" spans="1:2" x14ac:dyDescent="0.3">
      <c r="A1068" s="10"/>
      <c r="B1068" s="11"/>
    </row>
    <row r="1069" spans="1:2" x14ac:dyDescent="0.3">
      <c r="A1069" s="10"/>
      <c r="B1069" s="11"/>
    </row>
    <row r="1070" spans="1:2" x14ac:dyDescent="0.3">
      <c r="A1070" s="10"/>
      <c r="B1070" s="11"/>
    </row>
    <row r="1071" spans="1:2" x14ac:dyDescent="0.3">
      <c r="A1071" s="10"/>
      <c r="B1071" s="11"/>
    </row>
    <row r="1072" spans="1:2" x14ac:dyDescent="0.3">
      <c r="A1072" s="10"/>
      <c r="B1072" s="11"/>
    </row>
    <row r="1073" spans="1:2" x14ac:dyDescent="0.3">
      <c r="A1073" s="10"/>
      <c r="B1073" s="11"/>
    </row>
    <row r="1074" spans="1:2" x14ac:dyDescent="0.3">
      <c r="A1074" s="10"/>
      <c r="B1074" s="11"/>
    </row>
    <row r="1075" spans="1:2" x14ac:dyDescent="0.3">
      <c r="A1075" s="10"/>
      <c r="B1075" s="11"/>
    </row>
    <row r="1076" spans="1:2" x14ac:dyDescent="0.3">
      <c r="A1076" s="10"/>
      <c r="B1076" s="11"/>
    </row>
    <row r="1077" spans="1:2" x14ac:dyDescent="0.3">
      <c r="A1077" s="10"/>
      <c r="B1077" s="11"/>
    </row>
    <row r="1078" spans="1:2" x14ac:dyDescent="0.3">
      <c r="A1078" s="10"/>
      <c r="B1078" s="11"/>
    </row>
    <row r="1079" spans="1:2" x14ac:dyDescent="0.3">
      <c r="A1079" s="10"/>
      <c r="B1079" s="11"/>
    </row>
    <row r="1080" spans="1:2" x14ac:dyDescent="0.3">
      <c r="A1080" s="10"/>
      <c r="B1080" s="11"/>
    </row>
    <row r="1081" spans="1:2" x14ac:dyDescent="0.3">
      <c r="A1081" s="10"/>
      <c r="B1081" s="11"/>
    </row>
    <row r="1082" spans="1:2" x14ac:dyDescent="0.3">
      <c r="A1082" s="10"/>
      <c r="B1082" s="11"/>
    </row>
    <row r="1083" spans="1:2" x14ac:dyDescent="0.3">
      <c r="A1083" s="10"/>
      <c r="B1083" s="11"/>
    </row>
    <row r="1084" spans="1:2" x14ac:dyDescent="0.3">
      <c r="A1084" s="10"/>
      <c r="B1084" s="11"/>
    </row>
    <row r="1085" spans="1:2" x14ac:dyDescent="0.3">
      <c r="A1085" s="10"/>
      <c r="B1085" s="11"/>
    </row>
    <row r="1086" spans="1:2" x14ac:dyDescent="0.3">
      <c r="A1086" s="10"/>
      <c r="B1086" s="11"/>
    </row>
    <row r="1087" spans="1:2" x14ac:dyDescent="0.3">
      <c r="A1087" s="10"/>
      <c r="B1087" s="11"/>
    </row>
    <row r="1088" spans="1:2" x14ac:dyDescent="0.3">
      <c r="A1088" s="10"/>
      <c r="B1088" s="11"/>
    </row>
    <row r="1089" spans="1:2" x14ac:dyDescent="0.3">
      <c r="A1089" s="10"/>
      <c r="B1089" s="11"/>
    </row>
    <row r="1090" spans="1:2" x14ac:dyDescent="0.3">
      <c r="A1090" s="10"/>
      <c r="B1090" s="11"/>
    </row>
    <row r="1091" spans="1:2" x14ac:dyDescent="0.3">
      <c r="A1091" s="10"/>
      <c r="B1091" s="11"/>
    </row>
    <row r="1092" spans="1:2" x14ac:dyDescent="0.3">
      <c r="A1092" s="10"/>
      <c r="B1092" s="11"/>
    </row>
    <row r="1093" spans="1:2" x14ac:dyDescent="0.3">
      <c r="A1093" s="10"/>
      <c r="B1093" s="11"/>
    </row>
    <row r="1094" spans="1:2" x14ac:dyDescent="0.3">
      <c r="A1094" s="10"/>
      <c r="B1094" s="11"/>
    </row>
    <row r="1095" spans="1:2" x14ac:dyDescent="0.3">
      <c r="A1095" s="10"/>
      <c r="B1095" s="11"/>
    </row>
    <row r="1096" spans="1:2" x14ac:dyDescent="0.3">
      <c r="A1096" s="10"/>
      <c r="B1096" s="11"/>
    </row>
    <row r="1097" spans="1:2" x14ac:dyDescent="0.3">
      <c r="A1097" s="10"/>
      <c r="B1097" s="11"/>
    </row>
    <row r="1098" spans="1:2" x14ac:dyDescent="0.3">
      <c r="A1098" s="10"/>
      <c r="B1098" s="11"/>
    </row>
    <row r="1099" spans="1:2" x14ac:dyDescent="0.3">
      <c r="A1099" s="10"/>
      <c r="B1099" s="11"/>
    </row>
    <row r="1100" spans="1:2" x14ac:dyDescent="0.3">
      <c r="A1100" s="10"/>
      <c r="B1100" s="11"/>
    </row>
    <row r="1101" spans="1:2" x14ac:dyDescent="0.3">
      <c r="A1101" s="10"/>
      <c r="B1101" s="11"/>
    </row>
    <row r="1102" spans="1:2" x14ac:dyDescent="0.3">
      <c r="A1102" s="10"/>
      <c r="B1102" s="11"/>
    </row>
    <row r="1103" spans="1:2" x14ac:dyDescent="0.3">
      <c r="A1103" s="10"/>
      <c r="B1103" s="11"/>
    </row>
    <row r="1104" spans="1:2" x14ac:dyDescent="0.3">
      <c r="A1104" s="10"/>
      <c r="B1104" s="11"/>
    </row>
    <row r="1105" spans="1:2" x14ac:dyDescent="0.3">
      <c r="A1105" s="10"/>
      <c r="B1105" s="11"/>
    </row>
    <row r="1106" spans="1:2" x14ac:dyDescent="0.3">
      <c r="A1106" s="10"/>
      <c r="B1106" s="11"/>
    </row>
    <row r="1107" spans="1:2" x14ac:dyDescent="0.3">
      <c r="A1107" s="10"/>
      <c r="B1107" s="11"/>
    </row>
    <row r="1108" spans="1:2" x14ac:dyDescent="0.3">
      <c r="A1108" s="10"/>
      <c r="B1108" s="11"/>
    </row>
    <row r="1109" spans="1:2" x14ac:dyDescent="0.3">
      <c r="A1109" s="10"/>
      <c r="B1109" s="11"/>
    </row>
    <row r="1110" spans="1:2" x14ac:dyDescent="0.3">
      <c r="A1110" s="10"/>
      <c r="B1110" s="11"/>
    </row>
    <row r="1111" spans="1:2" x14ac:dyDescent="0.3">
      <c r="A1111" s="10"/>
      <c r="B1111" s="11"/>
    </row>
    <row r="1112" spans="1:2" x14ac:dyDescent="0.3">
      <c r="A1112" s="10"/>
      <c r="B1112" s="11"/>
    </row>
    <row r="1113" spans="1:2" x14ac:dyDescent="0.3">
      <c r="A1113" s="10"/>
      <c r="B1113" s="11"/>
    </row>
    <row r="1114" spans="1:2" x14ac:dyDescent="0.3">
      <c r="A1114" s="10"/>
      <c r="B1114" s="11"/>
    </row>
    <row r="1115" spans="1:2" x14ac:dyDescent="0.3">
      <c r="A1115" s="10"/>
      <c r="B1115" s="11"/>
    </row>
    <row r="1116" spans="1:2" x14ac:dyDescent="0.3">
      <c r="A1116" s="10"/>
      <c r="B1116" s="11"/>
    </row>
    <row r="1117" spans="1:2" x14ac:dyDescent="0.3">
      <c r="A1117" s="10"/>
      <c r="B1117" s="11"/>
    </row>
    <row r="1118" spans="1:2" x14ac:dyDescent="0.3">
      <c r="A1118" s="10"/>
      <c r="B1118" s="11"/>
    </row>
    <row r="1119" spans="1:2" x14ac:dyDescent="0.3">
      <c r="A1119" s="10"/>
      <c r="B1119" s="11"/>
    </row>
    <row r="1120" spans="1:2" x14ac:dyDescent="0.3">
      <c r="A1120" s="10"/>
      <c r="B1120" s="11"/>
    </row>
    <row r="1121" spans="1:2" x14ac:dyDescent="0.3">
      <c r="A1121" s="10"/>
      <c r="B1121" s="11"/>
    </row>
    <row r="1122" spans="1:2" x14ac:dyDescent="0.3">
      <c r="A1122" s="10"/>
      <c r="B1122" s="11"/>
    </row>
    <row r="1123" spans="1:2" x14ac:dyDescent="0.3">
      <c r="A1123" s="10"/>
      <c r="B1123" s="11"/>
    </row>
    <row r="1124" spans="1:2" x14ac:dyDescent="0.3">
      <c r="A1124" s="10"/>
      <c r="B1124" s="11"/>
    </row>
    <row r="1125" spans="1:2" x14ac:dyDescent="0.3">
      <c r="A1125" s="10"/>
      <c r="B1125" s="11"/>
    </row>
    <row r="1126" spans="1:2" x14ac:dyDescent="0.3">
      <c r="A1126" s="10"/>
      <c r="B1126" s="11"/>
    </row>
    <row r="1127" spans="1:2" x14ac:dyDescent="0.3">
      <c r="A1127" s="10"/>
      <c r="B1127" s="11"/>
    </row>
    <row r="1128" spans="1:2" x14ac:dyDescent="0.3">
      <c r="A1128" s="10"/>
      <c r="B1128" s="11"/>
    </row>
    <row r="1129" spans="1:2" x14ac:dyDescent="0.3">
      <c r="A1129" s="10"/>
      <c r="B1129" s="11"/>
    </row>
    <row r="1130" spans="1:2" x14ac:dyDescent="0.3">
      <c r="A1130" s="10"/>
      <c r="B1130" s="11"/>
    </row>
    <row r="1131" spans="1:2" x14ac:dyDescent="0.3">
      <c r="A1131" s="10"/>
      <c r="B1131" s="11"/>
    </row>
    <row r="1132" spans="1:2" x14ac:dyDescent="0.3">
      <c r="A1132" s="10"/>
      <c r="B1132" s="11"/>
    </row>
    <row r="1133" spans="1:2" x14ac:dyDescent="0.3">
      <c r="A1133" s="10"/>
      <c r="B1133" s="11"/>
    </row>
    <row r="1134" spans="1:2" x14ac:dyDescent="0.3">
      <c r="A1134" s="10"/>
      <c r="B1134" s="11"/>
    </row>
    <row r="1135" spans="1:2" x14ac:dyDescent="0.3">
      <c r="A1135" s="10"/>
      <c r="B1135" s="11"/>
    </row>
    <row r="1136" spans="1:2" x14ac:dyDescent="0.3">
      <c r="A1136" s="10"/>
      <c r="B1136" s="11"/>
    </row>
    <row r="1137" spans="1:2" x14ac:dyDescent="0.3">
      <c r="A1137" s="10"/>
      <c r="B1137" s="11"/>
    </row>
    <row r="1138" spans="1:2" x14ac:dyDescent="0.3">
      <c r="A1138" s="10"/>
      <c r="B1138" s="11"/>
    </row>
    <row r="1139" spans="1:2" x14ac:dyDescent="0.3">
      <c r="A1139" s="10"/>
      <c r="B1139" s="11"/>
    </row>
    <row r="1140" spans="1:2" x14ac:dyDescent="0.3">
      <c r="A1140" s="10"/>
      <c r="B1140" s="11"/>
    </row>
    <row r="1141" spans="1:2" x14ac:dyDescent="0.3">
      <c r="A1141" s="10"/>
      <c r="B1141" s="11"/>
    </row>
    <row r="1142" spans="1:2" x14ac:dyDescent="0.3">
      <c r="A1142" s="10"/>
      <c r="B1142" s="11"/>
    </row>
    <row r="1143" spans="1:2" x14ac:dyDescent="0.3">
      <c r="A1143" s="10"/>
      <c r="B1143" s="11"/>
    </row>
    <row r="1144" spans="1:2" x14ac:dyDescent="0.3">
      <c r="A1144" s="10"/>
      <c r="B1144" s="11"/>
    </row>
    <row r="1145" spans="1:2" x14ac:dyDescent="0.3">
      <c r="A1145" s="10"/>
      <c r="B1145" s="11"/>
    </row>
    <row r="1146" spans="1:2" x14ac:dyDescent="0.3">
      <c r="A1146" s="10"/>
      <c r="B1146" s="11"/>
    </row>
    <row r="1147" spans="1:2" x14ac:dyDescent="0.3">
      <c r="A1147" s="10"/>
      <c r="B1147" s="11"/>
    </row>
    <row r="1148" spans="1:2" x14ac:dyDescent="0.3">
      <c r="A1148" s="10"/>
      <c r="B1148" s="11"/>
    </row>
    <row r="1149" spans="1:2" x14ac:dyDescent="0.3">
      <c r="A1149" s="10"/>
      <c r="B1149" s="11"/>
    </row>
    <row r="1150" spans="1:2" x14ac:dyDescent="0.3">
      <c r="A1150" s="10"/>
      <c r="B1150" s="11"/>
    </row>
    <row r="1151" spans="1:2" x14ac:dyDescent="0.3">
      <c r="A1151" s="10"/>
      <c r="B1151" s="11"/>
    </row>
    <row r="1152" spans="1:2" x14ac:dyDescent="0.3">
      <c r="A1152" s="10"/>
      <c r="B1152" s="11"/>
    </row>
    <row r="1153" spans="1:2" x14ac:dyDescent="0.3">
      <c r="A1153" s="10"/>
      <c r="B1153" s="11"/>
    </row>
    <row r="1154" spans="1:2" x14ac:dyDescent="0.3">
      <c r="A1154" s="10"/>
      <c r="B1154" s="11"/>
    </row>
    <row r="1155" spans="1:2" x14ac:dyDescent="0.3">
      <c r="A1155" s="10"/>
      <c r="B1155" s="11"/>
    </row>
    <row r="1156" spans="1:2" x14ac:dyDescent="0.3">
      <c r="A1156" s="10"/>
      <c r="B1156" s="11"/>
    </row>
    <row r="1157" spans="1:2" x14ac:dyDescent="0.3">
      <c r="A1157" s="10"/>
      <c r="B1157" s="11"/>
    </row>
    <row r="1158" spans="1:2" x14ac:dyDescent="0.3">
      <c r="A1158" s="10"/>
      <c r="B1158" s="11"/>
    </row>
    <row r="1159" spans="1:2" x14ac:dyDescent="0.3">
      <c r="A1159" s="10"/>
      <c r="B1159" s="11"/>
    </row>
    <row r="1160" spans="1:2" x14ac:dyDescent="0.3">
      <c r="A1160" s="10"/>
      <c r="B1160" s="11"/>
    </row>
    <row r="1161" spans="1:2" x14ac:dyDescent="0.3">
      <c r="A1161" s="10"/>
      <c r="B1161" s="11"/>
    </row>
    <row r="1162" spans="1:2" x14ac:dyDescent="0.3">
      <c r="A1162" s="10"/>
      <c r="B1162" s="11"/>
    </row>
    <row r="1163" spans="1:2" x14ac:dyDescent="0.3">
      <c r="A1163" s="10"/>
      <c r="B1163" s="11"/>
    </row>
    <row r="1164" spans="1:2" x14ac:dyDescent="0.3">
      <c r="A1164" s="10"/>
      <c r="B1164" s="11"/>
    </row>
    <row r="1165" spans="1:2" x14ac:dyDescent="0.3">
      <c r="A1165" s="10"/>
      <c r="B1165" s="11"/>
    </row>
    <row r="1166" spans="1:2" x14ac:dyDescent="0.3">
      <c r="A1166" s="10"/>
      <c r="B1166" s="11"/>
    </row>
    <row r="1167" spans="1:2" x14ac:dyDescent="0.3">
      <c r="A1167" s="10"/>
      <c r="B1167" s="11"/>
    </row>
    <row r="1168" spans="1:2" x14ac:dyDescent="0.3">
      <c r="A1168" s="10"/>
      <c r="B1168" s="11"/>
    </row>
    <row r="1169" spans="1:2" x14ac:dyDescent="0.3">
      <c r="A1169" s="10"/>
      <c r="B1169" s="11"/>
    </row>
    <row r="1170" spans="1:2" x14ac:dyDescent="0.3">
      <c r="A1170" s="10"/>
      <c r="B1170" s="11"/>
    </row>
    <row r="1171" spans="1:2" x14ac:dyDescent="0.3">
      <c r="A1171" s="10"/>
      <c r="B1171" s="11"/>
    </row>
    <row r="1172" spans="1:2" x14ac:dyDescent="0.3">
      <c r="A1172" s="10"/>
      <c r="B1172" s="11"/>
    </row>
    <row r="1173" spans="1:2" x14ac:dyDescent="0.3">
      <c r="A1173" s="10"/>
      <c r="B1173" s="11"/>
    </row>
    <row r="1174" spans="1:2" x14ac:dyDescent="0.3">
      <c r="A1174" s="10"/>
      <c r="B1174" s="11"/>
    </row>
    <row r="1175" spans="1:2" x14ac:dyDescent="0.3">
      <c r="A1175" s="10"/>
      <c r="B1175" s="11"/>
    </row>
    <row r="1176" spans="1:2" x14ac:dyDescent="0.3">
      <c r="A1176" s="10"/>
      <c r="B1176" s="11"/>
    </row>
    <row r="1177" spans="1:2" x14ac:dyDescent="0.3">
      <c r="A1177" s="10"/>
      <c r="B1177" s="11"/>
    </row>
    <row r="1178" spans="1:2" x14ac:dyDescent="0.3">
      <c r="A1178" s="10"/>
      <c r="B1178" s="11"/>
    </row>
    <row r="1179" spans="1:2" x14ac:dyDescent="0.3">
      <c r="A1179" s="10"/>
      <c r="B1179" s="11"/>
    </row>
    <row r="1180" spans="1:2" x14ac:dyDescent="0.3">
      <c r="A1180" s="10"/>
      <c r="B1180" s="11"/>
    </row>
    <row r="1181" spans="1:2" x14ac:dyDescent="0.3">
      <c r="A1181" s="10"/>
      <c r="B1181" s="11"/>
    </row>
    <row r="1182" spans="1:2" x14ac:dyDescent="0.3">
      <c r="A1182" s="10"/>
      <c r="B1182" s="11"/>
    </row>
    <row r="1183" spans="1:2" x14ac:dyDescent="0.3">
      <c r="A1183" s="10"/>
      <c r="B1183" s="11"/>
    </row>
    <row r="1184" spans="1:2" x14ac:dyDescent="0.3">
      <c r="A1184" s="10"/>
      <c r="B1184" s="11"/>
    </row>
    <row r="1185" spans="1:2" x14ac:dyDescent="0.3">
      <c r="A1185" s="10"/>
      <c r="B1185" s="11"/>
    </row>
    <row r="1186" spans="1:2" x14ac:dyDescent="0.3">
      <c r="A1186" s="10"/>
      <c r="B1186" s="11"/>
    </row>
    <row r="1187" spans="1:2" x14ac:dyDescent="0.3">
      <c r="A1187" s="10"/>
      <c r="B1187" s="11"/>
    </row>
    <row r="1188" spans="1:2" x14ac:dyDescent="0.3">
      <c r="A1188" s="10"/>
      <c r="B1188" s="11"/>
    </row>
    <row r="1189" spans="1:2" x14ac:dyDescent="0.3">
      <c r="A1189" s="10"/>
      <c r="B1189" s="11"/>
    </row>
    <row r="1190" spans="1:2" x14ac:dyDescent="0.3">
      <c r="A1190" s="10"/>
      <c r="B1190" s="11"/>
    </row>
    <row r="1191" spans="1:2" x14ac:dyDescent="0.3">
      <c r="A1191" s="10"/>
      <c r="B1191" s="11"/>
    </row>
    <row r="1192" spans="1:2" x14ac:dyDescent="0.3">
      <c r="A1192" s="10"/>
      <c r="B1192" s="11"/>
    </row>
    <row r="1193" spans="1:2" x14ac:dyDescent="0.3">
      <c r="A1193" s="10"/>
      <c r="B1193" s="11"/>
    </row>
    <row r="1194" spans="1:2" x14ac:dyDescent="0.3">
      <c r="A1194" s="10"/>
      <c r="B1194" s="11"/>
    </row>
    <row r="1195" spans="1:2" x14ac:dyDescent="0.3">
      <c r="A1195" s="10"/>
      <c r="B1195" s="11"/>
    </row>
    <row r="1196" spans="1:2" x14ac:dyDescent="0.3">
      <c r="A1196" s="10"/>
      <c r="B1196" s="11"/>
    </row>
    <row r="1197" spans="1:2" x14ac:dyDescent="0.3">
      <c r="A1197" s="10"/>
      <c r="B1197" s="11"/>
    </row>
    <row r="1198" spans="1:2" x14ac:dyDescent="0.3">
      <c r="A1198" s="10"/>
      <c r="B1198" s="11"/>
    </row>
    <row r="1199" spans="1:2" x14ac:dyDescent="0.3">
      <c r="A1199" s="10"/>
      <c r="B1199" s="11"/>
    </row>
    <row r="1200" spans="1:2" x14ac:dyDescent="0.3">
      <c r="A1200" s="10"/>
      <c r="B1200" s="11"/>
    </row>
    <row r="1201" spans="1:2" x14ac:dyDescent="0.3">
      <c r="A1201" s="10"/>
      <c r="B1201" s="11"/>
    </row>
    <row r="1202" spans="1:2" x14ac:dyDescent="0.3">
      <c r="A1202" s="10"/>
      <c r="B1202" s="11"/>
    </row>
    <row r="1203" spans="1:2" x14ac:dyDescent="0.3">
      <c r="A1203" s="10"/>
      <c r="B1203" s="11"/>
    </row>
    <row r="1204" spans="1:2" x14ac:dyDescent="0.3">
      <c r="A1204" s="10"/>
      <c r="B1204" s="11"/>
    </row>
    <row r="1205" spans="1:2" x14ac:dyDescent="0.3">
      <c r="A1205" s="10"/>
      <c r="B1205" s="11"/>
    </row>
    <row r="1206" spans="1:2" x14ac:dyDescent="0.3">
      <c r="A1206" s="10"/>
      <c r="B1206" s="11"/>
    </row>
    <row r="1207" spans="1:2" x14ac:dyDescent="0.3">
      <c r="A1207" s="10"/>
      <c r="B1207" s="11"/>
    </row>
    <row r="1208" spans="1:2" x14ac:dyDescent="0.3">
      <c r="A1208" s="10"/>
      <c r="B1208" s="11"/>
    </row>
    <row r="1209" spans="1:2" x14ac:dyDescent="0.3">
      <c r="A1209" s="10"/>
      <c r="B1209" s="11"/>
    </row>
    <row r="1210" spans="1:2" x14ac:dyDescent="0.3">
      <c r="A1210" s="10"/>
      <c r="B1210" s="11"/>
    </row>
    <row r="1211" spans="1:2" x14ac:dyDescent="0.3">
      <c r="A1211" s="10"/>
      <c r="B1211" s="11"/>
    </row>
    <row r="1212" spans="1:2" x14ac:dyDescent="0.3">
      <c r="A1212" s="10"/>
      <c r="B1212" s="11"/>
    </row>
    <row r="1213" spans="1:2" x14ac:dyDescent="0.3">
      <c r="A1213" s="10"/>
      <c r="B1213" s="11"/>
    </row>
    <row r="1214" spans="1:2" x14ac:dyDescent="0.3">
      <c r="A1214" s="10"/>
      <c r="B1214" s="11"/>
    </row>
    <row r="1215" spans="1:2" x14ac:dyDescent="0.3">
      <c r="A1215" s="10"/>
      <c r="B1215" s="11"/>
    </row>
    <row r="1216" spans="1:2" x14ac:dyDescent="0.3">
      <c r="A1216" s="10"/>
      <c r="B1216" s="11"/>
    </row>
    <row r="1217" spans="1:2" x14ac:dyDescent="0.3">
      <c r="A1217" s="10"/>
      <c r="B1217" s="11"/>
    </row>
    <row r="1218" spans="1:2" x14ac:dyDescent="0.3">
      <c r="A1218" s="10"/>
      <c r="B1218" s="11"/>
    </row>
    <row r="1219" spans="1:2" x14ac:dyDescent="0.3">
      <c r="A1219" s="10"/>
      <c r="B1219" s="11"/>
    </row>
    <row r="1220" spans="1:2" x14ac:dyDescent="0.3">
      <c r="A1220" s="10"/>
      <c r="B1220" s="11"/>
    </row>
    <row r="1221" spans="1:2" x14ac:dyDescent="0.3">
      <c r="A1221" s="10"/>
      <c r="B1221" s="11"/>
    </row>
    <row r="1222" spans="1:2" x14ac:dyDescent="0.3">
      <c r="A1222" s="10"/>
      <c r="B1222" s="11"/>
    </row>
    <row r="1223" spans="1:2" x14ac:dyDescent="0.3">
      <c r="A1223" s="10"/>
      <c r="B1223" s="11"/>
    </row>
    <row r="1224" spans="1:2" x14ac:dyDescent="0.3">
      <c r="A1224" s="10"/>
      <c r="B1224" s="11"/>
    </row>
    <row r="1225" spans="1:2" x14ac:dyDescent="0.3">
      <c r="A1225" s="10"/>
      <c r="B1225" s="11"/>
    </row>
    <row r="1226" spans="1:2" x14ac:dyDescent="0.3">
      <c r="A1226" s="10"/>
      <c r="B1226" s="11"/>
    </row>
    <row r="1227" spans="1:2" x14ac:dyDescent="0.3">
      <c r="A1227" s="10"/>
      <c r="B1227" s="11"/>
    </row>
    <row r="1228" spans="1:2" x14ac:dyDescent="0.3">
      <c r="A1228" s="10"/>
      <c r="B1228" s="11"/>
    </row>
    <row r="1229" spans="1:2" x14ac:dyDescent="0.3">
      <c r="A1229" s="10"/>
      <c r="B1229" s="11"/>
    </row>
    <row r="1230" spans="1:2" x14ac:dyDescent="0.3">
      <c r="A1230" s="10"/>
      <c r="B1230" s="11"/>
    </row>
    <row r="1231" spans="1:2" x14ac:dyDescent="0.3">
      <c r="A1231" s="10"/>
      <c r="B1231" s="11"/>
    </row>
    <row r="1232" spans="1:2" x14ac:dyDescent="0.3">
      <c r="A1232" s="10"/>
      <c r="B1232" s="11"/>
    </row>
    <row r="1233" spans="1:2" x14ac:dyDescent="0.3">
      <c r="A1233" s="10"/>
      <c r="B1233" s="11"/>
    </row>
    <row r="1234" spans="1:2" x14ac:dyDescent="0.3">
      <c r="A1234" s="10"/>
    </row>
    <row r="1235" spans="1:2" x14ac:dyDescent="0.3">
      <c r="A1235" s="10"/>
    </row>
    <row r="1236" spans="1:2" x14ac:dyDescent="0.3">
      <c r="A1236" s="10"/>
    </row>
    <row r="1237" spans="1:2" x14ac:dyDescent="0.3">
      <c r="A1237" s="10"/>
    </row>
    <row r="1238" spans="1:2" x14ac:dyDescent="0.3">
      <c r="A1238" s="10"/>
    </row>
    <row r="1239" spans="1:2" x14ac:dyDescent="0.3">
      <c r="A1239" s="10"/>
    </row>
    <row r="1240" spans="1:2" x14ac:dyDescent="0.3">
      <c r="A1240" s="10"/>
    </row>
    <row r="1241" spans="1:2" x14ac:dyDescent="0.3">
      <c r="A1241" s="10"/>
    </row>
    <row r="1242" spans="1:2" x14ac:dyDescent="0.3">
      <c r="A1242" s="10"/>
    </row>
    <row r="1243" spans="1:2" x14ac:dyDescent="0.3">
      <c r="A1243" s="10"/>
    </row>
    <row r="1244" spans="1:2" x14ac:dyDescent="0.3">
      <c r="A1244" s="10"/>
    </row>
    <row r="1245" spans="1:2" x14ac:dyDescent="0.3">
      <c r="A1245" s="10"/>
    </row>
    <row r="1246" spans="1:2" x14ac:dyDescent="0.3">
      <c r="A1246" s="10"/>
    </row>
    <row r="1247" spans="1:2" x14ac:dyDescent="0.3">
      <c r="A1247" s="10"/>
    </row>
    <row r="1248" spans="1:2" x14ac:dyDescent="0.3">
      <c r="A1248" s="10"/>
    </row>
    <row r="1249" spans="1:1" x14ac:dyDescent="0.3">
      <c r="A1249" s="10"/>
    </row>
    <row r="1250" spans="1:1" x14ac:dyDescent="0.3">
      <c r="A1250" s="10"/>
    </row>
    <row r="1251" spans="1:1" x14ac:dyDescent="0.3">
      <c r="A1251" s="10"/>
    </row>
    <row r="1252" spans="1:1" x14ac:dyDescent="0.3">
      <c r="A125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Raw-Data</vt:lpstr>
      <vt:lpstr>Equity-Scaled-Data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Bluford Putnam</dc:creator>
  <cp:lastModifiedBy>Anish Verma</cp:lastModifiedBy>
  <cp:lastPrinted>2022-01-31T17:51:52Z</cp:lastPrinted>
  <dcterms:created xsi:type="dcterms:W3CDTF">2022-01-30T23:51:02Z</dcterms:created>
  <dcterms:modified xsi:type="dcterms:W3CDTF">2022-07-26T00:50:10Z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y fmtid="{D5CDD505-2E9C-101B-9397-08002B2CF9AE}" pid="3" name="SpreadsheetBuilder_2">
    <vt:lpwstr>eyIwIjoiSGlzdG9yeSIsIjEiOjAsIjIiOjEsIjMiOjEsIjQiOjEsIjUiOjEsIjYiOjEsIjciOjEsIjgiOjAsIjkiOjEsIjEwIjoxLCIxMSI6MCwiMTIiOjB9</vt:lpwstr>
  </property>
  <property fmtid="{D5CDD505-2E9C-101B-9397-08002B2CF9AE}" pid="4" name="SpreadsheetBuilder_3">
    <vt:lpwstr>eyIwIjoiSGlzdG9yeSIsIjEiOjAsIjIiOjEsIjMiOjEsIjQiOjEsIjUiOjEsIjYiOjEsIjciOjEsIjgiOjAsIjkiOjEsIjEwIjoxLCIxMSI6MCwiMTIiOjB9</vt:lpwstr>
  </property>
  <property fmtid="{D5CDD505-2E9C-101B-9397-08002B2CF9AE}" pid="5" name="SpreadsheetBuilder_4">
    <vt:lpwstr>eyIwIjoiSGlzdG9yeSIsIjEiOjAsIjIiOjEsIjMiOjEsIjQiOjEsIjUiOjEsIjYiOjEsIjciOjEsIjgiOjAsIjkiOjEsIjEwIjoxLCIxMSI6MCwiMTIiOjB9</vt:lpwstr>
  </property>
</Properties>
</file>