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comments3.xml" ContentType="application/vnd.openxmlformats-officedocument.spreadsheetml.comments+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cecol\Documents\Jupyter Notebook - ML Work\Dashboard\DASHBOARD_CiiM_Project\data\"/>
    </mc:Choice>
  </mc:AlternateContent>
  <xr:revisionPtr revIDLastSave="0" documentId="13_ncr:1_{912BD488-6117-46F7-8CC4-48F9C490F46F}" xr6:coauthVersionLast="47" xr6:coauthVersionMax="47" xr10:uidLastSave="{00000000-0000-0000-0000-000000000000}"/>
  <bookViews>
    <workbookView xWindow="-38510" yWindow="-5450" windowWidth="38620" windowHeight="21100" tabRatio="850" firstSheet="37" activeTab="47" xr2:uid="{00000000-000D-0000-FFFF-FFFF00000000}"/>
  </bookViews>
  <sheets>
    <sheet name="Índic3" sheetId="24" r:id="rId1"/>
    <sheet name="Pordata" sheetId="83" r:id="rId2"/>
    <sheet name="Metodologias" sheetId="82" r:id="rId3"/>
    <sheet name="Pop_ativa" sheetId="87" r:id="rId4"/>
    <sheet name="Taz_emp" sheetId="86" r:id="rId5"/>
    <sheet name="Folha2" sheetId="84" state="hidden" r:id="rId6"/>
    <sheet name="Taxa_desemp" sheetId="85" r:id="rId7"/>
    <sheet name="MatCat" sheetId="81" state="hidden" r:id="rId8"/>
    <sheet name="notas" sheetId="80" r:id="rId9"/>
    <sheet name="Perdas_sistemas_abast_água" sheetId="79" r:id="rId10"/>
    <sheet name="Centro_PT2020" sheetId="78" state="hidden" r:id="rId11"/>
    <sheet name="Centro de PT na Europa" sheetId="77" state="hidden" r:id="rId12"/>
    <sheet name="Barómetro do centro" sheetId="76" state="hidden" r:id="rId13"/>
    <sheet name="invs_muni_GTR" sheetId="74" r:id="rId14"/>
    <sheet name="Índice de hierarquia_gestão_RU " sheetId="72" state="hidden" r:id="rId15"/>
    <sheet name="RU_recolh_p_habitante" sheetId="70" r:id="rId16"/>
    <sheet name="Prop_RU_recolh_selectiv" sheetId="69" r:id="rId17"/>
    <sheet name="Resíduos Urbanos Recolhidos" sheetId="22" r:id="rId18"/>
    <sheet name="Resíduos Geridos" sheetId="21" r:id="rId19"/>
    <sheet name="Deposição_RUB_Aterro%" sheetId="66" r:id="rId20"/>
    <sheet name="Prop_Ru_REU&amp;REC" sheetId="68" r:id="rId21"/>
    <sheet name="Prop_Ru_dep_aterro" sheetId="67" r:id="rId22"/>
    <sheet name="Minas - Produção por distritos" sheetId="62" r:id="rId23"/>
    <sheet name="Emissões atmosféricas" sheetId="64" r:id="rId24"/>
    <sheet name="  Indústria extrativa" sheetId="61" r:id="rId25"/>
    <sheet name="Nascimentos_Mortes_emp" sheetId="60" r:id="rId26"/>
    <sheet name="Custo das matérias consumidas e" sheetId="59" r:id="rId27"/>
    <sheet name="Intensidade exportadora " sheetId="57" r:id="rId28"/>
    <sheet name="Proporção_exportações_tecnolog" sheetId="56" r:id="rId29"/>
    <sheet name="Peso_exp_imp_no PIB" sheetId="63" r:id="rId30"/>
    <sheet name="Repartição da despesa em I&amp;D" sheetId="51" r:id="rId31"/>
    <sheet name="Despesa em I&amp;D" sheetId="58" r:id="rId32"/>
    <sheet name="Proporção da despesa em I&amp;D" sheetId="52" r:id="rId33"/>
    <sheet name="Massas de água superficiais" sheetId="49" r:id="rId34"/>
    <sheet name="Estações de tratamento de águas" sheetId="75" state="hidden" r:id="rId35"/>
    <sheet name="Empresas_loc_ativ " sheetId="48" r:id="rId36"/>
    <sheet name="Empresas_loc_dim" sheetId="40" r:id="rId37"/>
    <sheet name="Pessoal ao serviço " sheetId="47" r:id="rId38"/>
    <sheet name="Estabelecimentos por localizaçã" sheetId="53" r:id="rId39"/>
    <sheet name="Vendas de combustíveis líquidos" sheetId="46" r:id="rId40"/>
    <sheet name="Exp_Imp_ESP" sheetId="44" r:id="rId41"/>
    <sheet name="Exp_Imp_4 pr_mercados" sheetId="45" r:id="rId42"/>
    <sheet name="Proporção de exportações Intra" sheetId="28" r:id="rId43"/>
    <sheet name="Pop_Residente" sheetId="42" r:id="rId44"/>
    <sheet name="Pop_empregada" sheetId="43" r:id="rId45"/>
    <sheet name="Volume de negócios (€) das empr" sheetId="41" r:id="rId46"/>
    <sheet name="Consumo de combustível" sheetId="39" r:id="rId47"/>
    <sheet name="Emprego" sheetId="38" r:id="rId48"/>
    <sheet name="índice de eco-inovação" sheetId="37" r:id="rId49"/>
    <sheet name="Patentes ambientais" sheetId="36" r:id="rId50"/>
    <sheet name="Transporte Ferroviário" sheetId="1" r:id="rId51"/>
    <sheet name="Transporte Rodiviário" sheetId="2" r:id="rId52"/>
    <sheet name="Transporte Marítimo" sheetId="3" r:id="rId53"/>
    <sheet name="Comércio Internacional por Modo" sheetId="5" r:id="rId54"/>
    <sheet name="NUT's III" sheetId="6" r:id="rId55"/>
    <sheet name="Indicadores EC" sheetId="9" state="hidden" r:id="rId56"/>
    <sheet name="Extração interna" sheetId="7" state="hidden" r:id="rId57"/>
    <sheet name="Fluxos" sheetId="10" state="hidden" r:id="rId58"/>
    <sheet name="DE" sheetId="12" state="hidden" r:id="rId59"/>
    <sheet name="Produção de energia elétrica" sheetId="35" r:id="rId60"/>
    <sheet name="Consumo de gás natural" sheetId="34" r:id="rId61"/>
    <sheet name="Consumo de energia elétrica" sheetId="33" r:id="rId62"/>
    <sheet name="consumidores de energia elétric" sheetId="32" r:id="rId63"/>
    <sheet name="PIB" sheetId="30" r:id="rId64"/>
    <sheet name="VAB" sheetId="31" r:id="rId65"/>
    <sheet name="Poder de compra" sheetId="29" r:id="rId66"/>
    <sheet name="Taxa de cobertura imp_exp" sheetId="27" r:id="rId67"/>
    <sheet name="Importações" sheetId="26" r:id="rId68"/>
    <sheet name="Exportações" sheetId="25" r:id="rId69"/>
    <sheet name="Pesca" sheetId="13" r:id="rId70"/>
    <sheet name="Carne" sheetId="14" r:id="rId71"/>
    <sheet name="Lã&amp;Mel&amp;Cera" sheetId="15" r:id="rId72"/>
    <sheet name="Leite" sheetId="16" r:id="rId73"/>
    <sheet name="Ovos" sheetId="17" r:id="rId74"/>
    <sheet name="Azeite&amp;Azeitona" sheetId="20" r:id="rId75"/>
    <sheet name="Culturas Agrículas" sheetId="18" r:id="rId76"/>
    <sheet name="Vinho" sheetId="19" r:id="rId77"/>
    <sheet name="Água" sheetId="23" r:id="rId7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0" i="1" l="1"/>
  <c r="L18" i="1"/>
  <c r="L19" i="1"/>
  <c r="M16" i="1"/>
  <c r="U85" i="7"/>
  <c r="E14" i="2"/>
  <c r="E15" i="2"/>
  <c r="E16" i="2"/>
  <c r="E17" i="2"/>
  <c r="E13" i="2"/>
  <c r="D14" i="2"/>
  <c r="D47" i="2" l="1"/>
  <c r="D48" i="2" s="1"/>
  <c r="D49" i="2" s="1"/>
  <c r="D45" i="2"/>
  <c r="D42" i="2"/>
  <c r="D43" i="2" s="1"/>
  <c r="D44" i="2" s="1"/>
  <c r="D40" i="2"/>
  <c r="D37" i="2"/>
  <c r="D38" i="2" s="1"/>
  <c r="D39" i="2" s="1"/>
  <c r="D35" i="2"/>
  <c r="D32" i="2"/>
  <c r="D33" i="2" s="1"/>
  <c r="D34" i="2" s="1"/>
  <c r="D30" i="2"/>
  <c r="D27" i="2"/>
  <c r="D28" i="2" s="1"/>
  <c r="D29" i="2" s="1"/>
  <c r="D25" i="2"/>
  <c r="M17" i="1"/>
  <c r="M18" i="1"/>
  <c r="M19" i="1"/>
  <c r="M20" i="1"/>
  <c r="L17" i="1"/>
  <c r="D30" i="1"/>
  <c r="D31" i="1" s="1"/>
  <c r="D32" i="1" s="1"/>
  <c r="D28" i="1"/>
  <c r="D25" i="1"/>
  <c r="D26" i="1" s="1"/>
  <c r="D27" i="1" s="1"/>
  <c r="D23" i="1"/>
  <c r="D20" i="1"/>
  <c r="D21" i="1" s="1"/>
  <c r="D22" i="1" s="1"/>
  <c r="D18" i="1"/>
  <c r="D15" i="1"/>
  <c r="D16" i="1" s="1"/>
  <c r="D17" i="1" s="1"/>
  <c r="D13" i="1"/>
  <c r="K32" i="61" l="1"/>
  <c r="J32" i="61"/>
  <c r="R29" i="61"/>
  <c r="O29" i="61"/>
  <c r="L29" i="61"/>
  <c r="S8" i="62"/>
  <c r="P8" i="62"/>
  <c r="M8" i="62"/>
  <c r="J8" i="62"/>
  <c r="K12" i="61"/>
  <c r="M12" i="61" s="1"/>
  <c r="O12" i="61" s="1"/>
  <c r="Q12" i="61" s="1"/>
  <c r="S12" i="61" s="1"/>
  <c r="U12" i="61" s="1"/>
  <c r="S72" i="9" l="1"/>
  <c r="R66" i="9"/>
  <c r="T68" i="9" s="1"/>
  <c r="R63" i="9"/>
  <c r="U103" i="7"/>
  <c r="U87" i="7"/>
  <c r="Y110" i="9"/>
  <c r="Y111" i="9" s="1"/>
  <c r="Y112" i="9" s="1"/>
  <c r="Y113" i="9" s="1"/>
  <c r="Q107" i="9"/>
  <c r="Q108" i="9"/>
  <c r="R108" i="9"/>
  <c r="S108" i="9"/>
  <c r="T108" i="9"/>
  <c r="Q109" i="9"/>
  <c r="U109" i="9" s="1"/>
  <c r="R109" i="9"/>
  <c r="S109" i="9"/>
  <c r="T109" i="9"/>
  <c r="Q110" i="9"/>
  <c r="U110" i="9" s="1"/>
  <c r="R110" i="9"/>
  <c r="S110" i="9"/>
  <c r="T110" i="9"/>
  <c r="Q111" i="9"/>
  <c r="U111" i="9" s="1"/>
  <c r="R111" i="9"/>
  <c r="S111" i="9"/>
  <c r="T111" i="9"/>
  <c r="Q112" i="9"/>
  <c r="U112" i="9" s="1"/>
  <c r="R112" i="9"/>
  <c r="S112" i="9"/>
  <c r="T112" i="9"/>
  <c r="Q113" i="9"/>
  <c r="U113" i="9" s="1"/>
  <c r="R113" i="9"/>
  <c r="S113" i="9"/>
  <c r="T113" i="9"/>
  <c r="U104" i="7"/>
  <c r="U105" i="7"/>
  <c r="U106" i="7"/>
  <c r="AK106" i="7"/>
  <c r="AG106" i="7" s="1"/>
  <c r="AK105" i="7"/>
  <c r="AG105" i="7" s="1"/>
  <c r="AK104" i="7"/>
  <c r="AG104" i="7" s="1"/>
  <c r="AK103" i="7"/>
  <c r="AG103" i="7" s="1"/>
  <c r="AK102" i="7"/>
  <c r="AG102" i="7"/>
  <c r="U102" i="7" s="1"/>
  <c r="T106" i="7"/>
  <c r="T104" i="7"/>
  <c r="T105" i="7" s="1"/>
  <c r="T103" i="7"/>
  <c r="X85" i="7"/>
  <c r="X86" i="7"/>
  <c r="X87" i="7"/>
  <c r="X88" i="7"/>
  <c r="X89" i="7"/>
  <c r="W85" i="7"/>
  <c r="W86" i="7"/>
  <c r="W87" i="7"/>
  <c r="W88" i="7"/>
  <c r="W89" i="7"/>
  <c r="X90" i="7"/>
  <c r="W90" i="7"/>
  <c r="V85" i="7"/>
  <c r="V86" i="7"/>
  <c r="V87" i="7"/>
  <c r="V88" i="7"/>
  <c r="V89" i="7"/>
  <c r="V90" i="7"/>
  <c r="U86" i="7"/>
  <c r="U88" i="7"/>
  <c r="U89" i="7"/>
  <c r="U90" i="7"/>
  <c r="X79" i="7"/>
  <c r="T86" i="7"/>
  <c r="T87" i="7" s="1"/>
  <c r="T88" i="7" s="1"/>
  <c r="T89" i="7" s="1"/>
  <c r="T90" i="7" s="1"/>
  <c r="X54" i="7"/>
  <c r="AB54" i="7" s="1"/>
  <c r="AF54" i="7" s="1"/>
  <c r="AJ54" i="7" s="1"/>
  <c r="AA44" i="7"/>
  <c r="AA45" i="7" s="1"/>
  <c r="AA46" i="7" s="1"/>
  <c r="AA47" i="7" s="1"/>
  <c r="AA48" i="7" s="1"/>
  <c r="X30" i="9"/>
  <c r="X31" i="9" s="1"/>
  <c r="W30" i="9"/>
  <c r="W31" i="9" s="1"/>
  <c r="V30" i="9"/>
  <c r="V31" i="9" s="1"/>
  <c r="U30" i="9"/>
  <c r="U31" i="9" s="1"/>
  <c r="T30" i="9"/>
  <c r="T31" i="9" s="1"/>
  <c r="U29" i="9"/>
  <c r="V29" i="9" s="1"/>
  <c r="W29" i="9" s="1"/>
  <c r="X29" i="9" s="1"/>
  <c r="L51" i="9"/>
  <c r="P51" i="9" s="1"/>
  <c r="T51" i="9" s="1"/>
  <c r="X51" i="9" s="1"/>
  <c r="P106" i="6"/>
  <c r="R106" i="6" s="1"/>
  <c r="T106" i="6" s="1"/>
  <c r="V106" i="6" s="1"/>
  <c r="X106" i="6" s="1"/>
  <c r="N106" i="6"/>
  <c r="AM9" i="9"/>
  <c r="AN9" i="9" s="1"/>
  <c r="AO9" i="9" s="1"/>
  <c r="AP9" i="9" s="1"/>
  <c r="AQ9" i="9" s="1"/>
  <c r="AR9" i="9" s="1"/>
  <c r="AS9" i="9" s="1"/>
  <c r="AT9" i="9" s="1"/>
  <c r="AU9" i="9" s="1"/>
  <c r="AB9" i="9"/>
  <c r="AC9" i="9" s="1"/>
  <c r="AD9" i="9" s="1"/>
  <c r="AE9" i="9" s="1"/>
  <c r="AF9" i="9" s="1"/>
  <c r="AG9" i="9" s="1"/>
  <c r="AH9" i="9" s="1"/>
  <c r="AI9" i="9" s="1"/>
  <c r="AJ9" i="9" s="1"/>
  <c r="Q9" i="9"/>
  <c r="R9" i="9" s="1"/>
  <c r="S9" i="9" s="1"/>
  <c r="T9" i="9" s="1"/>
  <c r="U9" i="9" s="1"/>
  <c r="V9" i="9" s="1"/>
  <c r="W9" i="9" s="1"/>
  <c r="X9" i="9" s="1"/>
  <c r="Y9" i="9" s="1"/>
  <c r="F9" i="9"/>
  <c r="G9" i="9" s="1"/>
  <c r="H9" i="9" s="1"/>
  <c r="I9" i="9" s="1"/>
  <c r="J9" i="9" s="1"/>
  <c r="K9" i="9" s="1"/>
  <c r="L9" i="9" s="1"/>
  <c r="M9" i="9" s="1"/>
  <c r="N9" i="9" s="1"/>
  <c r="E194" i="3" l="1"/>
  <c r="E195" i="3" s="1"/>
  <c r="E196" i="3" s="1"/>
  <c r="E197" i="3" s="1"/>
  <c r="E189" i="3"/>
  <c r="E190" i="3" s="1"/>
  <c r="E191" i="3" s="1"/>
  <c r="E192" i="3" s="1"/>
  <c r="E183" i="3"/>
  <c r="E184" i="3" s="1"/>
  <c r="E185" i="3" s="1"/>
  <c r="E186" i="3" s="1"/>
  <c r="E178" i="3"/>
  <c r="E179" i="3" s="1"/>
  <c r="E180" i="3" s="1"/>
  <c r="E181" i="3" s="1"/>
  <c r="E171" i="3"/>
  <c r="E172" i="3" s="1"/>
  <c r="E173" i="3" s="1"/>
  <c r="E174" i="3" s="1"/>
  <c r="E166" i="3"/>
  <c r="E167" i="3" s="1"/>
  <c r="E168" i="3" s="1"/>
  <c r="E169" i="3" s="1"/>
  <c r="E160" i="3"/>
  <c r="E161" i="3" s="1"/>
  <c r="E162" i="3" s="1"/>
  <c r="E163" i="3" s="1"/>
  <c r="E155" i="3"/>
  <c r="E156" i="3" s="1"/>
  <c r="E157" i="3" s="1"/>
  <c r="E158" i="3" s="1"/>
  <c r="L112" i="3" l="1"/>
  <c r="M112" i="3" s="1"/>
  <c r="N112" i="3" s="1"/>
  <c r="O112" i="3" s="1"/>
  <c r="G112" i="3"/>
  <c r="H112" i="3" s="1"/>
  <c r="I112" i="3" s="1"/>
  <c r="J112" i="3" s="1"/>
  <c r="E73" i="3"/>
  <c r="E74" i="3" s="1"/>
  <c r="E75" i="3" s="1"/>
  <c r="E76" i="3" s="1"/>
  <c r="E68" i="3"/>
  <c r="E69" i="3" s="1"/>
  <c r="E70" i="3" s="1"/>
  <c r="E71" i="3" s="1"/>
  <c r="H65" i="3"/>
  <c r="I65" i="3" s="1"/>
  <c r="J65" i="3" s="1"/>
  <c r="K65" i="3" s="1"/>
  <c r="L65" i="3" s="1"/>
  <c r="M65" i="3" s="1"/>
  <c r="N65" i="3" s="1"/>
  <c r="O65" i="3" s="1"/>
  <c r="P65" i="3" s="1"/>
  <c r="Q65" i="3" s="1"/>
  <c r="R65" i="3" s="1"/>
  <c r="S65" i="3" s="1"/>
  <c r="T65" i="3" s="1"/>
  <c r="U65" i="3" s="1"/>
  <c r="V65" i="3" s="1"/>
  <c r="W65" i="3" s="1"/>
  <c r="X65" i="3" s="1"/>
  <c r="Y65" i="3" s="1"/>
  <c r="Z65" i="3" s="1"/>
  <c r="E36" i="3"/>
  <c r="E37" i="3" s="1"/>
  <c r="E38" i="3" s="1"/>
  <c r="E39" i="3" s="1"/>
  <c r="E31" i="3"/>
  <c r="E32" i="3" s="1"/>
  <c r="E33" i="3" s="1"/>
  <c r="E34" i="3" s="1"/>
  <c r="H28" i="3"/>
  <c r="I28" i="3" s="1"/>
  <c r="J28" i="3" s="1"/>
  <c r="K28" i="3" s="1"/>
  <c r="L28" i="3" s="1"/>
  <c r="M28" i="3" s="1"/>
  <c r="N28" i="3" s="1"/>
  <c r="O28" i="3" s="1"/>
  <c r="P28" i="3" s="1"/>
  <c r="Q28" i="3" s="1"/>
  <c r="R28" i="3" s="1"/>
  <c r="S28" i="3" s="1"/>
  <c r="T28" i="3" s="1"/>
  <c r="U28" i="3" s="1"/>
  <c r="V28" i="3" s="1"/>
  <c r="W28" i="3" s="1"/>
  <c r="X28" i="3" s="1"/>
  <c r="Y28" i="3" s="1"/>
  <c r="Z28" i="3" s="1"/>
  <c r="F17" i="3"/>
  <c r="F18" i="3" s="1"/>
  <c r="F19" i="3" s="1"/>
  <c r="F20" i="3" s="1"/>
  <c r="F12" i="3"/>
  <c r="F13" i="3" s="1"/>
  <c r="F14" i="3" s="1"/>
  <c r="F15" i="3" s="1"/>
  <c r="Z63" i="2"/>
  <c r="Z64" i="2" s="1"/>
  <c r="Z65" i="2" s="1"/>
  <c r="Z66" i="2" s="1"/>
  <c r="T63" i="2"/>
  <c r="T64" i="2" s="1"/>
  <c r="T65" i="2" s="1"/>
  <c r="T66" i="2" s="1"/>
  <c r="K63" i="2"/>
  <c r="L63" i="2" s="1"/>
  <c r="M63" i="2" s="1"/>
  <c r="N63" i="2" s="1"/>
  <c r="F63" i="2"/>
  <c r="G63" i="2" s="1"/>
  <c r="H63" i="2" s="1"/>
  <c r="I63" i="2" s="1"/>
  <c r="P14" i="2" l="1"/>
  <c r="P15" i="2" s="1"/>
  <c r="P16" i="2" s="1"/>
  <c r="P17" i="2" s="1"/>
  <c r="P26" i="2"/>
  <c r="P27" i="2" s="1"/>
  <c r="P28" i="2" s="1"/>
  <c r="P29" i="2" s="1"/>
  <c r="P20" i="2"/>
  <c r="P21" i="2" s="1"/>
  <c r="P22" i="2" s="1"/>
  <c r="P23" i="2" s="1"/>
  <c r="S11" i="2"/>
  <c r="T11" i="2" s="1"/>
  <c r="U11" i="2" s="1"/>
  <c r="V11" i="2" s="1"/>
  <c r="W11" i="2" s="1"/>
  <c r="X11" i="2" s="1"/>
  <c r="Y11" i="2" s="1"/>
  <c r="Z11" i="2" s="1"/>
  <c r="AA11" i="2" s="1"/>
  <c r="AB11" i="2" s="1"/>
  <c r="AC11" i="2" s="1"/>
  <c r="AD11" i="2" s="1"/>
  <c r="AE11" i="2" s="1"/>
  <c r="AF11" i="2" s="1"/>
  <c r="AG11" i="2" s="1"/>
  <c r="AH11" i="2" s="1"/>
  <c r="AI11" i="2" s="1"/>
  <c r="AJ11" i="2" s="1"/>
  <c r="AK11" i="2" s="1"/>
  <c r="D8" i="1"/>
  <c r="D10" i="1"/>
  <c r="D11" i="1" s="1"/>
  <c r="D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Cecolab</author>
  </authors>
  <commentList>
    <comment ref="F72" authorId="0" shapeId="0" xr:uid="{82C2565D-A100-4CB3-8E0A-C69147DF39FF}">
      <text>
        <r>
          <rPr>
            <b/>
            <sz val="9"/>
            <color indexed="81"/>
            <rFont val="Tahoma"/>
            <family val="2"/>
          </rPr>
          <t>Cecolab:</t>
        </r>
        <r>
          <rPr>
            <sz val="9"/>
            <color indexed="81"/>
            <rFont val="Tahoma"/>
            <family val="2"/>
          </rPr>
          <t xml:space="preserve">
Acrescentados do PORDATA</t>
        </r>
      </text>
    </comment>
    <comment ref="C96" authorId="0" shapeId="0" xr:uid="{BB9A1239-71B8-4518-A377-33CBA8C53FF4}">
      <text>
        <r>
          <rPr>
            <b/>
            <sz val="9"/>
            <color indexed="81"/>
            <rFont val="Tahoma"/>
            <family val="2"/>
          </rPr>
          <t>Cecolab:</t>
        </r>
        <r>
          <rPr>
            <sz val="9"/>
            <color indexed="81"/>
            <rFont val="Tahoma"/>
            <family val="2"/>
          </rPr>
          <t xml:space="preserve">
Pordata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Cecolab</author>
  </authors>
  <commentList>
    <comment ref="P9" authorId="0" shapeId="0" xr:uid="{2B97FE40-7229-479A-BA37-9F600778F169}">
      <text>
        <r>
          <rPr>
            <b/>
            <sz val="9"/>
            <color indexed="81"/>
            <rFont val="Tahoma"/>
            <family val="2"/>
          </rPr>
          <t>Cecolab:</t>
        </r>
        <r>
          <rPr>
            <sz val="9"/>
            <color indexed="81"/>
            <rFont val="Tahoma"/>
            <family val="2"/>
          </rPr>
          <t xml:space="preserve">
Penso que os dados necessários sejam os mesmos que em Duarte (2016) pois a única coisa que diverge nos estudos é o uso das tabelas, Pina et al.(2016) usa IO-tables e Duarte (2016) usa WIOD-tables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Cecolab</author>
  </authors>
  <commentList>
    <comment ref="T32" authorId="0" shapeId="0" xr:uid="{8DE3549C-F833-4ADB-A53A-42090B29FDE7}">
      <text>
        <r>
          <rPr>
            <b/>
            <sz val="9"/>
            <color indexed="81"/>
            <rFont val="Tahoma"/>
            <family val="2"/>
          </rPr>
          <t>Cecolab:</t>
        </r>
        <r>
          <rPr>
            <sz val="9"/>
            <color indexed="81"/>
            <rFont val="Tahoma"/>
            <family val="2"/>
          </rPr>
          <t xml:space="preserve">
fonte: Datacentro senão estou em erro</t>
        </r>
      </text>
    </comment>
  </commentList>
</comments>
</file>

<file path=xl/sharedStrings.xml><?xml version="1.0" encoding="utf-8"?>
<sst xmlns="http://schemas.openxmlformats.org/spreadsheetml/2006/main" count="12088" uniqueCount="2004">
  <si>
    <t>Tráfego nacional de mercadorias intra e inter-regional, por regiões de carga e descarga (toneladas)</t>
  </si>
  <si>
    <t>Total</t>
  </si>
  <si>
    <t>Norte</t>
  </si>
  <si>
    <t>Centro</t>
  </si>
  <si>
    <t>A.M.Lisboa</t>
  </si>
  <si>
    <t>Alentejo</t>
  </si>
  <si>
    <t>Algarve</t>
  </si>
  <si>
    <t>Anos</t>
  </si>
  <si>
    <t xml:space="preserve">Transporte nacional: Matriz de fluxos de mercadorias intra e inter-regiões </t>
  </si>
  <si>
    <r>
      <t>Unidade: 10</t>
    </r>
    <r>
      <rPr>
        <vertAlign val="superscript"/>
        <sz val="9"/>
        <rFont val="Arial"/>
        <family val="2"/>
      </rPr>
      <t>3</t>
    </r>
    <r>
      <rPr>
        <sz val="9"/>
        <rFont val="Arial"/>
        <family val="2"/>
      </rPr>
      <t xml:space="preserve"> t</t>
    </r>
  </si>
  <si>
    <t xml:space="preserve">Transporte nacional em veículos nacionais: Mercadorias por regiões de carga e descarga (NUTS II), segundo os grupos de mercadorias (NST 2007)    </t>
  </si>
  <si>
    <t>Regiões</t>
  </si>
  <si>
    <t>Grupo de mercadorias</t>
  </si>
  <si>
    <t>Região de origem</t>
  </si>
  <si>
    <t>Intra Regiões</t>
  </si>
  <si>
    <t>Região de destino</t>
  </si>
  <si>
    <t>Inter Região</t>
  </si>
  <si>
    <t xml:space="preserve">  11 §</t>
  </si>
  <si>
    <t>Products of agriculture, hunting, and forestry; fish and other fishing products</t>
  </si>
  <si>
    <t>Coal and lignite; crude petroleum and natural gas</t>
  </si>
  <si>
    <t>Metal ores and other mining and quarrying products; peat; uranium and thorium</t>
  </si>
  <si>
    <t>Food products, beverages and tobacco</t>
  </si>
  <si>
    <t>Textiles and textile products; leather and leather products</t>
  </si>
  <si>
    <t>Wood and products of wood and cork (except furniture); articles of straw and plaiting materials; pulp, paper and paper products; printed matter and recorded media</t>
  </si>
  <si>
    <t>Coke and refined petroleum products</t>
  </si>
  <si>
    <t>Chemicals, chemical products, and man-made fibers; rubber and plastic products; nuclear fuel</t>
  </si>
  <si>
    <t>Other non metallic mineral products</t>
  </si>
  <si>
    <t>Basic metals; fabricated metal products, except machinery and equipment</t>
  </si>
  <si>
    <t>Machinery and equipment n.e.c.; office machinery and computers; electrical machinery and apparatus n.e.c.; radio, television and communication equipment and apparatus; medical, precision and optical instruments; watches and clocks</t>
  </si>
  <si>
    <t>Transport equipment</t>
  </si>
  <si>
    <t>Furniture; other manufactured goods n.e.c.</t>
  </si>
  <si>
    <t>Secondary raw materials; municipal wastes and other wastes</t>
  </si>
  <si>
    <t>Mail, parcels</t>
  </si>
  <si>
    <t>Equipment and material utilized in the transport of goods</t>
  </si>
  <si>
    <t>Goods moved in the course of household and office removals; baggage and articles accompanying travellers; motor vehicles being moved for repair; other non market goods n.e.c.</t>
  </si>
  <si>
    <t>Grouped goods: a mixture of types of goods which are transported together</t>
  </si>
  <si>
    <t>Unidentifiable goods: goods which for any reason cannot be identified and therefore cannot be assigned to groups 01-16</t>
  </si>
  <si>
    <t>Other goods n.e.c.</t>
  </si>
  <si>
    <t>legenda:</t>
  </si>
  <si>
    <t>x</t>
  </si>
  <si>
    <t>TOTAL</t>
  </si>
  <si>
    <t>UE</t>
  </si>
  <si>
    <t>Alemanha</t>
  </si>
  <si>
    <t>Bélgica</t>
  </si>
  <si>
    <t>Espanha</t>
  </si>
  <si>
    <t>França</t>
  </si>
  <si>
    <t>Holanda</t>
  </si>
  <si>
    <t>Itália</t>
  </si>
  <si>
    <t>Outros U E</t>
  </si>
  <si>
    <t>RESTO DO MUNDO</t>
  </si>
  <si>
    <r>
      <t>EUROPA</t>
    </r>
    <r>
      <rPr>
        <sz val="11"/>
        <rFont val="Calibri"/>
        <family val="2"/>
        <scheme val="minor"/>
      </rPr>
      <t xml:space="preserve"> (exceto U.E.)</t>
    </r>
  </si>
  <si>
    <t>Regiões de descarga</t>
  </si>
  <si>
    <t>Regiões de carga</t>
  </si>
  <si>
    <t>Transporte internacional em veículos nacionais: Mercadorias por países de origem/destino, segundo as regiões NUTS II de descarga/carga</t>
  </si>
  <si>
    <t>Ano</t>
  </si>
  <si>
    <t>Reino Unido</t>
  </si>
  <si>
    <t>-</t>
  </si>
  <si>
    <t>Transporte de mercadorias em veículos estrangeiros por região de origem</t>
  </si>
  <si>
    <r>
      <t>10</t>
    </r>
    <r>
      <rPr>
        <b/>
        <vertAlign val="superscript"/>
        <sz val="11"/>
        <rFont val="Calibri"/>
        <family val="2"/>
        <scheme val="minor"/>
      </rPr>
      <t xml:space="preserve">3 </t>
    </r>
    <r>
      <rPr>
        <b/>
        <sz val="11"/>
        <rFont val="Calibri"/>
        <family val="2"/>
        <scheme val="minor"/>
      </rPr>
      <t>km</t>
    </r>
  </si>
  <si>
    <r>
      <t>10</t>
    </r>
    <r>
      <rPr>
        <b/>
        <vertAlign val="superscript"/>
        <sz val="11"/>
        <rFont val="Calibri"/>
        <family val="2"/>
        <scheme val="minor"/>
      </rPr>
      <t xml:space="preserve">3 </t>
    </r>
    <r>
      <rPr>
        <b/>
        <sz val="11"/>
        <rFont val="Calibri"/>
        <family val="2"/>
        <scheme val="minor"/>
      </rPr>
      <t>t</t>
    </r>
  </si>
  <si>
    <r>
      <t>10</t>
    </r>
    <r>
      <rPr>
        <b/>
        <vertAlign val="superscript"/>
        <sz val="11"/>
        <rFont val="Calibri"/>
        <family val="2"/>
        <scheme val="minor"/>
      </rPr>
      <t xml:space="preserve">6 </t>
    </r>
    <r>
      <rPr>
        <b/>
        <sz val="11"/>
        <rFont val="Calibri"/>
        <family val="2"/>
        <scheme val="minor"/>
      </rPr>
      <t>tkm</t>
    </r>
  </si>
  <si>
    <t>Transporte de mercadorias em veículos estrangeiros por região de destino</t>
  </si>
  <si>
    <t>Movimento de mercadorias por porto, tipo de tráfego e fluxo</t>
  </si>
  <si>
    <t>Unidade: t</t>
  </si>
  <si>
    <t>Tipos de tráfego</t>
  </si>
  <si>
    <t>Tráfego nacional</t>
  </si>
  <si>
    <t>Tráfego internacional</t>
  </si>
  <si>
    <t>Carregadas</t>
  </si>
  <si>
    <t xml:space="preserve"> Ano</t>
  </si>
  <si>
    <t>Portos</t>
  </si>
  <si>
    <t>Descarregadas</t>
  </si>
  <si>
    <t>Aveiro</t>
  </si>
  <si>
    <t>Figueira da Foz</t>
  </si>
  <si>
    <t>Mercadorias carregadas, por porto e grupos de mercadorias (NST 2007)</t>
  </si>
  <si>
    <t xml:space="preserve"> Mercadorias descarregadas por porto e grupos de mercadorias  (NST 2007) </t>
  </si>
  <si>
    <t>Mercadorias perigosas movimentadas por porto, fluxo e classe IMDG (a)</t>
  </si>
  <si>
    <t>CARREGADAS</t>
  </si>
  <si>
    <t>Matérias e objetos explosivos</t>
  </si>
  <si>
    <t>Gases: compr., liquef. ou d. sob pressão</t>
  </si>
  <si>
    <t>Matérias líquidas inflamáveis</t>
  </si>
  <si>
    <t>Matérias sólidas inflamáveis</t>
  </si>
  <si>
    <t>Matérias suj. Inflamação espontânea</t>
  </si>
  <si>
    <t>Matérias q.c. água lib. gases inflamáveis</t>
  </si>
  <si>
    <t>Matérias comburentes</t>
  </si>
  <si>
    <t>Peróxidos orgânicos</t>
  </si>
  <si>
    <t>Matérias tóxicas</t>
  </si>
  <si>
    <t>Matérias infeciosas e repugnantes</t>
  </si>
  <si>
    <t>Matérias radioativas</t>
  </si>
  <si>
    <t>Matérias corrosivas</t>
  </si>
  <si>
    <t>Mat. perigosas div. (amianto, PCB's, ...)</t>
  </si>
  <si>
    <t>MHB - Matérias perigosas q.t. a granel</t>
  </si>
  <si>
    <t>DESCARREGADAS</t>
  </si>
  <si>
    <t>(a) IMDG - Classificação Internacional de Mercadorias Perigosas no Transporte Marítimo</t>
  </si>
  <si>
    <t>Região Centro</t>
  </si>
  <si>
    <t>Granéis
líquidos</t>
  </si>
  <si>
    <t>Granéis
sólidos</t>
  </si>
  <si>
    <t>Ro - Ro</t>
  </si>
  <si>
    <t>Carga
geral</t>
  </si>
  <si>
    <t>Com auto
propulsão</t>
  </si>
  <si>
    <t>Sem auto
propulsão</t>
  </si>
  <si>
    <t>Em tráfego nacional</t>
  </si>
  <si>
    <t>Contentores</t>
  </si>
  <si>
    <t>Movimento de mercadorias por porto, fluxo e tipos de carga</t>
  </si>
  <si>
    <t>ver se o quadro 4.13 vale a pena</t>
  </si>
  <si>
    <t>Mercadorias importadas intra-UE por modo de transporte, país de procedência e região NUTS II</t>
  </si>
  <si>
    <t>Rodoviário</t>
  </si>
  <si>
    <t>Marítimo</t>
  </si>
  <si>
    <t>Aéreo</t>
  </si>
  <si>
    <t>Ferroviário</t>
  </si>
  <si>
    <t>Remessas postais, inst. fixas de transporte e prop. própria</t>
  </si>
  <si>
    <t>Outros n.e.</t>
  </si>
  <si>
    <r>
      <t>10</t>
    </r>
    <r>
      <rPr>
        <vertAlign val="superscript"/>
        <sz val="11"/>
        <rFont val="Calibri"/>
        <family val="2"/>
        <scheme val="minor"/>
      </rPr>
      <t>3</t>
    </r>
    <r>
      <rPr>
        <sz val="11"/>
        <rFont val="Calibri"/>
        <family val="2"/>
        <scheme val="minor"/>
      </rPr>
      <t xml:space="preserve"> t</t>
    </r>
  </si>
  <si>
    <r>
      <t>10</t>
    </r>
    <r>
      <rPr>
        <vertAlign val="superscript"/>
        <sz val="11"/>
        <rFont val="Calibri"/>
        <family val="2"/>
        <scheme val="minor"/>
      </rPr>
      <t>6</t>
    </r>
    <r>
      <rPr>
        <sz val="11"/>
        <rFont val="Calibri"/>
        <family val="2"/>
        <scheme val="minor"/>
      </rPr>
      <t xml:space="preserve"> eur</t>
    </r>
  </si>
  <si>
    <t xml:space="preserve"> U.E.</t>
  </si>
  <si>
    <t>Outr. situações</t>
  </si>
  <si>
    <t xml:space="preserve">    Alemanha</t>
  </si>
  <si>
    <t xml:space="preserve">    Áustria</t>
  </si>
  <si>
    <t xml:space="preserve">    Bélgica</t>
  </si>
  <si>
    <t xml:space="preserve">    Bulgária</t>
  </si>
  <si>
    <t xml:space="preserve">    Chéquia</t>
  </si>
  <si>
    <t xml:space="preserve">    Chipre</t>
  </si>
  <si>
    <t xml:space="preserve">    Croácia</t>
  </si>
  <si>
    <t xml:space="preserve">    Dinamarca</t>
  </si>
  <si>
    <t xml:space="preserve">    Eslováquia</t>
  </si>
  <si>
    <t xml:space="preserve">    Eslovénia</t>
  </si>
  <si>
    <t xml:space="preserve">    Espanha</t>
  </si>
  <si>
    <t xml:space="preserve">    Estónia</t>
  </si>
  <si>
    <t xml:space="preserve">    Finlândia</t>
  </si>
  <si>
    <t xml:space="preserve">    França</t>
  </si>
  <si>
    <t xml:space="preserve">    Grécia</t>
  </si>
  <si>
    <t xml:space="preserve">    Irlanda</t>
  </si>
  <si>
    <t xml:space="preserve">    Hungria</t>
  </si>
  <si>
    <t xml:space="preserve">    Itália</t>
  </si>
  <si>
    <t xml:space="preserve">    Letónia</t>
  </si>
  <si>
    <t xml:space="preserve">    Lituânia</t>
  </si>
  <si>
    <t xml:space="preserve">    Luxemburgo</t>
  </si>
  <si>
    <t xml:space="preserve">    Malta</t>
  </si>
  <si>
    <t xml:space="preserve">    Países Baixos</t>
  </si>
  <si>
    <t xml:space="preserve">    Polónia</t>
  </si>
  <si>
    <t xml:space="preserve">    Roménia</t>
  </si>
  <si>
    <t xml:space="preserve">    Suécia</t>
  </si>
  <si>
    <t>Mercadorias exportadas intra-UE por modo de transporte, país de destino e região NUTS II</t>
  </si>
  <si>
    <t xml:space="preserve">Mercadorias descarregadas por porto e grupos de mercadorias  (NST 2007) </t>
  </si>
  <si>
    <t>Comércio Internacional por Modo de Transporte</t>
  </si>
  <si>
    <t>2017</t>
  </si>
  <si>
    <t/>
  </si>
  <si>
    <t>2018</t>
  </si>
  <si>
    <t>2019</t>
  </si>
  <si>
    <t>2020</t>
  </si>
  <si>
    <t>2021</t>
  </si>
  <si>
    <t>Região de Coimbra</t>
  </si>
  <si>
    <t>Viseu Dão Lafões</t>
  </si>
  <si>
    <t>Beiras e Serra da Estrela</t>
  </si>
  <si>
    <t>Unit of measure</t>
  </si>
  <si>
    <t>Thousand tonnes</t>
  </si>
  <si>
    <t>Transporte rodoviário nacional anual de mercadorias por regiões de descarga (NUTS 3) e por grupo de mercadorias (1 000 t)</t>
  </si>
  <si>
    <t>Chemicals, chemical products, and man-made fibers; rubber and plastic products ; nuclear fuel</t>
  </si>
  <si>
    <t>Machinery and equipment n.e.c.; office machinery and computers; electrical machinery and apparatus n.e.c.; radio, television and communication equipment and apparatus; medical, precision and optical</t>
  </si>
  <si>
    <t>Unidentifiable goods: goods which for any reason cannot be identified and therefore cannot be assigned to groups 01-16.</t>
  </si>
  <si>
    <t>Fonte:</t>
  </si>
  <si>
    <t>Eurostat</t>
  </si>
  <si>
    <t>Transporte rodoviário nacional anual de mercadorias por regiões de carga (NUTS 3) e por grupo de mercadorias (1 000 t)</t>
  </si>
  <si>
    <t>Fonte</t>
  </si>
  <si>
    <t>INE</t>
  </si>
  <si>
    <t>Descarga</t>
  </si>
  <si>
    <t>Carga</t>
  </si>
  <si>
    <t>Niza et al. (2009)</t>
  </si>
  <si>
    <t>Valor</t>
  </si>
  <si>
    <t>Produção e consumo</t>
  </si>
  <si>
    <t>Autossuficiência em matérias-primas</t>
  </si>
  <si>
    <t>Contratos públicos ecológicos</t>
  </si>
  <si>
    <t>Matérias-primas Secundárias</t>
  </si>
  <si>
    <t>Contribuição dos materiais reciclados para a procura de matérias-primas</t>
  </si>
  <si>
    <t>Taxas de entrada de reciclagem em fim de vida (EOL-RIR), alumínio (%)</t>
  </si>
  <si>
    <t>Taxa de utilização de material circular (%)</t>
  </si>
  <si>
    <t>Comércio de matérias primas recicláveis (tonelada)</t>
  </si>
  <si>
    <t>Importações de países fora da EU</t>
  </si>
  <si>
    <t>Exportações para países fora da UE</t>
  </si>
  <si>
    <t>Comércio intra-UE</t>
  </si>
  <si>
    <t>Competitividade e inovação</t>
  </si>
  <si>
    <t>Investimento privado, emprego e valor acrescentado bruto relacionado com os sectores da economia circular</t>
  </si>
  <si>
    <t>Investimento bruto em bens tangíveis (percentagem do produto interno bruto (PIB) a preços correntes)</t>
  </si>
  <si>
    <t>Pessoas empregadas (percentagem do emprego total)</t>
  </si>
  <si>
    <t>Valor acrescentado ao custo dos factores (percentagem do produto interno bruto (PIB) a preços correntes)</t>
  </si>
  <si>
    <t>Número de patentes relacionadas com a reciclagem e matérias primas secundárias</t>
  </si>
  <si>
    <t>*1</t>
  </si>
  <si>
    <t>Patentes verdes</t>
  </si>
  <si>
    <t>*2</t>
  </si>
  <si>
    <t>*3</t>
  </si>
  <si>
    <t>*4</t>
  </si>
  <si>
    <t>IR=( Importações-Exportações)/(DMC)</t>
  </si>
  <si>
    <t>*5</t>
  </si>
  <si>
    <t>*6</t>
  </si>
  <si>
    <t>The indicator measures, for a given raw material, how much of its input into the production system comes from recycling of "old scrap" i.e. scrap from end-of-life products. The EOL-RIR does not take into account scrap that originates from manufacturing processes ("new scrap").</t>
  </si>
  <si>
    <t xml:space="preserve">Tenho valores para os fluxos de materiais (em t) por tipo de transporte e por tipo de material. (NST 2007) </t>
  </si>
  <si>
    <t>*7</t>
  </si>
  <si>
    <t>Penso que só haja dados para Portugal.</t>
  </si>
  <si>
    <t>A Eurostat diz que:</t>
  </si>
  <si>
    <t>The overall material use is measured by summing up the aggregate domestic material consumption (DMC) and the circular use of materials. DMC is defined in economy-wide material flow accounts.The circular use of materials is approximated by the amount of waste recycled in domestic recovery plants minus imported waste destined for recovery plus exported waste destined for recovery abroad.</t>
  </si>
  <si>
    <t>Dá p/ calcular, penso eu:</t>
  </si>
  <si>
    <t>*8</t>
  </si>
  <si>
    <t>Ramo de atividade (A3)!</t>
  </si>
  <si>
    <r>
      <t>Valor acrescentado bruto a preços correntes em</t>
    </r>
    <r>
      <rPr>
        <sz val="11"/>
        <color rgb="FFFF0000"/>
        <rFont val="Calibri"/>
        <family val="2"/>
        <scheme val="minor"/>
      </rPr>
      <t xml:space="preserve"> euros, total de todos os setores</t>
    </r>
    <r>
      <rPr>
        <sz val="11"/>
        <color theme="1"/>
        <rFont val="Calibri"/>
        <family val="2"/>
        <scheme val="minor"/>
      </rPr>
      <t xml:space="preserve">, </t>
    </r>
    <r>
      <rPr>
        <sz val="11"/>
        <color rgb="FFFF0000"/>
        <rFont val="Calibri"/>
        <family val="2"/>
        <scheme val="minor"/>
      </rPr>
      <t>Ramo de atividade (A3)!</t>
    </r>
  </si>
  <si>
    <t>Viseu Dão Lofões</t>
  </si>
  <si>
    <r>
      <t xml:space="preserve">Emprego equivalente a tempo completo em actividades de ambiente </t>
    </r>
    <r>
      <rPr>
        <sz val="11"/>
        <color rgb="FFFF0000"/>
        <rFont val="Calibri"/>
        <family val="2"/>
        <scheme val="minor"/>
      </rPr>
      <t xml:space="preserve">(N.º) </t>
    </r>
  </si>
  <si>
    <t>---------</t>
  </si>
  <si>
    <t>%</t>
  </si>
  <si>
    <t>x=</t>
  </si>
  <si>
    <t>Emp. total</t>
  </si>
  <si>
    <t>y</t>
  </si>
  <si>
    <t>O Eurostat nem dados para Portugal apresenta.</t>
  </si>
  <si>
    <t>Consigo é calcular a Produtividade dos recursos:</t>
  </si>
  <si>
    <t>Produtividade dos recursos (eur/KG)=</t>
  </si>
  <si>
    <t>Territórios</t>
  </si>
  <si>
    <t>PIB</t>
  </si>
  <si>
    <t>Âmbito Geográfico</t>
  </si>
  <si>
    <t>NUTS II</t>
  </si>
  <si>
    <t>NUTS III</t>
  </si>
  <si>
    <t>fonte: Pordata</t>
  </si>
  <si>
    <t>PIB/DMC</t>
  </si>
  <si>
    <t>em que DMC= DMI- Exportações;</t>
  </si>
  <si>
    <t>DMI=Extração interna de materiais + Importações;</t>
  </si>
  <si>
    <r>
      <rPr>
        <sz val="11"/>
        <color rgb="FFFF0066"/>
        <rFont val="Calibri"/>
        <family val="2"/>
        <scheme val="minor"/>
      </rPr>
      <t>&lt;-----</t>
    </r>
    <r>
      <rPr>
        <sz val="11"/>
        <color theme="1"/>
        <rFont val="Calibri"/>
        <family val="2"/>
        <scheme val="minor"/>
      </rPr>
      <t>Dá para passar para percentagem, basta ver o nº total de pessoas empregadas nas regiões e depois fazer:</t>
    </r>
  </si>
  <si>
    <t>Produção</t>
  </si>
  <si>
    <t>Tonelada</t>
  </si>
  <si>
    <t>10^3</t>
  </si>
  <si>
    <t>Agregados</t>
  </si>
  <si>
    <t>Min. Metálicos N/Ferrosos</t>
  </si>
  <si>
    <t>…</t>
  </si>
  <si>
    <t>Min. Para Cimento e Cal</t>
  </si>
  <si>
    <t>Minerais Industriais</t>
  </si>
  <si>
    <t>Rochas Ornamentais</t>
  </si>
  <si>
    <t xml:space="preserve">   Indústria extrativa - Produção comercial no distrito de Coimbra</t>
  </si>
  <si>
    <t>Direção Geral de Energia e Geologia</t>
  </si>
  <si>
    <t>*9</t>
  </si>
  <si>
    <t>TONS</t>
  </si>
  <si>
    <t>SECTION VI - PRODUCTS OF THE CHEMICAL OR ALLIED INDUSTRIES</t>
  </si>
  <si>
    <t>SECTION XIII - ARTICLES OF STONE, PLASTER, CEMENT, ASBESTOS, MICA OR SIMILAR MATERIALS; CERAMIC PRODUCTS; GLASS AND GLASSWARE</t>
  </si>
  <si>
    <t>SECTION V - MINERAL PRODUCTS</t>
  </si>
  <si>
    <t>SECTION II - VEGETABLE PRODUCTS</t>
  </si>
  <si>
    <t>SECTION IV - PREPARED FOODSTUFFS; BEVERAGES, SPIRITS AND VINEGAR; TOBACCO AND MANUFACTURED TOBACCO SUBSTITUTES</t>
  </si>
  <si>
    <t>SECTION I - LIVE ANIMALS; ANIMAL PRODUCTS</t>
  </si>
  <si>
    <t>SECTION X - PULP OF WOOD OR OF OTHER FIBROUS CELLULOSIC MATERIAL; RECOVERED (WASTE AND SCRAP) PAPER OR PAPERBOARD; PAPER AND PAPERBOARD AND ARTICLES THEREOF</t>
  </si>
  <si>
    <t>SECTION XV - BASE METALS AND ARTICLES OF BASE METAL</t>
  </si>
  <si>
    <t>SECTION XVI - MACHINERY AND MECHANICAL APPLIANCES; ELECTRICAL EQUIPMENT; PARTS THEREOF; SOUND RECORDERS AND REPRODUCERS, TELEVISION IMAGE AND SOUND RECORDERS AND REPRODUCERS, AND PARTS AND ACCESSORIES OF SUCH ARTICLES</t>
  </si>
  <si>
    <t>SECTION XX - MISCELLANEOUS MANUFACTURED ARTICLES</t>
  </si>
  <si>
    <t>SECTION VII - PLASTICS AND ARTICLES THEREOF; RUBBER AND ARTICLES THEREOF</t>
  </si>
  <si>
    <t>SECTION XVII - VEHICLES, AIRCRAFT, VESSELS AND ASSOCIATED TRANSPORT EQUIPMENT</t>
  </si>
  <si>
    <t>SECTION XI - TEXTILES AND TEXTILE ARTICLES</t>
  </si>
  <si>
    <t>SECTION XVIII - OPTICAL, PHOTOGRAPHIC, CINEMATOGRAPHIC, MEASURING, CHECKING, PRECISION, MEDICAL OR SURGICAL INSTRUMENTS AND APPARATUS; CLOCKS AND WATCHES; MUSICAL INSTRUMENTS; PARTS AND ACCESSORIES THEREOF</t>
  </si>
  <si>
    <t>SECTION III - ANIMAL OR VEGETABLE FATS AND OILS AND THEIR CLEAVAGE PRODUCTS; PREPARED EDIBLE FATS; ANIMAL OR VEGETABLE WAXES</t>
  </si>
  <si>
    <t>SECTION XIX - ARMS AND AMMUNITION; PARTS AND ACCESSORIES THEREOF</t>
  </si>
  <si>
    <t>SECTION XXI - WORKS OF ART, COLLECTORS' PIECES AND ANTIQUES</t>
  </si>
  <si>
    <t>PRODUCT SECTION</t>
  </si>
  <si>
    <t>Consumo de produtos em toneladas por secção (2013)</t>
  </si>
  <si>
    <t>Direção de Serviços de Minas e Pedreiras</t>
  </si>
  <si>
    <r>
      <t xml:space="preserve">A minha dificuldade está em saber a </t>
    </r>
    <r>
      <rPr>
        <sz val="11"/>
        <color rgb="FFFF0066"/>
        <rFont val="Calibri"/>
        <family val="2"/>
        <scheme val="minor"/>
      </rPr>
      <t>extração interna de materiais</t>
    </r>
    <r>
      <rPr>
        <sz val="11"/>
        <color theme="1"/>
        <rFont val="Calibri"/>
        <family val="2"/>
        <scheme val="minor"/>
      </rPr>
      <t>!</t>
    </r>
  </si>
  <si>
    <t>Não encontrei dados ainda.</t>
  </si>
  <si>
    <t>Mas não estou a conseguir saber a extração interna p/ as regiões em estudo</t>
  </si>
  <si>
    <r>
      <t>Contudo, estou com uma extrema dificuldade em obter o DMC, mas talvez tenha arranjado uma forma. Tipo para o NST 2007 temos 20 mercadorias, então só tenho de encontrar a</t>
    </r>
    <r>
      <rPr>
        <sz val="11"/>
        <color rgb="FFFF0066"/>
        <rFont val="Calibri"/>
        <family val="2"/>
        <scheme val="minor"/>
      </rPr>
      <t xml:space="preserve"> produção para cada tipo de mercadoria</t>
    </r>
    <r>
      <rPr>
        <sz val="11"/>
        <color theme="1"/>
        <rFont val="Calibri"/>
        <family val="2"/>
        <scheme val="minor"/>
      </rPr>
      <t xml:space="preserve">. Tenho é de ter em atenção se os dados estão em NC ou se NST. Por causas das conversões! </t>
    </r>
  </si>
  <si>
    <t>Modo de transporte</t>
  </si>
  <si>
    <t>Carregada</t>
  </si>
  <si>
    <t>Descarregada</t>
  </si>
  <si>
    <t>Portugal</t>
  </si>
  <si>
    <t>A. M. Lisboa</t>
  </si>
  <si>
    <t>R. A. Açores</t>
  </si>
  <si>
    <t>R. A. Madeira</t>
  </si>
  <si>
    <t>Atividades económicas (CAE-Rev.3)</t>
  </si>
  <si>
    <t>05-09 Extrativas</t>
  </si>
  <si>
    <t>10-12 Alimentação, bebidas e tabaco</t>
  </si>
  <si>
    <t>13-14 Têxteis</t>
  </si>
  <si>
    <t>15 Couro e produtos de couro</t>
  </si>
  <si>
    <t>16 Madeira, cortiça e suas obras</t>
  </si>
  <si>
    <t>17-18 Pasta, papel e cartão; impressão e reprodução</t>
  </si>
  <si>
    <t>19 Petrolíferas</t>
  </si>
  <si>
    <t>20-21 Químicos</t>
  </si>
  <si>
    <t>22 Borracha e matérias plásticas</t>
  </si>
  <si>
    <t>23 Produtos minerais, não metálicos</t>
  </si>
  <si>
    <t>24 Metalúrgicas de base</t>
  </si>
  <si>
    <t>25 Produtos metálicos, exceto máq. e equip.</t>
  </si>
  <si>
    <t>26-27 Equip. informático e elétrico</t>
  </si>
  <si>
    <t>29-30 Material de transporte</t>
  </si>
  <si>
    <t>28-31-32-33 Outras indústrias transformadoras</t>
  </si>
  <si>
    <t>35-36 Eletricidade, gás e água</t>
  </si>
  <si>
    <t>Fonte: Instituto Nacional de Estatística, I. P.</t>
  </si>
  <si>
    <t>Encontrei isto:</t>
  </si>
  <si>
    <r>
      <t>Unidade: 10</t>
    </r>
    <r>
      <rPr>
        <vertAlign val="superscript"/>
        <sz val="7"/>
        <rFont val="Arial"/>
        <family val="2"/>
      </rPr>
      <t>3</t>
    </r>
    <r>
      <rPr>
        <sz val="7"/>
        <rFont val="Arial"/>
        <family val="2"/>
      </rPr>
      <t xml:space="preserve"> EUR</t>
    </r>
  </si>
  <si>
    <t>Investimentos das empresas da indústria com atividades de gestão e proteção do ambiente por atividade económica, segundo as NUTS II (2021)</t>
  </si>
  <si>
    <t>Encontrei uns dados de 2013 p/ o Consumo de produtos em toneladas por secção (2013)- doc. Da CCDR</t>
  </si>
  <si>
    <t>*10</t>
  </si>
  <si>
    <t>16E</t>
  </si>
  <si>
    <t>16G</t>
  </si>
  <si>
    <t>16J</t>
  </si>
  <si>
    <t>Nessa tese a autora utiliza a metodologia UMAn de Rosado et al. (2013), mas adaptada por Pina et al.(2015)</t>
  </si>
  <si>
    <t>Essa metodologia adaptada permite estimar os inputs e ouputs das regiões em estudo. Para tal, esta proposta de modelo UM foi baseada em modelos nacionais ou regionais de tabelas de entradas-saídas monetárias (IO), disponíveis nos institutos nacionais de estatística na maioria dos países.</t>
  </si>
  <si>
    <t xml:space="preserve">   Contudo tenho umas dúvidas em saber como calcular e aplicar esta metodologia</t>
  </si>
  <si>
    <t>*5&amp;*10</t>
  </si>
  <si>
    <t>Regime duração do trabalho</t>
  </si>
  <si>
    <t>Tempo completo</t>
  </si>
  <si>
    <t>x (%)</t>
  </si>
  <si>
    <t>Centro (nº)</t>
  </si>
  <si>
    <t>-----</t>
  </si>
  <si>
    <t>Biomassa</t>
  </si>
  <si>
    <t>Minério metálico (minério em bruto)</t>
  </si>
  <si>
    <t>Minerais Não Metálicos</t>
  </si>
  <si>
    <t>Materiais energéticos fósseis</t>
  </si>
  <si>
    <t>Total da extração interna de materiais</t>
  </si>
  <si>
    <t>Biomass</t>
  </si>
  <si>
    <t>Metal ores (gross ores)</t>
  </si>
  <si>
    <t>Non-metallic minerals</t>
  </si>
  <si>
    <t>Fossil energy materials/carriers</t>
  </si>
  <si>
    <t>Culturas (excluindo as culturas forrageiras)</t>
  </si>
  <si>
    <t>Resíduos de culturas (utilizados), culturas forrageiras e pastagens</t>
  </si>
  <si>
    <t>Madeira</t>
  </si>
  <si>
    <t>Capturas de peixe selvagem, plantas e animais aquáticos, caça e recoleção</t>
  </si>
  <si>
    <t>Ferro</t>
  </si>
  <si>
    <t>Metais não ferrosos</t>
  </si>
  <si>
    <t>Rochas ornamentais e outras pedras de cantaria ou de construção (exceto ardósia)</t>
  </si>
  <si>
    <t>Cré e dolomite</t>
  </si>
  <si>
    <t>Ardósia</t>
  </si>
  <si>
    <t>Minerais para a indústria química e para a fabricação de adubos</t>
  </si>
  <si>
    <t>Sal</t>
  </si>
  <si>
    <t>Calcário e gesso</t>
  </si>
  <si>
    <t>Argilas e caulino</t>
  </si>
  <si>
    <t>Areia e saibro</t>
  </si>
  <si>
    <t>Outros produtos das indústrias extrativas, n.e.</t>
  </si>
  <si>
    <t>Materiais escavados (incluindo o solo), apenas se utilizados</t>
  </si>
  <si>
    <t>Carvão e outros materiais energéticos sólidos</t>
  </si>
  <si>
    <t>Materiais energéticos líquidos e gasosos</t>
  </si>
  <si>
    <t>Crops (excluding fodder crops)</t>
  </si>
  <si>
    <t>Crop residues (used), fodder crops and grazed biomass</t>
  </si>
  <si>
    <t>Liquid and gaseous energy materials/carriers</t>
  </si>
  <si>
    <t>Cereais</t>
  </si>
  <si>
    <t xml:space="preserve">Raízes e tubérculos </t>
  </si>
  <si>
    <t>Plantas sacarinas</t>
  </si>
  <si>
    <t>Leguminosas</t>
  </si>
  <si>
    <t>Frutos de casca rija</t>
  </si>
  <si>
    <t>Sementes e frutos oleaginosos</t>
  </si>
  <si>
    <t>Produtos hortícolas, flores, sementes e produtos de viveiro</t>
  </si>
  <si>
    <t>Frutos</t>
  </si>
  <si>
    <t>Matérias-primas vegetais para usos têxteis</t>
  </si>
  <si>
    <t>Outras culturas, n.e.</t>
  </si>
  <si>
    <t>Resíduos de culturas (utilizados)</t>
  </si>
  <si>
    <t>Culturas forrageiras e pastagens</t>
  </si>
  <si>
    <t>Petróleo em bruto e gás de petróleo liquefeito</t>
  </si>
  <si>
    <t>Gás natural</t>
  </si>
  <si>
    <t>Total domestic extraction of materials</t>
  </si>
  <si>
    <t>Year</t>
  </si>
  <si>
    <t>Wood</t>
  </si>
  <si>
    <t>Wild fish catch, aquatic plants/animals, hunting and gathering</t>
  </si>
  <si>
    <t>Iron</t>
  </si>
  <si>
    <t>Non-ferrous metal</t>
  </si>
  <si>
    <t>Marble, granite, sandstone, porphyry, basalt, other ornamental or building stone (excluding slate)</t>
  </si>
  <si>
    <t>Chalk and dolomite</t>
  </si>
  <si>
    <t>Slate</t>
  </si>
  <si>
    <t xml:space="preserve">Chemical and fertilizer minerals </t>
  </si>
  <si>
    <t>Salt</t>
  </si>
  <si>
    <t>Limestone and gypsum</t>
  </si>
  <si>
    <t>Clays and kaolin</t>
  </si>
  <si>
    <t>Sand and gravel</t>
  </si>
  <si>
    <t>Other n.e.c.</t>
  </si>
  <si>
    <t>Excavated earthen materials (including soil), only if used</t>
  </si>
  <si>
    <t>Coal and other solid energy materials/carriers</t>
  </si>
  <si>
    <t>Cereals</t>
  </si>
  <si>
    <t>Roots, tubers</t>
  </si>
  <si>
    <t>Sugar crops</t>
  </si>
  <si>
    <t>Pulses</t>
  </si>
  <si>
    <t>Nuts</t>
  </si>
  <si>
    <t>Oil-bearing crops</t>
  </si>
  <si>
    <t>Vegetables</t>
  </si>
  <si>
    <t>Fruits</t>
  </si>
  <si>
    <t>Fibres</t>
  </si>
  <si>
    <t>Other crops n.e.c.</t>
  </si>
  <si>
    <t>Other crop residues (sugar and fodder beet leaves, other)</t>
  </si>
  <si>
    <t>Grazed biomass</t>
  </si>
  <si>
    <t>Crude oil, condensate and natural gas liquids (NGL)</t>
  </si>
  <si>
    <t>Natural gas</t>
  </si>
  <si>
    <t>1=2+13+16+17</t>
  </si>
  <si>
    <t>2=3+…+12</t>
  </si>
  <si>
    <t>13=14+15</t>
  </si>
  <si>
    <t>18=19+20</t>
  </si>
  <si>
    <t>21=22+… +31</t>
  </si>
  <si>
    <t>32=33+34</t>
  </si>
  <si>
    <t>34=35+36</t>
  </si>
  <si>
    <t>37=1+18+21+32</t>
  </si>
  <si>
    <t>2021Po</t>
  </si>
  <si>
    <t>Un.: t</t>
  </si>
  <si>
    <t>Para Portugal</t>
  </si>
  <si>
    <t>Extração interna de materiais:</t>
  </si>
  <si>
    <t>Número de Trabalhadores</t>
  </si>
  <si>
    <t>DMC= DMI- Exportações;</t>
  </si>
  <si>
    <t>Encontrei uma forma de calcular os fluxos de entradas e saídas para as NUT's III na tese de Ana Duarte, 2016</t>
  </si>
  <si>
    <r>
      <t xml:space="preserve">É para vários grupos de materiais e não para matérias primas recicláveis, </t>
    </r>
    <r>
      <rPr>
        <b/>
        <sz val="11"/>
        <color rgb="FFFF0066"/>
        <rFont val="Calibri"/>
        <family val="2"/>
        <scheme val="minor"/>
      </rPr>
      <t>MAS</t>
    </r>
    <r>
      <rPr>
        <sz val="11"/>
        <color theme="1"/>
        <rFont val="Calibri"/>
        <family val="2"/>
        <scheme val="minor"/>
      </rPr>
      <t xml:space="preserve"> secalhar o </t>
    </r>
    <r>
      <rPr>
        <sz val="11"/>
        <color rgb="FFFF0000"/>
        <rFont val="Calibri"/>
        <family val="2"/>
        <scheme val="minor"/>
      </rPr>
      <t>grupo que interessa é o grupo 14</t>
    </r>
    <r>
      <rPr>
        <sz val="11"/>
        <color theme="1"/>
        <rFont val="Calibri"/>
        <family val="2"/>
        <scheme val="minor"/>
      </rPr>
      <t>, o que me facilita em muito os cálculos. : )</t>
    </r>
  </si>
  <si>
    <t>Minério Metálico</t>
  </si>
  <si>
    <t>Extração interna de materiais por grupo</t>
  </si>
  <si>
    <t>Nº de trabalhadores em Biomassa</t>
  </si>
  <si>
    <t xml:space="preserve">Centro </t>
  </si>
  <si>
    <t>R.Coimbra</t>
  </si>
  <si>
    <t>Beiras Serra da Estrela</t>
  </si>
  <si>
    <t>Nº total de trabalhores</t>
  </si>
  <si>
    <t>ED Centro=</t>
  </si>
  <si>
    <t>T_Centro</t>
  </si>
  <si>
    <t>T_Pt</t>
  </si>
  <si>
    <t>x ED_Pt =</t>
  </si>
  <si>
    <t>t</t>
  </si>
  <si>
    <t>Extração interna para as regiões em estudo:</t>
  </si>
  <si>
    <t>ED_Centro</t>
  </si>
  <si>
    <t>ED_Coimbra</t>
  </si>
  <si>
    <t>ED_Viseu</t>
  </si>
  <si>
    <t>ED_ Beiras</t>
  </si>
  <si>
    <t>ex:</t>
  </si>
  <si>
    <t>Extração interna de materiais (t)</t>
  </si>
  <si>
    <t>Face às limitações dos dados recolhidos, foi necessário recorrer a extrapolações, entre escalas, nas quais se assumiram os seguintes pressupostos: Tal como em Niza et al. (2009), foi assumido que o número de trabalhadores numa determinada actividade económica e a extracção interna de materiais possuem uma relação linear, conforme sendo a percentagem de um determinado bem na área em análise equivalente à percentagem dos trabalhadores na actividade económica desse bem relativamente à área à escala espacial superior (Equação 3.1);</t>
  </si>
  <si>
    <t>Importações</t>
  </si>
  <si>
    <t>DMC</t>
  </si>
  <si>
    <t>DMI</t>
  </si>
  <si>
    <t>Exportações</t>
  </si>
  <si>
    <t>The values of Self-sufficiency indicator could range from 0 to 100%, in the same interval as import reliance, since any value outside this range can’t be interpreted (there is no meaning of a negative self-sufficiency, neither to be more than 100% self-sufficient in a specific material).</t>
  </si>
  <si>
    <t xml:space="preserve">Ver Folha </t>
  </si>
  <si>
    <t>Fluxos</t>
  </si>
  <si>
    <t>Produtividade dos recursos (eur/KG)</t>
  </si>
  <si>
    <r>
      <t>10</t>
    </r>
    <r>
      <rPr>
        <vertAlign val="superscript"/>
        <sz val="11"/>
        <color rgb="FFFF0000"/>
        <rFont val="Calibri"/>
        <family val="2"/>
        <scheme val="minor"/>
      </rPr>
      <t>3</t>
    </r>
    <r>
      <rPr>
        <sz val="11"/>
        <color rgb="FFFF0000"/>
        <rFont val="Calibri"/>
        <family val="2"/>
        <scheme val="minor"/>
      </rPr>
      <t xml:space="preserve"> t</t>
    </r>
  </si>
  <si>
    <t>Está errado!</t>
  </si>
  <si>
    <t>Intra EU trade measures the quantities of selected waste categories and by-products imported by EU Member States from another Member State.</t>
  </si>
  <si>
    <t>Portal do INE</t>
  </si>
  <si>
    <t>Período de referência dos dados (1)</t>
  </si>
  <si>
    <t>Localização geográfica (NUTS - 2013) (2)</t>
  </si>
  <si>
    <t xml:space="preserve">Proporção de importações de bens intra-UE (%) por Localização geográfica (NUTS - 2013); Anual (3) </t>
  </si>
  <si>
    <t xml:space="preserve">Proporção de exportações de bens intra-UE (%) por Localização geográfica (NUTS - 2013); Anual (3) </t>
  </si>
  <si>
    <t xml:space="preserve">% </t>
  </si>
  <si>
    <t>PT</t>
  </si>
  <si>
    <t>Proporção de importações de bens intra-UE (%) por Localização geográfica (NUTS - 2013); Anual</t>
  </si>
  <si>
    <t>Proporção de exportações de bens intra-UE (%) por Localização geográfica (NUTS - 2013); Anual</t>
  </si>
  <si>
    <t>--------------</t>
  </si>
  <si>
    <t>Importações Extra-EU=</t>
  </si>
  <si>
    <t>INTRA - U. E.</t>
  </si>
  <si>
    <t>EXTRA - U. E.</t>
  </si>
  <si>
    <t>Dúvida</t>
  </si>
  <si>
    <t>Que proporções são estas???</t>
  </si>
  <si>
    <t>Isto não dá bem….</t>
  </si>
  <si>
    <t>Mas é para transporte nacional!</t>
  </si>
  <si>
    <t>Será que dá através das proporções:</t>
  </si>
  <si>
    <t>Fórmula</t>
  </si>
  <si>
    <t>(Importações de bens intra-UE/ Importações de bens)*100</t>
  </si>
  <si>
    <t>INE diz que:</t>
  </si>
  <si>
    <t>e</t>
  </si>
  <si>
    <t>ENTRADA:  Somatório das chegadas a Portugal de mercadorias provenientes dos restantes Estados-membros, com as importações portuguesas com origem em países terceiros.</t>
  </si>
  <si>
    <t>Porto de descarga (1)</t>
  </si>
  <si>
    <t xml:space="preserve">Capturas nominais de pescado (t) por Porto de descarga e Espécie; Anual (2) </t>
  </si>
  <si>
    <t>Período de referência dos dados</t>
  </si>
  <si>
    <t>Espécie</t>
  </si>
  <si>
    <t xml:space="preserve">t </t>
  </si>
  <si>
    <t>Localização geográfica (NUTS - 2013) (1)</t>
  </si>
  <si>
    <t>Produção de carne (t) por Localização geográfica (NUTS - 2013) e Tipo de carnes; Anual</t>
  </si>
  <si>
    <t>Tipo de carnes</t>
  </si>
  <si>
    <t>Carne de reses</t>
  </si>
  <si>
    <t>Carne de animais de capoeira</t>
  </si>
  <si>
    <t>Outras carnes</t>
  </si>
  <si>
    <t>&amp;</t>
  </si>
  <si>
    <t>*</t>
  </si>
  <si>
    <t>Continente</t>
  </si>
  <si>
    <t>Pesca</t>
  </si>
  <si>
    <t>Carnes e derivados</t>
  </si>
  <si>
    <t>Produção de mel (t) por Localização geográfica (NUTS - 2013); Anual</t>
  </si>
  <si>
    <t>Produção de cera (t) por Localização geográfica (NUTS - 2013); Anual</t>
  </si>
  <si>
    <t>Produção de lã (t) por Localização geográfica (NUTS - 2013); Anual</t>
  </si>
  <si>
    <t>Lã, Mel e Cera</t>
  </si>
  <si>
    <t>Produção de leite (t) por Localização geográfica (NUTS - 2013) e Tipo de leite; Anual</t>
  </si>
  <si>
    <t>Tipo de leite</t>
  </si>
  <si>
    <t>Total de leite</t>
  </si>
  <si>
    <t>Leite e Derivados</t>
  </si>
  <si>
    <t>Produção de ovos (t) por Localização geográfica (NUTS - 2013) e Tipo de ovos; Anual</t>
  </si>
  <si>
    <t>Tipo de ovos</t>
  </si>
  <si>
    <t>Ovos</t>
  </si>
  <si>
    <t xml:space="preserve">Produção das principais culturas agrícolas (t) por Localização geográfica (NUTS - 2013) e Espécie; Anual (2) </t>
  </si>
  <si>
    <t>Cereais para grão</t>
  </si>
  <si>
    <t>Principais leguminosas secas</t>
  </si>
  <si>
    <t>Batata</t>
  </si>
  <si>
    <t>Principais culturas para indústria</t>
  </si>
  <si>
    <t>Culturas hortícolas</t>
  </si>
  <si>
    <t>Principais culturas forrageiras</t>
  </si>
  <si>
    <t>Principais frutos frescos</t>
  </si>
  <si>
    <t>Frutos pequenos de baga</t>
  </si>
  <si>
    <t>Principais frutos subtropicais</t>
  </si>
  <si>
    <t>Citrinos</t>
  </si>
  <si>
    <t>Principais frutos de casca rija</t>
  </si>
  <si>
    <t>Vinha</t>
  </si>
  <si>
    <t>Olival</t>
  </si>
  <si>
    <t>Principais Culturas Agrícolas</t>
  </si>
  <si>
    <t>Localização geográfica (NUTS - 2013)</t>
  </si>
  <si>
    <t>Azeite produzido (hl) por Localização geográfica (NUTS - 2013) e Grau de acidez; Anual</t>
  </si>
  <si>
    <t>Grau de acidez</t>
  </si>
  <si>
    <t xml:space="preserve">hl </t>
  </si>
  <si>
    <t>Local de proveniência da azeitona (NUTS - 2013) (1)</t>
  </si>
  <si>
    <t>Produção de azeitona (t) por Local de proveniência da azeitona (NUTS - 2013); Anual</t>
  </si>
  <si>
    <t>Azeite e Azeitona</t>
  </si>
  <si>
    <t>Local de vinificação (NUTS - 2013) (1)</t>
  </si>
  <si>
    <t>Produção vinícola declarada em vinho (hl) pelos produtores por Local de vinificação (NUTS - 2013) e Qualidade e cor do vinho (Novo regulamento); Anual</t>
  </si>
  <si>
    <t>Qualidade e cor do vinho (Novo regulamento)</t>
  </si>
  <si>
    <t>Vinho</t>
  </si>
  <si>
    <t>Resíduos urbanos geridos (t) por Localização geográfica (NUTS - 2013) e Tipo de destino (resíduos); Anual</t>
  </si>
  <si>
    <t xml:space="preserve">Tipo de destino (resíduos) (2) </t>
  </si>
  <si>
    <t>Aterro</t>
  </si>
  <si>
    <t>Valorização energética</t>
  </si>
  <si>
    <t>Valorização orgânica</t>
  </si>
  <si>
    <t>Valorização multimaterial</t>
  </si>
  <si>
    <t>Resíduos urbanos geridos (t) por Localização geográfica (NUTS - 2013) e Tipo de destino (resíduos); Anual - INE, Estatísticas dos resíduos urbanos</t>
  </si>
  <si>
    <t xml:space="preserve">Resíduos urbanos geridos </t>
  </si>
  <si>
    <t xml:space="preserve">Resíduos urbanos recolhidos (t) por Localização geográfica (NUTS - 2013) e Tipo de recolha; Anual (2) </t>
  </si>
  <si>
    <t>Tipo de recolha</t>
  </si>
  <si>
    <t>Recolha indiferenciada</t>
  </si>
  <si>
    <t>Recolha selectiva</t>
  </si>
  <si>
    <t>Resíduos urbanos recolhidos</t>
  </si>
  <si>
    <t xml:space="preserve">Resíduos urbanos recolhidos selectivamente (t) por Localização geográfica (NUTS - 2013) e Tipo de resíduo recolhido selectivamente; Anual (3) </t>
  </si>
  <si>
    <t xml:space="preserve">Período de referência dos dados (2) </t>
  </si>
  <si>
    <t>Tipo de resíduo recolhido selectivamente</t>
  </si>
  <si>
    <t>Vidro</t>
  </si>
  <si>
    <t>Papel e cartão</t>
  </si>
  <si>
    <t>Embalagens</t>
  </si>
  <si>
    <t>Pilhas</t>
  </si>
  <si>
    <t>Biodegradáveis</t>
  </si>
  <si>
    <t xml:space="preserve">Carnes </t>
  </si>
  <si>
    <t xml:space="preserve">Produção dos estabelecimentos de aquicultura (t) por Localização geográfica (NUTS - 2013), Tipo de água (aquicultura)  e Regime de exploração; Anual (2) </t>
  </si>
  <si>
    <t>Tipo de água (aquicultura)</t>
  </si>
  <si>
    <t>Regime de exploração</t>
  </si>
  <si>
    <t xml:space="preserve">Água captada (Série 2011) ( m³) por Localização geográfica (NUTS - 2013) e Origem do caudal; Anual (3) </t>
  </si>
  <si>
    <t>Origem do caudal</t>
  </si>
  <si>
    <t>Águas subterrâneas</t>
  </si>
  <si>
    <t>Águas de superfície</t>
  </si>
  <si>
    <t>Ignorada/não especificada</t>
  </si>
  <si>
    <t xml:space="preserve">m³ </t>
  </si>
  <si>
    <t>“</t>
  </si>
  <si>
    <t>Água captada</t>
  </si>
  <si>
    <t>Água distribuída por habitante (Série 2011) ( m³/ hab.) por Localização geográfica (NUTS - 2013); Anual</t>
  </si>
  <si>
    <t xml:space="preserve">m³/ hab. </t>
  </si>
  <si>
    <t>água distribuida</t>
  </si>
  <si>
    <t xml:space="preserve">Água distribuída (Série 2011) ( m³) por Localização geográfica (NUTS - 2013); Anual (3) </t>
  </si>
  <si>
    <t>águas resíduais drenadas</t>
  </si>
  <si>
    <t xml:space="preserve">Águas residuais drenadas (Série 2011) ( m³) por Localização geográfica (NUTS - 2013) e Origem das águas residuais (Sector); Anual (3) </t>
  </si>
  <si>
    <t>Origem das águas residuais (Sector)</t>
  </si>
  <si>
    <t>Doméstico</t>
  </si>
  <si>
    <t>Não doméstico</t>
  </si>
  <si>
    <t>Ignorado/não especificado</t>
  </si>
  <si>
    <t>Agricultura, floresta e pesca</t>
  </si>
  <si>
    <t>Floresta</t>
  </si>
  <si>
    <t>Produção vegetal</t>
  </si>
  <si>
    <t>Recenseamento</t>
  </si>
  <si>
    <t>Resina</t>
  </si>
  <si>
    <t>Aquicultura</t>
  </si>
  <si>
    <t>Capturas de pescado</t>
  </si>
  <si>
    <t>Produção animal</t>
  </si>
  <si>
    <t>Carne e derivados</t>
  </si>
  <si>
    <t>Cera, lã e mel</t>
  </si>
  <si>
    <t>Leite e produtos lácteos</t>
  </si>
  <si>
    <t>ovos</t>
  </si>
  <si>
    <t>? Vale a pena</t>
  </si>
  <si>
    <t>Azeite e azeitona</t>
  </si>
  <si>
    <t>Principais culturas</t>
  </si>
  <si>
    <t>Produção Vínicola</t>
  </si>
  <si>
    <t>Viveiristas e árvores de fruto</t>
  </si>
  <si>
    <t>Ambiente</t>
  </si>
  <si>
    <t>Água</t>
  </si>
  <si>
    <t>Comércio internacional</t>
  </si>
  <si>
    <t>Taxa de cobertura imp/exp</t>
  </si>
  <si>
    <t>Comércio Intra-EU</t>
  </si>
  <si>
    <t>Condiçoes de vida e cidadania</t>
  </si>
  <si>
    <t>Pobreza e desigualdade económica</t>
  </si>
  <si>
    <t>Poder de compra</t>
  </si>
  <si>
    <t xml:space="preserve">Contas nacionais e regionais </t>
  </si>
  <si>
    <t xml:space="preserve">Contas regionais </t>
  </si>
  <si>
    <t>VAB</t>
  </si>
  <si>
    <t>Industria e energia</t>
  </si>
  <si>
    <t>Consumidores de energia elétrica</t>
  </si>
  <si>
    <t>Consumo de energia</t>
  </si>
  <si>
    <t>Consumo de energia elétrica</t>
  </si>
  <si>
    <t>Consumo de gás natural</t>
  </si>
  <si>
    <t>Energias renováveis</t>
  </si>
  <si>
    <t>Produção de energia elétrica</t>
  </si>
  <si>
    <t>Transportes e comunicação</t>
  </si>
  <si>
    <t>Exportações (€) de bens por Localização geográfica (NUTS - 2013), Tipo de comércio e Tipo de bens (Nomenclatura combinada - NC2); Anual</t>
  </si>
  <si>
    <t>Tipo de comércio</t>
  </si>
  <si>
    <t>Comércio INTRA-UE</t>
  </si>
  <si>
    <t>Tipo de bens (Nomenclatura combinada - NC2)</t>
  </si>
  <si>
    <t>Animais vivos e produtos do reino animal</t>
  </si>
  <si>
    <t>Animais vivos</t>
  </si>
  <si>
    <t>Carnes e miudezas, comestíveis</t>
  </si>
  <si>
    <t>Peixes e crustáceos, moluscos e outros invertebrados aquáticos</t>
  </si>
  <si>
    <t>Leite e lacticínios; ovos de aves; mel natural; produtos comestíveis de origem animal, não especificados nem compreendidos noutros capítulos</t>
  </si>
  <si>
    <t>Outros produtos de origem animal, não especificados nem compreendidos noutros capítulos</t>
  </si>
  <si>
    <t>Produtos do reino vegetal</t>
  </si>
  <si>
    <t>Plantas vivas e produtos de floricultura</t>
  </si>
  <si>
    <t>Produtos hortícolas, plantas, raízes e tubérculos, comestíveis</t>
  </si>
  <si>
    <t>Frutas; cascas de citrinos e de melões</t>
  </si>
  <si>
    <t>Café, chá, mate e especiarias</t>
  </si>
  <si>
    <t>Produtos da indústria de moagem; malte; amidos e féculas; inulina; glúten de trigo</t>
  </si>
  <si>
    <t>Sementes e frutos oleaginosos; grãos, sementes e frutos diversos; plantas industriais ou medicinais; palhas e forragens</t>
  </si>
  <si>
    <t>Gomas, resinas e outros sucos e extratos vegetais</t>
  </si>
  <si>
    <t>Matérias para entrançar e outros produtos de origem vegetal, não especificados nem compreendidos em noutros capítulos</t>
  </si>
  <si>
    <t>Gorduras e óleos animais, vegetais ou de origem microbiana; produtos da sua dissociação; gorduras alimentícias elaboradas; ceras de origem animal ou vegetal</t>
  </si>
  <si>
    <t>Produtos das indústrias alimentares; bebidas, líquidos alcoólicos e vinagres; tabaco e seus sucedâneos manufaturados; produtos, mesmo contendo nicotina, destinados à inalação sem combustão; outros produtos que contenham nicotina destinados à absorção da nicotina pelo corpo humano</t>
  </si>
  <si>
    <t>Preparações de carne, peixes, crustáceos, moluscos, outros invertebrados aquáticos ou de insetos</t>
  </si>
  <si>
    <t>Açúcares e produtos de confeitaria</t>
  </si>
  <si>
    <t>Cacau e suas preparações</t>
  </si>
  <si>
    <t>Preparações à base de cereais, farinhas, amidos, féculas ou leite; produtos de pastelaria</t>
  </si>
  <si>
    <t>Preparações de produtos hortícolas, de frutas ou de outras partes de plantas</t>
  </si>
  <si>
    <t>Preparações alimentícias diversas</t>
  </si>
  <si>
    <t>Bebidas, líquidos alcoólicos e vinagres</t>
  </si>
  <si>
    <t>Resíduos e desperdícios das indústrias alimentares; alimentos preparados para animais</t>
  </si>
  <si>
    <t>Tabaco e seus sucedâneos manufaturados; produtos, mesmo com nicotina, destinados à inalação sem combustão; outros produtos que contenham nicotina destinados à absorção da nicotina pelo corpo humano</t>
  </si>
  <si>
    <t>Produtos minerais</t>
  </si>
  <si>
    <t>Sal; enxofre; terras e pedras; gesso, cal e cimento</t>
  </si>
  <si>
    <t>Minérios, escórias e cinzas</t>
  </si>
  <si>
    <t>Combustíveis minerais, óleos minerais e produtos da sua destilação; matérias betuminosas; ceras minerais</t>
  </si>
  <si>
    <t>Produtos das indústrias químicas ou das indústrias conexas</t>
  </si>
  <si>
    <t>Produtos químicos inorgânicos; compostos inorgânicos ou orgânicos de metais preciosos, de elementos radioativos, de metais das terras raras ou de isótopos</t>
  </si>
  <si>
    <t>Produtos químicos orgânicos</t>
  </si>
  <si>
    <t>Produtos farmacêuticos</t>
  </si>
  <si>
    <t>Adubos (fertilizantes)</t>
  </si>
  <si>
    <t>Extratos tanantes e tintoriais; taninos e seus derivados; pigmentos e outras matérias corantes; tintas e vernizes; mástiques; tintas de escrever</t>
  </si>
  <si>
    <t>Óleos essenciais e resinoides; produtos de perfumaria ou de toucador preparados e preparações cosméticas</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</si>
  <si>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</si>
  <si>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Matérias albuminoides; produtos à base de amidos ou de féculas modificados; colas; enzimas</t>
  </si>
  <si>
    <t>Pólvoras e explosivos; artigos de pirotecnia; fósforos; ligas pirofóricas; matérias inflamáveis</t>
  </si>
  <si>
    <t>Produtos para fotografia e cinematografia</t>
  </si>
  <si>
    <t>Produtos diversos das indústrias químicas</t>
  </si>
  <si>
    <t>Plástico e suas obras; borracha e suas obras</t>
  </si>
  <si>
    <t>Plástico e suas obras</t>
  </si>
  <si>
    <t>Borracha e suas obras</t>
  </si>
  <si>
    <t>Peles, couros, peles com pelo e obras destas matérias; artigos de correeiro ou de seleiro; artigos de viagem, bolsas e artefactos semelhantes; obras de tripa</t>
  </si>
  <si>
    <t>Peles, exceto peles com pelo, e couros</t>
  </si>
  <si>
    <t>Obras de couro; artigos de correeiro ou de seleiro; artigos de viagem, bolsas e artefactos semelhantes; obras de tripa</t>
  </si>
  <si>
    <t>Peles com pelo e suas obras; peles com pelo, artificiais</t>
  </si>
  <si>
    <t>Madeira, carvão vegetal e obras de madeira; cortiça e suas obras; obras de espartaria ou de cestaria</t>
  </si>
  <si>
    <t>Madeira, carvão vegetal e obras de madeira</t>
  </si>
  <si>
    <t>Cortiça e suas obras</t>
  </si>
  <si>
    <t>Obras de espartaria ou de cestaria</t>
  </si>
  <si>
    <t>Pastas de madeira ou de outras matérias fibrosas celulósicas; papel ou cartão para reciclar (desperdicios e resíduos); papel e suas obras</t>
  </si>
  <si>
    <t>Pastas de madeira ou de outras matérias fibrosas celulósicas; papel ou cartão para reciclar (desperdícios e resíduos)</t>
  </si>
  <si>
    <t>Papel e cartão; obras de pasta de celulose, papel ou cartão</t>
  </si>
  <si>
    <t>Livros, jornais, gravuras e outros produtos das indústrias gráficas; textos manuscritos ou dactilografados, planos e plantas</t>
  </si>
  <si>
    <t>Matérias têxteis e suas obras</t>
  </si>
  <si>
    <t>Seda</t>
  </si>
  <si>
    <t>Lã, pelos finos ou grosseiros; fios e tecidos de crina</t>
  </si>
  <si>
    <t>Algodão</t>
  </si>
  <si>
    <t>Outras fibras têxteis vegetais; fios de papel e tecidos de fios de papel</t>
  </si>
  <si>
    <t>Filamentos sintéticos ou artificiais; lâminas e formas semelhantes de matérias têxteis sintéticas ou artificiais</t>
  </si>
  <si>
    <t>Fibras sintéticas ou artificiais descontínuas</t>
  </si>
  <si>
    <t>Pastas (ouates), feltros e falsos tecidos; fios especiais, cordéis, cordas e cabos; artigos de cordoaria</t>
  </si>
  <si>
    <t>Tapetes e outros revestimentos para pavimentos, de matérias têxteis</t>
  </si>
  <si>
    <t>Tecidos especiais; tecidos tufados; rendas; tapeçarias; passamanarias; bordados</t>
  </si>
  <si>
    <t>Tecidos impregnados, revestidos, recobertos ou estratificados; artigos para usos técnicos de matérias têxteis</t>
  </si>
  <si>
    <t>Tecidos de malha</t>
  </si>
  <si>
    <t>Vestuário e seus acessórios, de malha</t>
  </si>
  <si>
    <t>Vestuário e seus acessórios, exceto de malha</t>
  </si>
  <si>
    <t>Outros artefactos têxteis confecionados; sortidos; artefactos de matérias têxteis, calçado, chapéus e artefactos de uso semelhante, usados; trapos</t>
  </si>
  <si>
    <t>Calçado, chapéus e artefactos de uso semelhante, guarda-chuvas, guarda-sóis, bengalas, chicotes e suas partes; penas preparadas e suas obras; flores artificiais; obras de cabelo</t>
  </si>
  <si>
    <t>Calçado, polainas e artefactos semelhantes, e suas partes</t>
  </si>
  <si>
    <t>Chapéus e artefactos de uso semelhante, e suas partes</t>
  </si>
  <si>
    <t>Guarda-chuvas, sombrinhas, guarda-sóis, bengalas, bengalas-assentos, chicotes e suas partes</t>
  </si>
  <si>
    <t>Penas e penugem preparadas e suas obras; flores artificiais; obras de cabelo</t>
  </si>
  <si>
    <t>Obras de pedra, gesso, cimento, amianto, mica ou de matérias semelhantes; produtos cerâmicos; vidro e suas obras</t>
  </si>
  <si>
    <t>Obras de pedra, gesso, cimento, amianto, mica ou de matérias semelhantes</t>
  </si>
  <si>
    <t>Produtos cerâmicos</t>
  </si>
  <si>
    <t>Vidro e suas obras</t>
  </si>
  <si>
    <t>Pérolas naturais ou cultivadas, pedras preciosas ou semipreciosas e semelhantes, metais preciosos, metais folheados ou chapeados de metais preciosos, e suas obras; bijutaria; moedas</t>
  </si>
  <si>
    <t>Metais comuns e suas obras</t>
  </si>
  <si>
    <t>Ferro fundido, ferro e aço</t>
  </si>
  <si>
    <t>Obras de ferro fundido, ferro ou aço</t>
  </si>
  <si>
    <t>Cobre e suas obras</t>
  </si>
  <si>
    <t>Níquel e suas obras</t>
  </si>
  <si>
    <t>Alumínio e suas obras</t>
  </si>
  <si>
    <t>Chumbo e suas obras</t>
  </si>
  <si>
    <t>Zinco e suas obras</t>
  </si>
  <si>
    <t>Estanho e suas obras</t>
  </si>
  <si>
    <t>Outros metais comuns; cermets; obras dessas matérias</t>
  </si>
  <si>
    <t>Ferramentas, artefactos de cutelaria e talheres, e suas partes, de metais comuns</t>
  </si>
  <si>
    <t>Obras diversas de metais comuns</t>
  </si>
  <si>
    <t>Máquinas e aparelhos, material elétrico, e suas partes; aparelhos de gravação ou de reprodução de som, aparelhos de gravação ou de reprodução de imagens e de som em televisão, e suas partes e acessórios</t>
  </si>
  <si>
    <t>Reatores nucleares, caldeiras, máquinas, aparelhos e instrumentos mecânicos, e suas partes</t>
  </si>
  <si>
    <t>Máquinas, aparelhos e materiais elétricos e suas partes; aparelhos de gravação ou de reprodução de som, aparelhos de gravação ou de reprodução de imagens e de som em televisão e suas partes e acessórios</t>
  </si>
  <si>
    <t>Material de transporte</t>
  </si>
  <si>
    <t>Veículos e material para vias-férreas ou semelhantes, e suas partes; aparelhos mecânicos (incluindo os eletromecânicos) de sinalização para vias de comunicação</t>
  </si>
  <si>
    <t>Veículos automóveis, tratores, ciclos e outros veículos terrestres, suas partes e acessórios</t>
  </si>
  <si>
    <t>Aeronaves e aparelhos espaciais, e suas partes</t>
  </si>
  <si>
    <t>Embarcações e estruturas flutuantes</t>
  </si>
  <si>
    <t>Instrumentos e aparelhos de ótica, fotografia ou cinematografia, medida, controlo ou de precisão; instrumentos e aparelhos médico-cirúrgicos; artigos de relojoaria; instrumentos musicais; suas partes e acessórios</t>
  </si>
  <si>
    <t>Instrumentos e aparelhos de ótica, fotografia ou cinematografia, de medida, de controlo ou de precisão; instrumentos e aparelhos médico-cirúrgicos; suas partes e acessórios</t>
  </si>
  <si>
    <t>Artigos de relojoaria</t>
  </si>
  <si>
    <t>Instrumentos musicais; suas partes e acessórios</t>
  </si>
  <si>
    <t>Armas e munições; suas partes e acessórios</t>
  </si>
  <si>
    <t>Armas e munições, suas partes e acessórios</t>
  </si>
  <si>
    <t>Mercadorias e produtos diversos</t>
  </si>
  <si>
    <t>Móveis; mobiliário médico-cirúrgico; colchões, almofadas e semelhantes; luminárias e aparelhos de iluminação não especificados nem compreendidos em outros capítulos; anúncios, cartazes ou tabuletas e placas indicadoras, luminosos e artigos semelhantes; construções pré-fabricadas</t>
  </si>
  <si>
    <t>Brinquedos, jogos, artigos para divertimento ou para desporto; suas partes e acessórios</t>
  </si>
  <si>
    <t>Obras diversas</t>
  </si>
  <si>
    <t>Objetos de arte, de coleção e antiguidades</t>
  </si>
  <si>
    <t>Conjuntos industriais</t>
  </si>
  <si>
    <t>Códigos especiais da nomenclatura combinada</t>
  </si>
  <si>
    <t xml:space="preserve">€ </t>
  </si>
  <si>
    <t xml:space="preserve">Importações (€) de bens por Localização geográfica (NUTS - 2013), Tipo de comércio e Tipo de bens (Nomenclatura combinada - NC2); Anual (3) </t>
  </si>
  <si>
    <t>Uni</t>
  </si>
  <si>
    <t>€</t>
  </si>
  <si>
    <t>Taxa de cobertura das importações pelas exportações (%) por Localização geográfica (NUTS - 2013); Anual</t>
  </si>
  <si>
    <t>Poder de compra per capita por Localização geográfica (NUTS - 2013); Bienal</t>
  </si>
  <si>
    <t xml:space="preserve">- </t>
  </si>
  <si>
    <t>Produto interno bruto (B.1*g) a preços correntes (Base 2016 - €) por Localização geográfica (NUTS - 2013); Anual</t>
  </si>
  <si>
    <t>€ (milhões)</t>
  </si>
  <si>
    <t>Proporção do valor acrescentado bruto (Base 2016 - %) por Localização geográfica (NUTS - 2013) e Ramo de atividade (A3); Anual</t>
  </si>
  <si>
    <t>Ramo de atividade (A3)</t>
  </si>
  <si>
    <t>Agricultura, produção animal, caça, floresta e pesca</t>
  </si>
  <si>
    <t>Indústrias extractivas; indústrias transformadoras; produção e distribuição de electricidade, gás, vapor e ar frio; captação, tratamento e distribuição de água; saneamento, gestão de residuos e despoluição; construção</t>
  </si>
  <si>
    <t>Serviços</t>
  </si>
  <si>
    <t xml:space="preserve">Consumidores de energia elétrica (N.º) por Localização geográfica (NUTS - 2013) e Tipo de consumo; Anual (4) </t>
  </si>
  <si>
    <t xml:space="preserve">Tipo de consumo (3) </t>
  </si>
  <si>
    <t>Indústria</t>
  </si>
  <si>
    <t>Agricultura</t>
  </si>
  <si>
    <t>Iluminação das vias públicas</t>
  </si>
  <si>
    <t>Iluminação interior de edifícios do Estado</t>
  </si>
  <si>
    <t>Outros</t>
  </si>
  <si>
    <t xml:space="preserve">N.º </t>
  </si>
  <si>
    <t>Consumo de energia elétrica (kWh) por Localização geográfica (NUTS - 2013) e Tipo de consumo; Anual</t>
  </si>
  <si>
    <t>Tipo de consumo</t>
  </si>
  <si>
    <t xml:space="preserve">kWh </t>
  </si>
  <si>
    <t xml:space="preserve">Consumo de gás natural (Nm³) por Localização geográfica (NUTS - 2013); Anual (2) </t>
  </si>
  <si>
    <t>Nm³ (milhares)</t>
  </si>
  <si>
    <t>Produção de energia elétrica a partir de fontes de energia renováveis através de novas tecnologias ou tecnologias pouco disseminadas no território nacional (MW) por Localização geográfica (NUTS - 2013) e Tipos de fontes de energia renováveis pouco disseminadas; Anual</t>
  </si>
  <si>
    <t>Tipos de fontes de energia renováveis pouco disseminadas</t>
  </si>
  <si>
    <t>Ondas, marés e oceanos</t>
  </si>
  <si>
    <t>Geotérmica</t>
  </si>
  <si>
    <t>Eólica offshore</t>
  </si>
  <si>
    <t>Solar fotovoltaica de concentração</t>
  </si>
  <si>
    <t>Solar térmica concentrada</t>
  </si>
  <si>
    <t xml:space="preserve">MW </t>
  </si>
  <si>
    <t>x: Dado não disponível</t>
  </si>
  <si>
    <t>Notas</t>
  </si>
  <si>
    <t>dados apenas para 2013</t>
  </si>
  <si>
    <t>?</t>
  </si>
  <si>
    <t>Transporte nacional em veículos nacionais: Mercadorias por regiões de carga e descarga (NUTS II), (NST 2007)</t>
  </si>
  <si>
    <t>Rodiviário</t>
  </si>
  <si>
    <t xml:space="preserve">Tráfego nacional de mercadorias intra e inter-regional, por regiões de carga e descarga </t>
  </si>
  <si>
    <t>Transporte rodoviário nacional anual de mercadorias por regiões de descarga (NUTS 3) e por grupo de mercadorias</t>
  </si>
  <si>
    <t>Transporte rodoviário nacional anual de mercadorias por regiões de carga (NUTS 3) e por grupo de mercadorias</t>
  </si>
  <si>
    <t>INE- Estatísticas de Transportes e Comunicação</t>
  </si>
  <si>
    <t>Pedidos de patentes de invenções ambientais (N.º) por Localização geográfica (NUTS - 2013), Tipo de requerente e Área temática de ambiente; Anual</t>
  </si>
  <si>
    <t>Tipo de requerente</t>
  </si>
  <si>
    <t>Área temática de ambiente</t>
  </si>
  <si>
    <t>Energia</t>
  </si>
  <si>
    <t>Resíduos (residuos urbanos e setoriais)</t>
  </si>
  <si>
    <t>Saneamento de águas residuais</t>
  </si>
  <si>
    <t>Solos</t>
  </si>
  <si>
    <t>Alterações climáticas e qualidade do ar</t>
  </si>
  <si>
    <t>Transportes</t>
  </si>
  <si>
    <t>Abastecimento de água</t>
  </si>
  <si>
    <t>Inovação e Conhecimento</t>
  </si>
  <si>
    <t xml:space="preserve">Pedidos de patentes de invenções ambientais </t>
  </si>
  <si>
    <t>nº</t>
  </si>
  <si>
    <t>índice de eco-inovação</t>
  </si>
  <si>
    <t>Categoria</t>
  </si>
  <si>
    <t>%média europeia</t>
  </si>
  <si>
    <t>Inovador moderado -</t>
  </si>
  <si>
    <t>Comissão Europeia</t>
  </si>
  <si>
    <t>Emprego equivalente a tempo completo em actividades de ambiente (N.º) por Localização geográfica (NUTS - 2013) e Sector de atividade económica (CAE Rev. 3); Anual</t>
  </si>
  <si>
    <t>Sector de atividade económica (CAE Rev. 3)</t>
  </si>
  <si>
    <t>Indústrias extractivas</t>
  </si>
  <si>
    <t>Alimentação, bebidas e tabaco</t>
  </si>
  <si>
    <t>Têxteis e vestuário</t>
  </si>
  <si>
    <t>Couro e produtos do couro</t>
  </si>
  <si>
    <t>Madeira, cortiça e suas obras, excepto mobiliário; obras de cestaria e de espartaria</t>
  </si>
  <si>
    <t>Pasta, de papel, de cartão e seus artigos; Impressão e reprodução de suportes gravados</t>
  </si>
  <si>
    <t>Coque, produtos petrolíferos refinados e aglomerados de combustíveis</t>
  </si>
  <si>
    <t>Produtos químicos e fibras sintéticas ou artificiais; produtos farmacêuticos de base e preparações farmacêuticas</t>
  </si>
  <si>
    <t>Artigos de borracha e matérias plásticas</t>
  </si>
  <si>
    <t>Outros produtos minerais não metálicos</t>
  </si>
  <si>
    <t>Metalúrgicas de base</t>
  </si>
  <si>
    <t>Produtos metálicos, excepto máquinas e equipamentos</t>
  </si>
  <si>
    <t>Equipamentos informáticos, electrónicos, equipamento para comunicações e produtos electrónicos e ópticos</t>
  </si>
  <si>
    <t>Outras industrias transformadoras, não especificadas</t>
  </si>
  <si>
    <t>Electricidade, gás e água incluindo a captação, tratamento e distribuição de água</t>
  </si>
  <si>
    <t>Mercado de Trabalho</t>
  </si>
  <si>
    <t>Emprego equivalente a tempo completo em actividades de ambiente</t>
  </si>
  <si>
    <t>Local de residência (NUTS - 2013) (1)</t>
  </si>
  <si>
    <t xml:space="preserve">Consumo de combustível automóvel por habitante (tep/ hab.) por Local de residência (NUTS - 2013); Anual (2) </t>
  </si>
  <si>
    <t xml:space="preserve">tep/ hab. </t>
  </si>
  <si>
    <t>Consumo de combustível automóvel por habitante (tep/ hab.) por Local de residência</t>
  </si>
  <si>
    <t>Valor acrescentado bruto (B.1g) a preços correntes (Base 2016 - €) por Localização geográfica (NUTS - 2013) e Ramo de atividade (A21); Anual</t>
  </si>
  <si>
    <t>Ramo de atividade (A21)</t>
  </si>
  <si>
    <t>Indústrias transformadoras</t>
  </si>
  <si>
    <t>Electricidade, gás, vapor, água quente e fria e ar frio</t>
  </si>
  <si>
    <t>Captação, tratamento e distribuição de água; saneamento, gestão de resíduos e despoluição</t>
  </si>
  <si>
    <t>Construção</t>
  </si>
  <si>
    <t>Comércio por grosso e a retalho; reparação de veículos automóveis e motociclos</t>
  </si>
  <si>
    <t>Transportes e armazenagem</t>
  </si>
  <si>
    <t>Alojamento, restauração e similares</t>
  </si>
  <si>
    <t>Actividades de informação e de comunicação</t>
  </si>
  <si>
    <t>Actividades financeiras e de seguros</t>
  </si>
  <si>
    <t>Actividades imobiliárias</t>
  </si>
  <si>
    <t>Actividades de consultoria, científicas, técnicas e similares</t>
  </si>
  <si>
    <t>Actividades administrativas e dos serviços de apoio</t>
  </si>
  <si>
    <t>Administração Pública e Defesa; Segurança Social Obrigatória</t>
  </si>
  <si>
    <t>Educação</t>
  </si>
  <si>
    <t>Actividades de saúde humana e apoio social</t>
  </si>
  <si>
    <t>Actividades artísticas, de espectáculos, desportivas e recreativas</t>
  </si>
  <si>
    <t>Outras actividades de serviços</t>
  </si>
  <si>
    <t>Actividades das famílias empregadoras de pessoal doméstico e actividades de produção das famílias para uso próprio</t>
  </si>
  <si>
    <t>Actividades dos organismos internacionais e outras instituições extra-territoriais</t>
  </si>
  <si>
    <t>Empresas</t>
  </si>
  <si>
    <t>Empresas (N.º) por Localização geográfica (NUTS - 2013) e Dimensão; Anual</t>
  </si>
  <si>
    <t>Dimensão</t>
  </si>
  <si>
    <t>Pequenas e médias empresas (PME)</t>
  </si>
  <si>
    <t>Grandes</t>
  </si>
  <si>
    <t xml:space="preserve">Volume de negócios (€) das empresas por Localização geográfica (NUTS - 2013) e Atividade económica (Divisão - CAE Rev. 3); Anual (3) </t>
  </si>
  <si>
    <t xml:space="preserve">Atividade económica (Divisão - CAE Rev. 3) (2) </t>
  </si>
  <si>
    <t>Indústrias extrativas</t>
  </si>
  <si>
    <t>Eletricidade, gás, vapor, água quente e fria e ar frio</t>
  </si>
  <si>
    <t>Atividades de informação e de comunicação</t>
  </si>
  <si>
    <t>Atividades imobiliárias</t>
  </si>
  <si>
    <t>Atividades de consultoria, científicas, técnicas e similares</t>
  </si>
  <si>
    <t>Atividades administrativas e dos serviços de apoio</t>
  </si>
  <si>
    <t>Atividades de saúde humana e apoio  social</t>
  </si>
  <si>
    <t>Atividades artísticas, de espetáculos, desportivas e recreativas</t>
  </si>
  <si>
    <t>Outras atividades de serviços</t>
  </si>
  <si>
    <t>Volume de negócios (€) das empresas por Localização geográfica</t>
  </si>
  <si>
    <t xml:space="preserve">Valor acrescentado bruto (€) das Empresas por Localização geográfica (NUTS - 2013) e Atividade económica (Divisão - CAE Rev. 3); Anual (3) </t>
  </si>
  <si>
    <t>Emprego - indivíduos totais (Base 2016 - N.º) por Localização geográfica (NUTS - 2013) e Ramo de atividade (A3); Anual</t>
  </si>
  <si>
    <t>N.º (milhares)</t>
  </si>
  <si>
    <t>Emprego - indivíduos totais (Base 2016 - N.º) por Localização geográfica (NUTS - 2013) e Ramo de atividade (A3); Anual - INE, Contas económicas regionais</t>
  </si>
  <si>
    <t>Emprego - indivíduos totais por Localização geográfica e atividade</t>
  </si>
  <si>
    <t>Local de residência (à data dos Censos 2021)</t>
  </si>
  <si>
    <t>População residente (N.º) por Local de residência (à data dos Censos 2021), Sexo, Grupo etário e Naturalidade; Decenal</t>
  </si>
  <si>
    <t>Sexo</t>
  </si>
  <si>
    <t>HM</t>
  </si>
  <si>
    <t>Grupo etário</t>
  </si>
  <si>
    <t>Naturalidade (País)</t>
  </si>
  <si>
    <t>População residente (N.º) por Local de residência (à data dos Censos 2021), Sexo, Grupo etário e Naturalidade; Decenal - INE, Recenseamento da população e habitação - Censos 2021</t>
  </si>
  <si>
    <t>População</t>
  </si>
  <si>
    <t>População residente</t>
  </si>
  <si>
    <t>População empregada (N.º) por Local de residência (à data dos Censos 2021), Sexo, Atividade económica (CAE Rev. 3) e Situação na profissão; Decenal</t>
  </si>
  <si>
    <t>Atividade económica (CAE Rev. 3)</t>
  </si>
  <si>
    <t>Culturas temporárias</t>
  </si>
  <si>
    <t>Culturas permanentes</t>
  </si>
  <si>
    <t>Cultura de materiais de propagação vegetativa</t>
  </si>
  <si>
    <t>Agricultura e produção animal combinadas</t>
  </si>
  <si>
    <t>Actividades dos serviços relacionados com a agricultura e com a produção animal</t>
  </si>
  <si>
    <t>Caça, repovoamento cinegético e actividades dos serviços relacionados</t>
  </si>
  <si>
    <t>Silvicultura e outras atividades florestais</t>
  </si>
  <si>
    <t>Exploração florestal</t>
  </si>
  <si>
    <t>Extracção de cortiça, resina e apanha de outros produtos florestais, excepto madeira</t>
  </si>
  <si>
    <t>Actividades dos serviços relacionados com a silvicultura e exploração florestal</t>
  </si>
  <si>
    <t>Extracção de hulha (inclui antracite)</t>
  </si>
  <si>
    <t>Extracção de lenhite</t>
  </si>
  <si>
    <t>Extracção de petróleo bruto</t>
  </si>
  <si>
    <t>Extracção de gás natural</t>
  </si>
  <si>
    <t>Extracção e preparação de minérios de ferro</t>
  </si>
  <si>
    <t>Extracção e preparação de minérios metálicos não ferrosos</t>
  </si>
  <si>
    <t>Extracção de pedra, areia e argila</t>
  </si>
  <si>
    <t>Indústrias extractivas, n.e.</t>
  </si>
  <si>
    <t>Actividades dos serviços relacionados com a extracção de petróleo e gás, excepto a prospecção</t>
  </si>
  <si>
    <t>Outras atividades dos serviços relacionados com as indústrias extractivas</t>
  </si>
  <si>
    <t>Abate de animais, preparação e conservação de carne e de produtos à base de carne</t>
  </si>
  <si>
    <t>Preparação e conservação de peixes, crustáceos e moluscos</t>
  </si>
  <si>
    <t>Preparação e conservação de frutos e de produtos hortícolas</t>
  </si>
  <si>
    <t>Produção de óleos e gorduras animais e vegetais</t>
  </si>
  <si>
    <t>Indústria de lacticínios</t>
  </si>
  <si>
    <t>Transformação de cereais e leguminosas; fabricação de amidos, de féculas e de produtos afins</t>
  </si>
  <si>
    <t>Fabricação de produtos de padaria e outros produtos à base de farinha</t>
  </si>
  <si>
    <t>Fabricação de outros produtos alimentares</t>
  </si>
  <si>
    <t>Fabricação de alimentos para animais</t>
  </si>
  <si>
    <t>Indústria das bebidas</t>
  </si>
  <si>
    <t>Indústria do tabaco</t>
  </si>
  <si>
    <t>Preparação e fiação de fibras têxteis</t>
  </si>
  <si>
    <t>Tecelagem de têxteis</t>
  </si>
  <si>
    <t>Acabamento de têxteis</t>
  </si>
  <si>
    <t>Fabricação de outros têxteis</t>
  </si>
  <si>
    <t>Confecção de artigos de vestuário, excepto artigos de peles com pêlo</t>
  </si>
  <si>
    <t>Fabricação de artigos de peles com pêlo</t>
  </si>
  <si>
    <t>Fabricação de artigos de malha</t>
  </si>
  <si>
    <t>Curtimenta e acabamento de peles sem pêlo e com pêlo; fabricação de artigos de viagem e de uso pessoal, de marroquinaria, de correeiro e de seleiro</t>
  </si>
  <si>
    <t>Indústria do calçado</t>
  </si>
  <si>
    <t>Serração, aplainamento e impregnação da madeira</t>
  </si>
  <si>
    <t>Fabricação de artigos de madeira, de cortiça, de espartaria e de cestaria, excepto mobiliário</t>
  </si>
  <si>
    <t>Fabricação de pasta, de papel e cartão (excepto canelado)</t>
  </si>
  <si>
    <t>Fabricação de papel e de cartão canelados e de artigos de papel e de cartão</t>
  </si>
  <si>
    <t>Impressão e actividades dos serviços relacionados com a impressão</t>
  </si>
  <si>
    <t>Reprodução de suportes gravados</t>
  </si>
  <si>
    <t>Fabricação de produtos de coqueria</t>
  </si>
  <si>
    <t>Fabricação de produtos petrolíferos refinados e de aglomerados de combustíveis</t>
  </si>
  <si>
    <t>Fabricação de produtos químicos de base, adubos e compostos azotados, matérias plásticas e borracha sintética, sob formas primárias</t>
  </si>
  <si>
    <t>Fabricação de pesticidas e de outros produtos agroquímicos</t>
  </si>
  <si>
    <t>Fabricação de tintas, vernizes e produtos similares; mastiques; tintas de impressão</t>
  </si>
  <si>
    <t>Fabricação de sabões e detergentes, produtos de limpeza e de polimento, perfumes e produtos de higiene</t>
  </si>
  <si>
    <t>Fabricação de outros produtos químicos</t>
  </si>
  <si>
    <t>Fabricação de fibras sintéticas ou artificiais</t>
  </si>
  <si>
    <t>Fabricação de produtos farmacêuticos de base</t>
  </si>
  <si>
    <t>Fabricação de preparações farmacêuticas</t>
  </si>
  <si>
    <t>Fabricação de artigos de borracha</t>
  </si>
  <si>
    <t>Fabricação de artigos de matérias plásticas</t>
  </si>
  <si>
    <t>Fabricação de vidro e artigos de vidro</t>
  </si>
  <si>
    <t>Fabricação de produtos cerâmicos refractários</t>
  </si>
  <si>
    <t>Fabricação de produtos cerâmicos para a construção</t>
  </si>
  <si>
    <t>Fabricação de outros produtos de porcelana e cerâmicos não refractários</t>
  </si>
  <si>
    <t>Fabricação de cimento, cal e gesso</t>
  </si>
  <si>
    <t>Fabricação de produtos de betão, gesso e cimento</t>
  </si>
  <si>
    <t>Serragem, corte e acabamento de rochas ornamentais e de outras pedras de construção</t>
  </si>
  <si>
    <t>Fabricação de produtos abrasivos e de outros produtos minerais não metálicos</t>
  </si>
  <si>
    <t>Siderurgia e fabricação de ferro-ligas</t>
  </si>
  <si>
    <t>Fabricação de tubos, condutas, perfis ocos e respectivos acessórios, de aço</t>
  </si>
  <si>
    <t>Outras atividades da primeira transformação do aço</t>
  </si>
  <si>
    <t>Obtenção e primeira transformação de metais preciosos e de outros metais não ferrosos</t>
  </si>
  <si>
    <t>Fundição de metais ferrosos e não ferrosos</t>
  </si>
  <si>
    <t>Fabricação de elementos de construção em metal</t>
  </si>
  <si>
    <t>Fabricação de reservatórios, recipientes, caldeiras e radiadores metálicos para aquecimento central</t>
  </si>
  <si>
    <t>Fabricação de geradores de vapor (excepto caldeiras para aquecimento central)</t>
  </si>
  <si>
    <t>Fabricação de armas e munições</t>
  </si>
  <si>
    <t>Fabricação de produtos forjados, estampados e laminados; metalurgia dos pós</t>
  </si>
  <si>
    <t>Tratamento e revestimento de metais; atividades de mecânica geral</t>
  </si>
  <si>
    <t>Fabricação de cutelaria, ferramentas e ferragens</t>
  </si>
  <si>
    <t>Fabricação de outros produtos metálicos</t>
  </si>
  <si>
    <t>Fabricação de componentes e de placas, electrónicos</t>
  </si>
  <si>
    <t>Fabricação de computadores e de equipamento periférico</t>
  </si>
  <si>
    <t>Fabricação de aparelhos e equipamentos para comunicações</t>
  </si>
  <si>
    <t>Fabricação de receptores de rádio e de televisão e bens de consumo similares</t>
  </si>
  <si>
    <t>Fabricação de instrumentos e aparelhos de medida, verificação e navegação; relógios e material de relojoaria</t>
  </si>
  <si>
    <t>Fabricação de equipamentos de radiação, electromedicina e electroterapêutico</t>
  </si>
  <si>
    <t>Fabricação de instrumentos e de equipamentos ópticos e fotográficos</t>
  </si>
  <si>
    <t>Fabricação de suportes de informação magnéticos e ópticos</t>
  </si>
  <si>
    <t>Fabricação de motores, geradores e transformadores eléctricos e fabricação de material de distribuição e de controlo para instalações eléctricas</t>
  </si>
  <si>
    <t>Fabricação de acumuladores e pilhas</t>
  </si>
  <si>
    <t>Fabricação de fios e cabos isolados e seus acessórios</t>
  </si>
  <si>
    <t>Fabricação de lâmpadas eléctricas e de outro equipamento de iluminação</t>
  </si>
  <si>
    <t>Fabricação de aparelhos para uso doméstico</t>
  </si>
  <si>
    <t>Fabricação de outro equipamento eléctrico</t>
  </si>
  <si>
    <t>Fabricação de máquinas e de equipamentos para uso geral</t>
  </si>
  <si>
    <t>Fabricação de outras máquinas para uso geral</t>
  </si>
  <si>
    <t>Fabricação de máquinas e de tratores para a agricultura, pecuária e silvicultura</t>
  </si>
  <si>
    <t>Fabricação de máquinas-ferramentas, excepto portáteis</t>
  </si>
  <si>
    <t>Fabricação de outras máquinas e equipamento para uso específico</t>
  </si>
  <si>
    <t>Fabricação de veículos automóveis</t>
  </si>
  <si>
    <t>Fabricação de carroçarias, reboques e semi-reboques</t>
  </si>
  <si>
    <t>Fabricação de componentes e acessórios para veículos automóveis</t>
  </si>
  <si>
    <t>Construção naval</t>
  </si>
  <si>
    <t>Fabricação de material circulante para caminhos-de-ferro</t>
  </si>
  <si>
    <t>Fabricação de aeronaves, de veículos espaciais e equipamento relacionado</t>
  </si>
  <si>
    <t>Fabricação de veículos militares de combate</t>
  </si>
  <si>
    <t>Fabricação de equipamento de transporte, n.e.</t>
  </si>
  <si>
    <t>Fabrico de mobiliário e de colchões</t>
  </si>
  <si>
    <t>Fabricação de joalharia, ourivesaria, bijutaria e artigos similares; cunhagem de moedas</t>
  </si>
  <si>
    <t>Fabricação de instrumentos musicais</t>
  </si>
  <si>
    <t>Fabricação de artigos de desporto</t>
  </si>
  <si>
    <t>Fabricação de jogos e de brinquedos</t>
  </si>
  <si>
    <t>Fabricação de instrumentos e material médico-cirurgico</t>
  </si>
  <si>
    <t>Indústrias transformadoras, n.e.</t>
  </si>
  <si>
    <t>Reparação e manutenção de produtos metálicos, máquinas e equipamentos</t>
  </si>
  <si>
    <t>Instalação de máquinas e de equipamentos industriais</t>
  </si>
  <si>
    <t>Produção, transporte, distribuição e comércio de electricidade</t>
  </si>
  <si>
    <t>Produção de gás; distribuição de combustíveis gasosos por condutas; comércio de gás por condutas</t>
  </si>
  <si>
    <t>Produção e distribuição de vapor, água quente e fria e ar frio por conduta; produção de gelo</t>
  </si>
  <si>
    <t>Captação, tratamento e distribuição de água</t>
  </si>
  <si>
    <t>Recolha, drenagem e tratamento de águas residuais</t>
  </si>
  <si>
    <t>Recolha de resíduos</t>
  </si>
  <si>
    <t>Tratamento e eliminação de resíduos</t>
  </si>
  <si>
    <t>Situação na profissão</t>
  </si>
  <si>
    <t>População empregada (N.º) por Local de residência (à data dos Censos 2021), Sexo, Atividade económica (CAE Rev. 3) e Situação na profissão; Decenal - INE, Recenseamento da população e habitação - Censos 2021</t>
  </si>
  <si>
    <t>População empregada</t>
  </si>
  <si>
    <t>Consumo de energia elétrica na agricultura por consumidor (kWh/ cons.) por Localização geográfica (NUTS - 2013); Anual</t>
  </si>
  <si>
    <t xml:space="preserve">kWh/ cons. </t>
  </si>
  <si>
    <t>Consumo de energia elétrica na agricultura por consumidor (kWh/ cons.) por Localização geográfica (NUTS - 2013); Anual - DGEG, Estatísticas do carvão, petróleo, energia eléctrica e gás natural</t>
  </si>
  <si>
    <t xml:space="preserve">Proporção de exportações de bens para Espanha (%) por Localização geográfica (NUTS - 2013); Anual (3) </t>
  </si>
  <si>
    <t>Proporção de exportações de bens para Espanha (%) por Localização geográfica (NUTS - 2013); Anual - INE, Estatísticas do comércio internacional de bens</t>
  </si>
  <si>
    <t>Proporção de exportações de bens para os 4 principais mercados (%) por Localização geográfica (NUTS - 2013); Anual</t>
  </si>
  <si>
    <t>Proporção de exportações de bens para os 4 principais mercados (%) por Localização geográfica (NUTS - 2013); Anual - INE, Estatísticas do comércio internacional de bens</t>
  </si>
  <si>
    <t xml:space="preserve">Proporção de importações de bens de Espanha (%) por Localização geográfica (NUTS - 2013); Anual (3) </t>
  </si>
  <si>
    <t>Proporção de importações de bens de Espanha (%) por Localização geográfica (NUTS - 2013); Anual - INE, Estatísticas do comércio internacional de bens</t>
  </si>
  <si>
    <t>Exp_Imp_Espanha</t>
  </si>
  <si>
    <t xml:space="preserve">Proporção de importações de bens dos 4 principais mercados (%) por Localização geográfica (NUTS - 2013); Anual (3) </t>
  </si>
  <si>
    <t>Proporção de importações de bens dos 4 principais mercados (%) por Localização geográfica (NUTS - 2013); Anual - INE, Estatísticas do comércio internacional de bens</t>
  </si>
  <si>
    <t>Exp_Imp_4 principais mercados</t>
  </si>
  <si>
    <t>Proporção de exportações de bens intra-UE (%) por Localização geográfica (NUTS - 2013); Anual - INE, Estatísticas do comércio internacional de bens</t>
  </si>
  <si>
    <t xml:space="preserve">Produção bruta de eletricidade (kWh) por Localização geográfica (NUTS - 2013); Anual (1) </t>
  </si>
  <si>
    <t>Produção bruta de eletricidade (kWh) por Localização geográfica (NUTS - 2013); Anual - DGEG, Estatísticas do carvão, petróleo, energia eléctrica e gás natural</t>
  </si>
  <si>
    <t>2 e 3</t>
  </si>
  <si>
    <t>Consumo total de energia elétrica por consumidor (kWh/ cons.) por Localização geográfica (NUTS - 2013); Anual</t>
  </si>
  <si>
    <t>Consumo total de energia elétrica por consumidor (kWh/ cons.) por Localização geográfica (NUTS - 2013); Anual - DGEG, Estatísticas do carvão, petróleo, energia eléctrica e gás natural</t>
  </si>
  <si>
    <t>Consumo doméstico de energia elétrica por consumidor (kWh/ cons.) por Localização geográfica (NUTS - 2013); Anual</t>
  </si>
  <si>
    <t>Consumo doméstico de energia elétrica por consumidor (kWh/ cons.) por Localização geográfica (NUTS - 2013); Anual - DGEG, Estatísticas do carvão, petróleo, energia eléctrica e gás natural</t>
  </si>
  <si>
    <t>Consumo de energia elétrica por habitante (kWh/ hab.) por Local de residência (NUTS - 2013); Anual</t>
  </si>
  <si>
    <t xml:space="preserve">kWh/ hab. </t>
  </si>
  <si>
    <t>Consumo de energia elétrica por habitante (kWh/ hab.) por Local de residência (NUTS - 2013); Anual - DGEG, Estatísticas do carvão, petróleo, energia eléctrica e gás natural</t>
  </si>
  <si>
    <t>Consumo doméstico de energia elétrica por habitante (kWh/ hab.) por Local de residência (NUTS - 2013); Anual</t>
  </si>
  <si>
    <t>Consumo doméstico de energia elétrica por habitante (kWh/ hab.) por Local de residência (NUTS - 2013); Anual - DGEG, Estatísticas do carvão, petróleo, energia eléctrica e gás natural</t>
  </si>
  <si>
    <t xml:space="preserve">Vendas de combustíveis líquidos e gasosos (t) das empresas por Localização geográfica (NUTS - 2013) e Tipo de combustível; Anual (2) </t>
  </si>
  <si>
    <t>Tipo de combustível</t>
  </si>
  <si>
    <t>Gás butano</t>
  </si>
  <si>
    <t>Gás propano</t>
  </si>
  <si>
    <t>Gás auto (GPL)</t>
  </si>
  <si>
    <t>Gasolina normal</t>
  </si>
  <si>
    <t>Gasolina super</t>
  </si>
  <si>
    <t>Gasolina aditivada</t>
  </si>
  <si>
    <t>Gasolina sem chumbo (I.O.95)</t>
  </si>
  <si>
    <t>Gasolina sem chumbo (I.O.98)</t>
  </si>
  <si>
    <t>Petróleo iluminante/carburante</t>
  </si>
  <si>
    <t>Gasóleo rodoviário</t>
  </si>
  <si>
    <t>Gasóleo colorido</t>
  </si>
  <si>
    <t>Gasóleo para aquecimento</t>
  </si>
  <si>
    <t>Fuel</t>
  </si>
  <si>
    <t>Coque de petróleo</t>
  </si>
  <si>
    <t>Biodisel</t>
  </si>
  <si>
    <t>Vendas de combustíveis líquidos e gasosos (t) das empresas por Localização geográfica (NUTS - 2013) e Tipo de combustível; Anual - DGEG, Estatísticas do carvão, petróleo, energia eléctrica e gás natural</t>
  </si>
  <si>
    <t>Vendas de combustíveis líquidos e gasosos</t>
  </si>
  <si>
    <t>Pessoal ao serviço (N.º) dos estabelecimentos por Localização geográfica (NUTS - 2013) e Atividade económica (CAE Rev. 3); Anual</t>
  </si>
  <si>
    <t xml:space="preserve">Atividade económica (CAE Rev. 3) (2) </t>
  </si>
  <si>
    <t>Atividades de saúde humana e apoio social</t>
  </si>
  <si>
    <t>Pessoal ao serviço (N.º) dos estabelecimentos por Localização geográfica (NUTS - 2013) e Atividade económica (CAE Rev. 3); Anual - INE, Sistema de contas integradas das empresas</t>
  </si>
  <si>
    <t>Pessoal ao serviço (N.º) dos estabelecimentos</t>
  </si>
  <si>
    <t>Atividade económica (Subclasse - CAE Rev. 3) (2)</t>
  </si>
  <si>
    <t xml:space="preserve">Pessoal ao serviço (N.º) das Empresas por Localização geográfica (NUTS - 2013) e Atividade económica (Subclasse - CAE Rev. 3); Anual (3) </t>
  </si>
  <si>
    <t>Pessoal ao serviço (N.º) das Empresas por Localização geográfica (NUTS - 2013) e Atividade económica (Subclasse - CAE Rev. 3); Anual - INE, Sistema de contas integradas das empresas</t>
  </si>
  <si>
    <t>Pessoal ao serviço (N.º) das empresas</t>
  </si>
  <si>
    <t xml:space="preserve">Empresas (N.º) por Localização geográfica (NUTS - 2013), Atividade económica (Subclasse - CAE Rev. 3) e Forma jurídica; Anual (2) </t>
  </si>
  <si>
    <t xml:space="preserve">Atividade económica (Subclasse - CAE Rev. 3) (1) </t>
  </si>
  <si>
    <t>Forma jurídica</t>
  </si>
  <si>
    <t>Empresas (N.º) por Localização geográfica (NUTS - 2013), Atividade económica (Subclasse - CAE Rev. 3) e Forma jurídica; Anual - INE, Sistema de contas integradas das empresas</t>
  </si>
  <si>
    <t>Empresas (N.º) por Localização geográfica e dimensão</t>
  </si>
  <si>
    <t>Empresas (N.º) por Localização geográfica e atividade</t>
  </si>
  <si>
    <t xml:space="preserve">Massas de água superficiais por Localização geográfica (NUTS - 2013) e Classificação do estado global; Não periódica (3) </t>
  </si>
  <si>
    <t>Classificação do estado global</t>
  </si>
  <si>
    <t>Bom e superior</t>
  </si>
  <si>
    <t>Inferior a bom</t>
  </si>
  <si>
    <t>Desconhecido</t>
  </si>
  <si>
    <t>Massas de água superficiais por Localização geográfica (NUTS - 2013) e Classificação do estado global; Não periódica - Agência Portuguesa do Ambiente</t>
  </si>
  <si>
    <t>Massas de água superficiais</t>
  </si>
  <si>
    <t>Proporção do produto interno bruto face ao total de Portugal (Base 2016 - %) por Localização geográfica (NUTS - 2013); Anual</t>
  </si>
  <si>
    <t>Proporção do produto interno bruto face ao total de Portugal (Base 2016 - %) por Localização geográfica (NUTS - 2013); Anual - INE, Contas económicas regionais</t>
  </si>
  <si>
    <t>Produto interno bruto por habitante (PT=100) (Base 2016 - %) por Localização geográfica (NUTS - 2013); Anual</t>
  </si>
  <si>
    <t>Produto interno bruto por habitante (PT=100) (Base 2016 - %) por Localização geográfica (NUTS - 2013); Anual - INE, Contas económicas regionais</t>
  </si>
  <si>
    <t>Produto interno bruto (B.1*g) por habitante a preços correntes (Base 2016 - €) por Localização geográfica (NUTS - 2013); Anual</t>
  </si>
  <si>
    <t>€ (milhares)</t>
  </si>
  <si>
    <t>Produto interno bruto (B.1*g) por habitante a preços correntes (Base 2016 - €) por Localização geográfica (NUTS - 2013); Anual - INE, Contas económicas regionais</t>
  </si>
  <si>
    <t>Repartição da despesa em investigação e desenvolvimento (I&amp;D) - (%) nas instituições e empresas com investigação e desenvolvimento por Localização geográfica (NUTS - 2013) e Sector de execução; Anual</t>
  </si>
  <si>
    <t xml:space="preserve">Período de referência dos dados (1) </t>
  </si>
  <si>
    <t>Sector de execução</t>
  </si>
  <si>
    <t>Estado</t>
  </si>
  <si>
    <t>Ensino superior</t>
  </si>
  <si>
    <t>Instituições privadas sem fins lucrativos</t>
  </si>
  <si>
    <t>Repartição da despesa em investigação e desenvolvimento (I&amp;D) - (%) nas instituições e empresas com investigação e desenvolvimento por Localização geográfica (NUTS - 2013) e Sector de execução; Anual - DGEEC, Potencial científico e tecnológico nacional (sector institucional e sector empresas)</t>
  </si>
  <si>
    <t>Proporção da despesa em investigação e desenvolvimento (I&amp;D) no PIB (Base 2016 - %) por Localização geográfica (NUTS - 2013) e Sector de execução; Anual</t>
  </si>
  <si>
    <t>o</t>
  </si>
  <si>
    <t>Proporção da despesa em investigação e desenvolvimento (I&amp;D) no PIB (Base 2016 - %) por Localização geográfica (NUTS - 2013) e Sector de execução; Anual - DGEEC, Potencial científico e tecnológico nacional (sector institucional e sector empresas)</t>
  </si>
  <si>
    <t>Repartição da despesa em I&amp;D</t>
  </si>
  <si>
    <t>Proporção da despesa em I&amp;D</t>
  </si>
  <si>
    <t>Consumo de energia elétrica na indústria por consumidor (kWh/ cons.) por Localização geográfica (NUTS - 2013); Anual</t>
  </si>
  <si>
    <t>Consumo de energia elétrica na indústria por consumidor (kWh/ cons.) por Localização geográfica (NUTS - 2013); Anual - DGEG, Estatísticas do carvão, petróleo, energia eléctrica e gás natural</t>
  </si>
  <si>
    <t>indústria</t>
  </si>
  <si>
    <t>Doméstico p/ habitante</t>
  </si>
  <si>
    <t xml:space="preserve"> p/ habitante</t>
  </si>
  <si>
    <t>Doméstico p/ consumidor</t>
  </si>
  <si>
    <t>total p/ consumidor</t>
  </si>
  <si>
    <t>Agricultura p/ consumidor</t>
  </si>
  <si>
    <t>Estabelecimentos</t>
  </si>
  <si>
    <t>Estabelecimentos (N.º) por Localização geográfica (NUTS - 2013) e Atividade económica (CAE Rev. 3); Anual</t>
  </si>
  <si>
    <t>Estabelecimentos (N.º) por Localização geográfica (NUTS - 2013) e Atividade económica (CAE Rev. 3); Anual - INE, Sistema de contas integradas das empresas</t>
  </si>
  <si>
    <t>Estabelecimentos por Localização geográfica</t>
  </si>
  <si>
    <t>Bom documento</t>
  </si>
  <si>
    <t>Região Centro em Números</t>
  </si>
  <si>
    <t>Proporção de exportações de bens de alta tecnologia (%) por Localização geográfica (NUTS - 2013); Anual</t>
  </si>
  <si>
    <t>Proporção de exportações de bens de alta tecnologia (%) por Localização geográfica (NUTS - 2013); Anual - INE, Estatísticas do comércio internacional de bens</t>
  </si>
  <si>
    <t>Proporção de exportações de bens de alta tecnologia (%)</t>
  </si>
  <si>
    <t>Intensidade exportadora (%) por Localização geográfica (NUTS - 2013); Anual</t>
  </si>
  <si>
    <t>Intensidade exportadora (%) por Localização geográfica (NUTS - 2013); Anual - INE, Estatísticas do comércio internacional de bens</t>
  </si>
  <si>
    <t xml:space="preserve">Intensidade exportadora </t>
  </si>
  <si>
    <t xml:space="preserve">Produção bruta de energia elétrica (kWh) por Localização geográfica (NUTS - 2013) e Tipo de produção de electricidade; Anual (2) </t>
  </si>
  <si>
    <t>Tipo de produção de electricidade</t>
  </si>
  <si>
    <t>Eólica</t>
  </si>
  <si>
    <t>Hídrica</t>
  </si>
  <si>
    <t>Térmica</t>
  </si>
  <si>
    <t>Fotovoltaica</t>
  </si>
  <si>
    <t>Produção bruta de energia elétrica (kWh) por Localização geográfica (NUTS - 2013) e Tipo de produção de electricidade; Anual - DGEG, Estatísticas do carvão, petróleo, energia eléctrica e gás natural</t>
  </si>
  <si>
    <t xml:space="preserve">Quota da produção bruta de energia elétrica (%) por Localização geográfica (NUTS - 2013) e Tipo de produção de electricidade; Anual (2) </t>
  </si>
  <si>
    <t>Quota da produção bruta de energia elétrica (%) por Localização geográfica (NUTS - 2013) e Tipo de produção de electricidade; Anual - DGEG, Estatísticas do carvão, petróleo, energia eléctrica e gás natural</t>
  </si>
  <si>
    <t>Intensidade energética da economia em energia final (tep/ €) por Localização geográfica (NUTS - 2013); Anual</t>
  </si>
  <si>
    <t xml:space="preserve">tep/ € </t>
  </si>
  <si>
    <t>Intensidade energética da economia em energia final (tep/ €) por Localização geográfica (NUTS - 2013); Anual - DGEG, Estatísticas do carvão, petróleo, energia eléctrica e gás natural</t>
  </si>
  <si>
    <t>Despesa com Energia</t>
  </si>
  <si>
    <t>Vale a pena?</t>
  </si>
  <si>
    <t xml:space="preserve">Proporção da despesa em desenvolvimento das empresas no Valor Acrescentado Bruto a preços de mercado (%) por Localização geográfica (NUTS - 2013) e Escalão de pessoal ao serviço; Anual (2) </t>
  </si>
  <si>
    <t>Escalão de pessoal ao serviço</t>
  </si>
  <si>
    <t>&lt; 50 pessoas</t>
  </si>
  <si>
    <t>&gt;= 50 pessoas</t>
  </si>
  <si>
    <t>Proporção da despesa em desenvolvimento das empresas no Valor Acrescentado Bruto a preços de mercado (%) por Localização geográfica (NUTS - 2013) e Escalão de pessoal ao serviço; Anual - INE, Sistema de contas integradas das empresas</t>
  </si>
  <si>
    <t>Despesa em investigação e desenvolvimento (I&amp;D - €) das instituições e empresas com investigação e desenvolvimento por Localização geográfica (NUTS - 2013) e Sector de execução; Anual</t>
  </si>
  <si>
    <t>Despesa em investigação e desenvolvimento (I&amp;D - €) das instituições e empresas com investigação e desenvolvimento por Localização geográfica (NUTS - 2013) e Sector de execução; Anual - DGEEC, Potencial científico e tecnológico nacional (sector institucional e sector empresas)</t>
  </si>
  <si>
    <t>Despesa em I&amp;D</t>
  </si>
  <si>
    <t>Despesa em investigação e desenvolvimento (I&amp;D - €) das instituições e empresas com investigação e desenvolvimento por Localização geográfica (NUTS - 2013) e Fonte de financiamento; Anual</t>
  </si>
  <si>
    <t>Fonte de financiamento</t>
  </si>
  <si>
    <t>Fundos das empresas</t>
  </si>
  <si>
    <t>Fundos do Estado</t>
  </si>
  <si>
    <t>Fundos do ensino superior</t>
  </si>
  <si>
    <t>Fundos das instituições particulares sem fins lucrativos</t>
  </si>
  <si>
    <t>Fundos do estrangeiro</t>
  </si>
  <si>
    <t>Despesa em investigação e desenvolvimento (I&amp;D - €) das instituições e empresas com investigação e desenvolvimento por Localização geográfica (NUTS - 2013) e Fonte de financiamento; Anual - DGEEC, Potencial científico e tecnológico nacional (sector institucional e sector empresas)</t>
  </si>
  <si>
    <t xml:space="preserve">Custo das matérias consumidas e ativos biológicos (€) das empresas por Localização geográfica (NUTS - 2013) e Atividade económica (Subclasse - CAE Rev. 3); Anual (3) </t>
  </si>
  <si>
    <t>Custo das matérias consumidas e ativos biológicos (€) das empresas por Localização geográfica (NUTS - 2013) e Atividade económica (Subclasse - CAE Rev. 3); Anual - INE, Sistema de contas integradas das empresas</t>
  </si>
  <si>
    <t>Custo das matérias consumidas e ativos biológicos</t>
  </si>
  <si>
    <t>Nascimentos (N.º) de Empresas por Localização geográfica (NUTS - 2013) e Atividade económica (Secção - CAE Rev. 3); Anual</t>
  </si>
  <si>
    <t xml:space="preserve">Atividade económica (Secção - CAE Rev. 3) (2) </t>
  </si>
  <si>
    <t>Nascimentos (N.º) de Empresas por Localização geográfica (NUTS - 2013) e Atividade económica (Secção - CAE Rev. 3); Anual - INE, Demografia das empresas</t>
  </si>
  <si>
    <t>Nascimentos</t>
  </si>
  <si>
    <t>Mortes (N.º) de Empresas por Localização geográfica (NUTS - 2013) e Atividade económica (Secção - CAE Rev. 3); Anual</t>
  </si>
  <si>
    <t>Mortes (N.º) de Empresas por Localização geográfica (NUTS - 2013) e Atividade económica (Secção - CAE Rev. 3); Anual - INE, Demografia das empresas</t>
  </si>
  <si>
    <t>Mortes</t>
  </si>
  <si>
    <t>Nascimentos e Mortes de empresas</t>
  </si>
  <si>
    <t>Ver também</t>
  </si>
  <si>
    <t>Para uma informação mais detalhada consultar as  Estatísticas Agrícolas</t>
  </si>
  <si>
    <t>Para uma informação mais detalhada consultar as  Estatísticas do Ambiente</t>
  </si>
  <si>
    <t>Para uma informação mais detalhada consultar as  Estatísticas do Comércio Internacional (NUTS 2)</t>
  </si>
  <si>
    <t>Construção e Hbaitação</t>
  </si>
  <si>
    <t>ESTATÍSTICAS DA CONSTRUÇÃO E HABITAÇÃO</t>
  </si>
  <si>
    <t>Índice</t>
  </si>
  <si>
    <t>Para uma informação mais detalhada consultar as  Estatísticas da Pesca</t>
  </si>
  <si>
    <t>Anuário Estatístico de Portugal</t>
  </si>
  <si>
    <t>Anuários Estatísticos Regionais</t>
  </si>
  <si>
    <t xml:space="preserve">  Indústria extrativa</t>
  </si>
  <si>
    <t>DGEG</t>
  </si>
  <si>
    <t>Produção comercial p/ distritos</t>
  </si>
  <si>
    <t>Minas - Produção por distritos</t>
  </si>
  <si>
    <t>Distritos</t>
  </si>
  <si>
    <t>Quantidade Produzida (Ton.)</t>
  </si>
  <si>
    <t>Coimbra</t>
  </si>
  <si>
    <t>Leiria</t>
  </si>
  <si>
    <t>Viseu</t>
  </si>
  <si>
    <r>
      <t>Valor Produção (10</t>
    </r>
    <r>
      <rPr>
        <vertAlign val="superscript"/>
        <sz val="10"/>
        <color indexed="9"/>
        <rFont val="Arial Narrow"/>
        <family val="2"/>
      </rPr>
      <t>3</t>
    </r>
    <r>
      <rPr>
        <sz val="10"/>
        <color indexed="9"/>
        <rFont val="Arial Narrow"/>
        <family val="2"/>
      </rPr>
      <t>€)</t>
    </r>
  </si>
  <si>
    <r>
      <t>Valor Producao (10</t>
    </r>
    <r>
      <rPr>
        <vertAlign val="superscript"/>
        <sz val="10"/>
        <color indexed="9"/>
        <rFont val="Arial Narrow"/>
        <family val="2"/>
      </rPr>
      <t>3</t>
    </r>
    <r>
      <rPr>
        <sz val="10"/>
        <color indexed="9"/>
        <rFont val="Arial Narrow"/>
        <family val="2"/>
      </rPr>
      <t>€)</t>
    </r>
  </si>
  <si>
    <t>Min. Metálicos n/ Ferrosos</t>
  </si>
  <si>
    <t>Min. p/ Cimento e Cal</t>
  </si>
  <si>
    <t>Distritos / Subsetores</t>
  </si>
  <si>
    <t>(Tonelada)</t>
  </si>
  <si>
    <r>
      <t>(10</t>
    </r>
    <r>
      <rPr>
        <b/>
        <vertAlign val="superscript"/>
        <sz val="10"/>
        <rFont val="Arial Narrow"/>
        <family val="2"/>
      </rPr>
      <t>3</t>
    </r>
    <r>
      <rPr>
        <b/>
        <sz val="10"/>
        <rFont val="Arial Narrow"/>
        <family val="2"/>
      </rPr>
      <t>€)</t>
    </r>
  </si>
  <si>
    <t>Produção global (minas e pedreiras) por distritos e NUT’s</t>
  </si>
  <si>
    <t>Exportações de bens com origem na região</t>
  </si>
  <si>
    <t>Importações de bens com destino na região</t>
  </si>
  <si>
    <t>Peso das exportações de bens no PIB</t>
  </si>
  <si>
    <t>Peso das importações de bens no PIB</t>
  </si>
  <si>
    <t>Centro (100)</t>
  </si>
  <si>
    <t>16</t>
  </si>
  <si>
    <t>DataCentro</t>
  </si>
  <si>
    <t>Emissões</t>
  </si>
  <si>
    <t>Emissões atmosféricas</t>
  </si>
  <si>
    <t>Emissões de poluentes</t>
  </si>
  <si>
    <t>Compostos inorgânicos clorados (CICl)</t>
  </si>
  <si>
    <t>Compostos inorgânicos fluorados (CIF)</t>
  </si>
  <si>
    <t>Dióxido de carbono (CO2)</t>
  </si>
  <si>
    <t>Dióxido de enxofre (SO2)</t>
  </si>
  <si>
    <t>Metais pesados totais (MPT)</t>
  </si>
  <si>
    <t>Monóxido de carbono (CO)</t>
  </si>
  <si>
    <t>Óxidos de azoto (NOx)</t>
  </si>
  <si>
    <t>Partículas (PTS)</t>
  </si>
  <si>
    <t>Sulfureto de hidrogénio (H2S)</t>
  </si>
  <si>
    <t>2015</t>
  </si>
  <si>
    <t>2014</t>
  </si>
  <si>
    <t>2013</t>
  </si>
  <si>
    <t>10277</t>
  </si>
  <si>
    <t>Centro (77)</t>
  </si>
  <si>
    <t>1610101</t>
  </si>
  <si>
    <t>Águeda</t>
  </si>
  <si>
    <t>1650901</t>
  </si>
  <si>
    <t>Aguiar da Beira</t>
  </si>
  <si>
    <t>1610102</t>
  </si>
  <si>
    <t>Albergaria-a-Velha</t>
  </si>
  <si>
    <t>1680902</t>
  </si>
  <si>
    <t>Almeida</t>
  </si>
  <si>
    <t>1641002</t>
  </si>
  <si>
    <t>Alvaiázere</t>
  </si>
  <si>
    <t>1610103</t>
  </si>
  <si>
    <t>Anadia</t>
  </si>
  <si>
    <t>1641003</t>
  </si>
  <si>
    <t>Ansião</t>
  </si>
  <si>
    <t>1640601</t>
  </si>
  <si>
    <t>Arganil</t>
  </si>
  <si>
    <t>1610105</t>
  </si>
  <si>
    <t>1631004</t>
  </si>
  <si>
    <t>Batalha</t>
  </si>
  <si>
    <t>16A0501</t>
  </si>
  <si>
    <t>Belmonte</t>
  </si>
  <si>
    <t>1620602</t>
  </si>
  <si>
    <t>Cantanhede</t>
  </si>
  <si>
    <t>1651802</t>
  </si>
  <si>
    <t>Carregal do Sal</t>
  </si>
  <si>
    <t>1641007</t>
  </si>
  <si>
    <t>Castanheira de Pêra</t>
  </si>
  <si>
    <t>1690502</t>
  </si>
  <si>
    <t>Castelo Branco</t>
  </si>
  <si>
    <t>1651803</t>
  </si>
  <si>
    <t>Castro Daire</t>
  </si>
  <si>
    <t>1680903</t>
  </si>
  <si>
    <t>Celorico da Beira</t>
  </si>
  <si>
    <t>1620603</t>
  </si>
  <si>
    <t>1620604</t>
  </si>
  <si>
    <t>Condeixa-a-Nova</t>
  </si>
  <si>
    <t>16A0503</t>
  </si>
  <si>
    <t>Covilhã</t>
  </si>
  <si>
    <t>1610108</t>
  </si>
  <si>
    <t>Estarreja</t>
  </si>
  <si>
    <t>1620605</t>
  </si>
  <si>
    <t>1680904</t>
  </si>
  <si>
    <t>Figueira de Castelo Rodrigo</t>
  </si>
  <si>
    <t>1641008</t>
  </si>
  <si>
    <t>Figueiró dos Vinhos</t>
  </si>
  <si>
    <t>1670905</t>
  </si>
  <si>
    <t>Fornos de Algodres</t>
  </si>
  <si>
    <t>16A0504</t>
  </si>
  <si>
    <t>Fundão</t>
  </si>
  <si>
    <t>1640606</t>
  </si>
  <si>
    <t>Góis</t>
  </si>
  <si>
    <t>1670906</t>
  </si>
  <si>
    <t>Gouveia</t>
  </si>
  <si>
    <t>1680907</t>
  </si>
  <si>
    <t>Guarda</t>
  </si>
  <si>
    <t>1690505</t>
  </si>
  <si>
    <t>Idanha-a-Nova</t>
  </si>
  <si>
    <t>1610110</t>
  </si>
  <si>
    <t>Ílhavo</t>
  </si>
  <si>
    <t>1631009</t>
  </si>
  <si>
    <t>1640607</t>
  </si>
  <si>
    <t>Lousã</t>
  </si>
  <si>
    <t>1651806</t>
  </si>
  <si>
    <t>Mangualde</t>
  </si>
  <si>
    <t>1680908</t>
  </si>
  <si>
    <t>Manteigas</t>
  </si>
  <si>
    <t>1631010</t>
  </si>
  <si>
    <t>Marinha Grande</t>
  </si>
  <si>
    <t>1610111</t>
  </si>
  <si>
    <t>Mealhada</t>
  </si>
  <si>
    <t>1680909</t>
  </si>
  <si>
    <t>Mêda</t>
  </si>
  <si>
    <t>1620608</t>
  </si>
  <si>
    <t>Mira</t>
  </si>
  <si>
    <t>1640609</t>
  </si>
  <si>
    <t>Miranda do Corvo</t>
  </si>
  <si>
    <t>1620610</t>
  </si>
  <si>
    <t>Montemor-o-Velho</t>
  </si>
  <si>
    <t>1651808</t>
  </si>
  <si>
    <t>Mortágua</t>
  </si>
  <si>
    <t>1610112</t>
  </si>
  <si>
    <t>Murtosa</t>
  </si>
  <si>
    <t>1651809</t>
  </si>
  <si>
    <t>Nelas</t>
  </si>
  <si>
    <t>1660506</t>
  </si>
  <si>
    <t>Oleiros</t>
  </si>
  <si>
    <t>1651810</t>
  </si>
  <si>
    <t>Oliveira de Frades</t>
  </si>
  <si>
    <t>1610114</t>
  </si>
  <si>
    <t>Oliveira do Bairro</t>
  </si>
  <si>
    <t>1640611</t>
  </si>
  <si>
    <t>Oliveira do Hospital</t>
  </si>
  <si>
    <t>1610115</t>
  </si>
  <si>
    <t>Ovar</t>
  </si>
  <si>
    <t>1640612</t>
  </si>
  <si>
    <t>Pampilhosa da Serra</t>
  </si>
  <si>
    <t>1641013</t>
  </si>
  <si>
    <t>Pedrógão Grande</t>
  </si>
  <si>
    <t>1620613</t>
  </si>
  <si>
    <t>Penacova</t>
  </si>
  <si>
    <t>1651811</t>
  </si>
  <si>
    <t>Penalva do Castelo</t>
  </si>
  <si>
    <t>1690507</t>
  </si>
  <si>
    <t>Penamacor</t>
  </si>
  <si>
    <t>1640614</t>
  </si>
  <si>
    <t>Penela</t>
  </si>
  <si>
    <t>1680910</t>
  </si>
  <si>
    <t>Pinhel</t>
  </si>
  <si>
    <t>1631015</t>
  </si>
  <si>
    <t>Pombal</t>
  </si>
  <si>
    <t>1631016</t>
  </si>
  <si>
    <t>Porto de Mós</t>
  </si>
  <si>
    <t>1660508</t>
  </si>
  <si>
    <t>Proença-a-Nova</t>
  </si>
  <si>
    <t>1680911</t>
  </si>
  <si>
    <t>Sabugal</t>
  </si>
  <si>
    <t>1651814</t>
  </si>
  <si>
    <t>Santa Comba Dão</t>
  </si>
  <si>
    <t>1651816</t>
  </si>
  <si>
    <t>São Pedro do Sul</t>
  </si>
  <si>
    <t>1651817</t>
  </si>
  <si>
    <t>Sátão</t>
  </si>
  <si>
    <t>1670912</t>
  </si>
  <si>
    <t>Seia</t>
  </si>
  <si>
    <t>1660509</t>
  </si>
  <si>
    <t>Sertã</t>
  </si>
  <si>
    <t>1610117</t>
  </si>
  <si>
    <t>Sever do Vouga</t>
  </si>
  <si>
    <t>1620615</t>
  </si>
  <si>
    <t>Soure</t>
  </si>
  <si>
    <t>1640616</t>
  </si>
  <si>
    <t>Tábua</t>
  </si>
  <si>
    <t>1651821</t>
  </si>
  <si>
    <t>Tondela</t>
  </si>
  <si>
    <t>1680913</t>
  </si>
  <si>
    <t>Trancoso</t>
  </si>
  <si>
    <t>1610118</t>
  </si>
  <si>
    <t>Vagos</t>
  </si>
  <si>
    <t>1660510</t>
  </si>
  <si>
    <t>Vila de Rei</t>
  </si>
  <si>
    <t>1651822</t>
  </si>
  <si>
    <t>Vila Nova de Paiva</t>
  </si>
  <si>
    <t>1640617</t>
  </si>
  <si>
    <t>Vila Nova de Poiares</t>
  </si>
  <si>
    <t>1690511</t>
  </si>
  <si>
    <t>Vila Velha de Ródão</t>
  </si>
  <si>
    <t>1651823</t>
  </si>
  <si>
    <t>1651824</t>
  </si>
  <si>
    <t>Vouzela</t>
  </si>
  <si>
    <t>Percentagem de energias renováveis no consumo final de energia elétrica</t>
  </si>
  <si>
    <t>2016</t>
  </si>
  <si>
    <t>Fluxo de Resíduos</t>
  </si>
  <si>
    <t>Plástico</t>
  </si>
  <si>
    <t>Metal</t>
  </si>
  <si>
    <t>Equipamentos elétricos e eletrónicos</t>
  </si>
  <si>
    <t>Volumosos</t>
  </si>
  <si>
    <t>Óleos alimentares usados</t>
  </si>
  <si>
    <t>Resíduos Urbanos Recolhidos</t>
  </si>
  <si>
    <t>Resíduos Geridos</t>
  </si>
  <si>
    <t xml:space="preserve">Deposição de resíduos urbanos biodegradáveis (RUB) em aterro (%); Anual (2) </t>
  </si>
  <si>
    <t>Deposição de resíduos urbanos biodegradáveis (RUB) em aterro (%); Anual - INE, Estatísticas dos resíduos urbanos</t>
  </si>
  <si>
    <t>Deposição de resíduos urbanos biodegradáveis (RUB) em aterro (%)</t>
  </si>
  <si>
    <t xml:space="preserve">Proporção de resíduos urbanos preparados para reutilização e reciclagem (%); Anual (3) </t>
  </si>
  <si>
    <t>Proporção de resíduos urbanos preparados para reutilização e reciclagem (%); Anual - INE, Estatísticas dos resíduos urbanos</t>
  </si>
  <si>
    <t>Proporção de resíduos urbanos preparados para reutilização e reciclagem</t>
  </si>
  <si>
    <t xml:space="preserve">Proporção de resíduos urbanos depositados em aterro (%) por Localização geográfica (NUTS - 2013); Anual (3) </t>
  </si>
  <si>
    <t>Proporção de resíduos urbanos depositados em aterro (%) por Localização geográfica (NUTS - 2013); Anual - INE, Estatísticas dos resíduos urbanos</t>
  </si>
  <si>
    <t xml:space="preserve">Proporção de resíduos urbanos depositados em aterro </t>
  </si>
  <si>
    <t xml:space="preserve">Proporção de resíduos urbanos recolhidos selectivamente (%) por Localização geográfica (NUTS - 2013); Anual (3) </t>
  </si>
  <si>
    <t>Proporção de resíduos urbanos recolhidos selectivamente (%) por Localização geográfica (NUTS - 2013); Anual - INE, Estatísticas dos resíduos urbanos</t>
  </si>
  <si>
    <t>Proporção de resíduos urbanos recolhidos selectivamente</t>
  </si>
  <si>
    <t xml:space="preserve">Resíduos urbanos recolhidos por habitante (kg/ hab.) por Localização geográfica (NUTS - 2013); Anual (3) </t>
  </si>
  <si>
    <t xml:space="preserve">kg/ hab. </t>
  </si>
  <si>
    <t>Resíduos urbanos recolhidos por habitante (kg/ hab.) por Localização geográfica (NUTS - 2013); Anual - INE, Estatísticas dos resíduos urbanos</t>
  </si>
  <si>
    <t>Resíduos urbanos recolhidos por habitante (kg/ hab.)</t>
  </si>
  <si>
    <t xml:space="preserve">Resíduos urbanos recolhidos (t) por Localização geográfica (NUTS - 2013) e Tipo de material reciclável; Anual (2) </t>
  </si>
  <si>
    <t>Tipo de material reciclável</t>
  </si>
  <si>
    <t>Resíduos urbanos recolhidos (t) por Localização geográfica (NUTS - 2013) e Tipo de material reciclável; Anual - INE, Estatísticas dos resíduos urbanos</t>
  </si>
  <si>
    <t>Indicadores</t>
  </si>
  <si>
    <t xml:space="preserve">Investimentos em gestão de resíduos dos municípios (€) por Localização geográfica (NUTS - 2013) e Tipo de investimento; Anual (3) </t>
  </si>
  <si>
    <t>Tipo de investimento</t>
  </si>
  <si>
    <t>Infra-estruturas para tratamento de resíduos sólidos</t>
  </si>
  <si>
    <t>Material de transporte para a recolha de resíduos</t>
  </si>
  <si>
    <t>Equipamento básico de recolha de resíduos</t>
  </si>
  <si>
    <t>Investimentos em gestão de resíduos dos municípios (€) por Localização geográfica (NUTS - 2013) e Tipo de investimento; Anual - INE, Estatísticas dos municípios em ambiente - série longa</t>
  </si>
  <si>
    <t>Índice de hierarquia de gestão dos resíduos urbanos</t>
  </si>
  <si>
    <t>Onde é maior e menor o nível de aplicação da hierarquia dos resíduos na gestão do lixo urbano - máxima reciclagem, zero incineração e zero aterro?</t>
  </si>
  <si>
    <t>Número Índice - %</t>
  </si>
  <si>
    <t>┴ 2010</t>
  </si>
  <si>
    <t>┴ 2015</t>
  </si>
  <si>
    <t>NUTS 2013</t>
  </si>
  <si>
    <t>Produção vinícola declarada em mosto (hl) pelos produtores por Local de vinificação (NUTS - 2013) e Qualidade e cor do vinho (Novo regulamento); Anual</t>
  </si>
  <si>
    <t>Vinho licoroso com denominação de origem protegida</t>
  </si>
  <si>
    <t>Vinho com denominação de origem protegida</t>
  </si>
  <si>
    <t>Vinho com indicação geográfica protegida</t>
  </si>
  <si>
    <t>Vinho com indicação de casta</t>
  </si>
  <si>
    <t>Vinho sem certificação</t>
  </si>
  <si>
    <t>Produção vinícola declarada em mosto (hl) pelos produtores por Local de vinificação (NUTS - 2013) e Qualidade e cor do vinho (Novo regulamento); Anual - INE, Estatísticas da Produção vegetal</t>
  </si>
  <si>
    <t>Mosto</t>
  </si>
  <si>
    <t>Investimentos em gestão de resíduos dos municípios</t>
  </si>
  <si>
    <t>Águas captadas</t>
  </si>
  <si>
    <t xml:space="preserve">Estações de tratamento de águas residuais (N.º) por Localização geográfica (NUTS - 2013) e Níveis de tratamento das águas residuais; Anual (3) </t>
  </si>
  <si>
    <t>Níveis de tratamento das águas residuais</t>
  </si>
  <si>
    <t>Estações de tratamento de águas residuais (N.º) por Localização geográfica (NUTS - 2013) e Níveis de tratamento das águas residuais; Anual - INE, ERSAR, ERSARA, DREM, Sistemas públicos urbanos de serviços de águas / vertente física e de funcionamento</t>
  </si>
  <si>
    <t>hl</t>
  </si>
  <si>
    <t>hl&amp;t</t>
  </si>
  <si>
    <t>Proporção do produto interno bruto face ao total de Portugal</t>
  </si>
  <si>
    <t>PIB a preços correntes</t>
  </si>
  <si>
    <t>várias</t>
  </si>
  <si>
    <r>
      <t xml:space="preserve"> 10</t>
    </r>
    <r>
      <rPr>
        <vertAlign val="superscript"/>
        <sz val="12"/>
        <rFont val="Arial"/>
        <family val="2"/>
      </rPr>
      <t>3</t>
    </r>
    <r>
      <rPr>
        <sz val="12"/>
        <rFont val="Arial"/>
        <family val="2"/>
      </rPr>
      <t xml:space="preserve"> t</t>
    </r>
  </si>
  <si>
    <t>informação fragmentada por distrito</t>
  </si>
  <si>
    <t>kg/hab.</t>
  </si>
  <si>
    <t>Água distribuída por habitante (Série 2011) ( m³/ hab.) por Localização geográfica (NUTS - 2013); Anual - INE, ERSAR, ERSARA, DREM, Sistemas públicos urbanos de serviços de águas / vertente física e de funcionamento</t>
  </si>
  <si>
    <t xml:space="preserve">Consumo de gás natural por 1000 habitantes (Nm³) por Localização geográfica (NUTS - 2013); Anual (2) </t>
  </si>
  <si>
    <t>Consumo de gás natural por 1000 habitantes (Nm³) por Localização geográfica (NUTS - 2013); Anual - DGEG, Estatísticas do carvão, petróleo, energia eléctrica e gás natural</t>
  </si>
  <si>
    <t>Consumo de gás natural por habitante (Nm3/hab.)</t>
  </si>
  <si>
    <t>┴ 2020</t>
  </si>
  <si>
    <t>┴ 2021</t>
  </si>
  <si>
    <t>Pro 528,0</t>
  </si>
  <si>
    <t>Pro 558,5</t>
  </si>
  <si>
    <t>┴ Pro 547,0</t>
  </si>
  <si>
    <t>┴ Pro 525,1</t>
  </si>
  <si>
    <t>Pro 952,0</t>
  </si>
  <si>
    <t>Pro 1 117,4</t>
  </si>
  <si>
    <t>┴ Pro 1 109,0</t>
  </si>
  <si>
    <t>Pro 981,5</t>
  </si>
  <si>
    <t>Pro 1 312,2</t>
  </si>
  <si>
    <t>Pro 1 949,4</t>
  </si>
  <si>
    <t>┴ Pro 1 886,4</t>
  </si>
  <si>
    <t>Pro 1 119,1</t>
  </si>
  <si>
    <t>Pro 139,7</t>
  </si>
  <si>
    <t>Pro 122,7</t>
  </si>
  <si>
    <t>┴ Pro 113,5</t>
  </si>
  <si>
    <t>Pro 101,1</t>
  </si>
  <si>
    <t>Pro 89,5</t>
  </si>
  <si>
    <t>Pro 88,6</t>
  </si>
  <si>
    <t>┴ Pro 80,4</t>
  </si>
  <si>
    <t>Pro 77,4</t>
  </si>
  <si>
    <t>INE e PORDATA</t>
  </si>
  <si>
    <t>Indicador global de avaliação da Região Centro</t>
  </si>
  <si>
    <t>Indicador global de avaliação</t>
  </si>
  <si>
    <t>2022</t>
  </si>
  <si>
    <t>Valor (1 a 7)</t>
  </si>
  <si>
    <t>Segundo as dimensões</t>
  </si>
  <si>
    <t>Crescimento e competitividade</t>
  </si>
  <si>
    <t>Potencial humano</t>
  </si>
  <si>
    <t>Qualidade de vida</t>
  </si>
  <si>
    <t>Coesão</t>
  </si>
  <si>
    <t>Sustentabilidade ambiental e energética</t>
  </si>
  <si>
    <t>1-Exportações de bens</t>
  </si>
  <si>
    <t>Exportações de bens</t>
  </si>
  <si>
    <t>Euros</t>
  </si>
  <si>
    <t>Peso das exportações de bens no total nacional</t>
  </si>
  <si>
    <t>Taxa de cobertura das importações pelas exportações de bens</t>
  </si>
  <si>
    <t>Proporção de exportações de bens de alta tecnologia no total das exportações</t>
  </si>
  <si>
    <t>2-Captação de investimento direto estrangeiro</t>
  </si>
  <si>
    <t>Posições de IDE em fim de período</t>
  </si>
  <si>
    <t>Milhões de euros</t>
  </si>
  <si>
    <t>Taxa de crescimento</t>
  </si>
  <si>
    <t>Peso no total nacional</t>
  </si>
  <si>
    <t>Transações de IDE</t>
  </si>
  <si>
    <t>Saldo</t>
  </si>
  <si>
    <t>Investimento</t>
  </si>
  <si>
    <t>Desinvestimento</t>
  </si>
  <si>
    <t>3-Investimento em I&amp;D</t>
  </si>
  <si>
    <t>Investimento em I&amp;D</t>
  </si>
  <si>
    <t>Milhares de euros</t>
  </si>
  <si>
    <t>Despesa em I&amp;D no PIB</t>
  </si>
  <si>
    <t>Peso do investimento em I&amp;D no total nacional</t>
  </si>
  <si>
    <t>Proporção do investimento em I&amp;D do setor privado</t>
  </si>
  <si>
    <t>4-Regional Innovation Scoreboard</t>
  </si>
  <si>
    <t>Categoria do RIS</t>
  </si>
  <si>
    <t>n.a.</t>
  </si>
  <si>
    <t>Resultados do RIS face à média europeia</t>
  </si>
  <si>
    <t>UE27=100</t>
  </si>
  <si>
    <t>Posição do RIS face às regiões europeias</t>
  </si>
  <si>
    <t>240 regiões</t>
  </si>
  <si>
    <t>5-Doutorados nas instituições de ensino superior</t>
  </si>
  <si>
    <t>Doutorados por ano nas instituições de ensino superior</t>
  </si>
  <si>
    <t>2020/2021</t>
  </si>
  <si>
    <t>N.º</t>
  </si>
  <si>
    <t>Doutorados do ensino superior por 1000 habitantes</t>
  </si>
  <si>
    <t>6-Empresas gazela</t>
  </si>
  <si>
    <t>Empresas gazela (CCDRC)</t>
  </si>
  <si>
    <t>Empresas jovens de elevado crescimento (INE)</t>
  </si>
  <si>
    <t>Empresas jovens de elevado crescimento no total de empresas com pelo menos 10 pessoas remuneradas</t>
  </si>
  <si>
    <t>7-Taxa líquida de criação de empresas</t>
  </si>
  <si>
    <t>Taxa líquida de criação de empresas</t>
  </si>
  <si>
    <t>Nascimentos de empresas</t>
  </si>
  <si>
    <t>Mortes de empresas</t>
  </si>
  <si>
    <t>Sociedades</t>
  </si>
  <si>
    <t>Taxa líquida de criação de sociedades</t>
  </si>
  <si>
    <t>Nascimentos de sociedades</t>
  </si>
  <si>
    <t>Mortes de sociedades</t>
  </si>
  <si>
    <t>8-Produto Interno Bruto</t>
  </si>
  <si>
    <t>Produto Interno Bruto a preços correntes</t>
  </si>
  <si>
    <t>Peso do PIB no total nacional</t>
  </si>
  <si>
    <t>Taxa de crescimento real do PIB</t>
  </si>
  <si>
    <t>9-Produtividade do trabalho</t>
  </si>
  <si>
    <t>Produtividade do trabalho</t>
  </si>
  <si>
    <t>Produtividade do trabalho face à média nacional</t>
  </si>
  <si>
    <t>PT=100</t>
  </si>
  <si>
    <t>Produtividade do trabalho face à média europeia</t>
  </si>
  <si>
    <t>10-Taxa de abandono escolar precoce</t>
  </si>
  <si>
    <t>Taxa de abandono precoce de educação e formação</t>
  </si>
  <si>
    <t>% (série 2021)</t>
  </si>
  <si>
    <t>11-População jovem com formação superior</t>
  </si>
  <si>
    <t>Proporção da população dos 30 aos 34 anos com ensino superior completo</t>
  </si>
  <si>
    <t>12-Resultados de exames nacionais</t>
  </si>
  <si>
    <t>Resultados de exames nacionais</t>
  </si>
  <si>
    <t>Ensino básico - Total</t>
  </si>
  <si>
    <t>Nível (1 a 5)</t>
  </si>
  <si>
    <t>Ensino básico - 4.º ano</t>
  </si>
  <si>
    <t>Ensino básico - 6.º ano</t>
  </si>
  <si>
    <t>Ensino básico - 9.º ano</t>
  </si>
  <si>
    <t>Ensino secundário</t>
  </si>
  <si>
    <t>Valores (0 a 20)</t>
  </si>
  <si>
    <t>Posicionamento face ao país nos resultados de exames nacionais</t>
  </si>
  <si>
    <t>Ensino básico e secundário (média)</t>
  </si>
  <si>
    <t>Ensino básico</t>
  </si>
  <si>
    <t>13-Formação ao longo da vida</t>
  </si>
  <si>
    <t>Aprendizagem ao longo da vida</t>
  </si>
  <si>
    <t>14-População residente</t>
  </si>
  <si>
    <t>População residente estimada</t>
  </si>
  <si>
    <t>Peso da população no total nacional</t>
  </si>
  <si>
    <t>Taxa de variação da população</t>
  </si>
  <si>
    <t>15-Taxa de desemprego</t>
  </si>
  <si>
    <t>Taxa de desemprego face à média nacional</t>
  </si>
  <si>
    <t>Taxa de emprego dos 20 aos 64 anos</t>
  </si>
  <si>
    <t>16-Taxa de desemprego jovem</t>
  </si>
  <si>
    <t>16 aos 24 anos</t>
  </si>
  <si>
    <t>Taxa de desemprego jovem face à média nacional</t>
  </si>
  <si>
    <t>17-Satisfação dos residentes</t>
  </si>
  <si>
    <t>Indicador médio de satisfação dos residentes</t>
  </si>
  <si>
    <t>Pontos (1 a 4)</t>
  </si>
  <si>
    <t>Grau de satisfação dos residentes</t>
  </si>
  <si>
    <t>Peso dos residentes "muito satisfeitos"</t>
  </si>
  <si>
    <t>Peso dos residentes "satisfeitos"</t>
  </si>
  <si>
    <t>Peso dos residentes "não muito satisfeitos"</t>
  </si>
  <si>
    <t>Peso dos residentes "nada satisfeitos"</t>
  </si>
  <si>
    <t>Peso dos residentes "globalmente satisfeitos"</t>
  </si>
  <si>
    <t>Segundo a CIM de residência</t>
  </si>
  <si>
    <t>Região de Aveiro</t>
  </si>
  <si>
    <t>Região de Leiria</t>
  </si>
  <si>
    <t>Viseu Dão-Lafões</t>
  </si>
  <si>
    <t>Beira Baixa</t>
  </si>
  <si>
    <t>Oeste</t>
  </si>
  <si>
    <t>Médio Tejo</t>
  </si>
  <si>
    <t>Segundo o sexo</t>
  </si>
  <si>
    <t>Homens</t>
  </si>
  <si>
    <t>Mulheres</t>
  </si>
  <si>
    <t>Segundo o escalão etário</t>
  </si>
  <si>
    <t>15-24 anos</t>
  </si>
  <si>
    <t>25-34 anos</t>
  </si>
  <si>
    <t>35-44 anos</t>
  </si>
  <si>
    <t>45-54 anos</t>
  </si>
  <si>
    <t>55-64 anos</t>
  </si>
  <si>
    <t>65 ou mais anos</t>
  </si>
  <si>
    <t>Segundo a condição perante o trabalho</t>
  </si>
  <si>
    <t>Empregados</t>
  </si>
  <si>
    <t>Desempregados</t>
  </si>
  <si>
    <t>Domésticos</t>
  </si>
  <si>
    <t>Estudantes</t>
  </si>
  <si>
    <t>Reformados</t>
  </si>
  <si>
    <t>Segundo o nível de escolaridade</t>
  </si>
  <si>
    <t>Analfabeto</t>
  </si>
  <si>
    <t>Sabe ler e escrever</t>
  </si>
  <si>
    <t>1.º ciclo do ensino básico</t>
  </si>
  <si>
    <t>2.º ciclo do ensino básico</t>
  </si>
  <si>
    <t>3.º ciclo do ensino básico</t>
  </si>
  <si>
    <t>Ensino secundário/Curso médio</t>
  </si>
  <si>
    <t>Licenciatura</t>
  </si>
  <si>
    <t>Mestrado/Doutoramento</t>
  </si>
  <si>
    <t>18-PIB por habitante</t>
  </si>
  <si>
    <t>Produto Interno Bruto por habitante a preços correntes</t>
  </si>
  <si>
    <t>Índice de disparidade do PIB por habitante</t>
  </si>
  <si>
    <t>Face à média nacional (PT=100)</t>
  </si>
  <si>
    <t>Face à média europeia (UE27=100)</t>
  </si>
  <si>
    <t>19-Beneficiários do rendimento social de inserção</t>
  </si>
  <si>
    <t>Beneficiários do rendimento social de inserção</t>
  </si>
  <si>
    <t>Beneficiários do rendimento social de inserção por 1000 habitantes em idade ativa</t>
  </si>
  <si>
    <t>20-Distribuição do rendimento</t>
  </si>
  <si>
    <t>Rendimento total</t>
  </si>
  <si>
    <t>Taxa de risco de pobreza</t>
  </si>
  <si>
    <t>Coeficiente de Gini</t>
  </si>
  <si>
    <t>Rendimento monetário</t>
  </si>
  <si>
    <t>21-Dispersão da variação populacional</t>
  </si>
  <si>
    <t>Taxa de variação populacional dos municípios</t>
  </si>
  <si>
    <t>Desvio padrão (dispersão concelhia)</t>
  </si>
  <si>
    <t>Máximo</t>
  </si>
  <si>
    <t>Mínimo</t>
  </si>
  <si>
    <t>Média</t>
  </si>
  <si>
    <t>22-Dispersão do rendimento familiar</t>
  </si>
  <si>
    <t>Rendimento familiar por habitante</t>
  </si>
  <si>
    <t>Coeficiente de variação (dispersão concelhia)</t>
  </si>
  <si>
    <t>23-Energias renováveis</t>
  </si>
  <si>
    <t>24-Emissão de gases com efeito estufa</t>
  </si>
  <si>
    <t>Peso da emissão de gases com efeito estufa no PIB (intensidade carbónica)</t>
  </si>
  <si>
    <t>kt de CO2 equivalente por milhões €</t>
  </si>
  <si>
    <t>25-Eficiência energética</t>
  </si>
  <si>
    <t>Consumo de energia primária</t>
  </si>
  <si>
    <t>ktep</t>
  </si>
  <si>
    <t>Consumo de energia primária no PIB</t>
  </si>
  <si>
    <t>tep/milhão de euros</t>
  </si>
  <si>
    <t>Informação extraída de http://datacentro.ccdrc.pt em 23/03/2023</t>
  </si>
  <si>
    <t>Comissão de Coordenação e Desenvolvimento Regional do Centro</t>
  </si>
  <si>
    <t>CCDRC - DataCentro</t>
  </si>
  <si>
    <t>PT16</t>
  </si>
  <si>
    <t>Centro (PT)</t>
  </si>
  <si>
    <t>Densidade populacional</t>
  </si>
  <si>
    <t>Hab/km²</t>
  </si>
  <si>
    <t>Índice de envelhecimento a 1 de janeiro</t>
  </si>
  <si>
    <t>População anual residente a 1 de janeiro</t>
  </si>
  <si>
    <t>Segundo os grandes grupos etários</t>
  </si>
  <si>
    <t>0 aos 14 anos</t>
  </si>
  <si>
    <t>15 aos 64 anos</t>
  </si>
  <si>
    <t>Milhares de pessoas</t>
  </si>
  <si>
    <t>Milhares de euros/trab.</t>
  </si>
  <si>
    <t>Segundo a atividade económica (NACE Rev.2)</t>
  </si>
  <si>
    <t>Agricultura, Floresta e Pesca</t>
  </si>
  <si>
    <t>Indústria, exceto Construção</t>
  </si>
  <si>
    <t>Comércio; Transportes; Alojamento e Restauração</t>
  </si>
  <si>
    <t>Atividades de comunicação e informação</t>
  </si>
  <si>
    <t>Atividades financeiras e de seguros</t>
  </si>
  <si>
    <t>Atividades profissionais, científicas e técnicas; Atividades administrativas e dos serviços de apoio</t>
  </si>
  <si>
    <t>Administração pública e defesa; Educação; Atividades de saúde humana e apoio social</t>
  </si>
  <si>
    <t>Atividades artísticas, de espectáculos, desportivas e recreativas; Outras atividades de serviços; Atividades das famílias e dos organismos internacionais e outras instituições extraterritoriais</t>
  </si>
  <si>
    <t>Produto Interno Bruto</t>
  </si>
  <si>
    <t>Produto Interno Bruto em Paridades de Poder de Compra (PPC)</t>
  </si>
  <si>
    <t>Milhões de PPC</t>
  </si>
  <si>
    <t>Produto Interno Bruto per capita a preços correntes</t>
  </si>
  <si>
    <t>Milhares de euros/hab.</t>
  </si>
  <si>
    <t>Produto Interno Bruto per capita a preços correntes, UE 27=100</t>
  </si>
  <si>
    <t>Produto Interno Bruto per capita em Paridades de Poder de Compra (PPC)</t>
  </si>
  <si>
    <t>PPC/hab.</t>
  </si>
  <si>
    <t>Produto Interno Bruto per capita em Paridades de Poder de Compra (PPC), UE 27=100</t>
  </si>
  <si>
    <t>Taxa de desemprego</t>
  </si>
  <si>
    <t>Taxa de emprego</t>
  </si>
  <si>
    <t>VAB a preços correntes</t>
  </si>
  <si>
    <t>Indústria, exceto construção</t>
  </si>
  <si>
    <t>Comércio; Transportes; Alojamento e restauração</t>
  </si>
  <si>
    <t>Administração pública e Defesa; Educação; Atividades de saúde humana e apoio social</t>
  </si>
  <si>
    <t xml:space="preserve">Regional Innovation Scoreboard </t>
  </si>
  <si>
    <t>Human Development (Desenvolvimento Humano)</t>
  </si>
  <si>
    <t>Human Development (Nível de Desenvolvimento Humano)</t>
  </si>
  <si>
    <t>Nível</t>
  </si>
  <si>
    <t>Regional Competitiveness Index (Índice de Competitividade Regional)</t>
  </si>
  <si>
    <t>Posicionamento</t>
  </si>
  <si>
    <t>Social Progress (Progresso Social)</t>
  </si>
  <si>
    <t>EU Regional Social Progress Index</t>
  </si>
  <si>
    <t>Despesa em I&amp;D (peso no PIB)</t>
  </si>
  <si>
    <t>População dos 30 aos 34 anos com ensino superior completo</t>
  </si>
  <si>
    <t>Taxa de abandono escolar precoce</t>
  </si>
  <si>
    <t>Taxa de emprego da população dos 20 aos 64 anos</t>
  </si>
  <si>
    <t>Investimento (custo) elegível aprovado no PORTUGAL 2020 na região</t>
  </si>
  <si>
    <t>3T22</t>
  </si>
  <si>
    <t>Segundo o programa operacional</t>
  </si>
  <si>
    <t>CENTRO 2020</t>
  </si>
  <si>
    <t>COMPETE 2020</t>
  </si>
  <si>
    <t>PO CH</t>
  </si>
  <si>
    <t>PO ISE</t>
  </si>
  <si>
    <t>PO SEUR</t>
  </si>
  <si>
    <t>PDR 2020</t>
  </si>
  <si>
    <t>MAR 2020</t>
  </si>
  <si>
    <t>Fundo europeu aprovado no PORTUGAL2020 na região</t>
  </si>
  <si>
    <t>Segundo o fundo financiador</t>
  </si>
  <si>
    <t>FEDER</t>
  </si>
  <si>
    <t>FSE</t>
  </si>
  <si>
    <t>FC</t>
  </si>
  <si>
    <t>FEADER</t>
  </si>
  <si>
    <t>FEAMP</t>
  </si>
  <si>
    <t>Distribuição do fundo europeu aprovado no PORTUGAL 2020 na região</t>
  </si>
  <si>
    <t>% do total nacional</t>
  </si>
  <si>
    <t>Despesa validada (despesa elegível) no PORTUGAL 2020 na região</t>
  </si>
  <si>
    <t>Despesa validada (fundo europeu) no PORTUGAL 2020 na região</t>
  </si>
  <si>
    <t>Taxa de realização no PORTUGAL 2020 na região</t>
  </si>
  <si>
    <t>Pagamentos aos beneficiários (fundo europeu) do PORTUGAL 2020 na região</t>
  </si>
  <si>
    <t>Operações aprovadas no CENTRO 2020</t>
  </si>
  <si>
    <t>Segundo o eixo prioritário</t>
  </si>
  <si>
    <t>Eixo 1</t>
  </si>
  <si>
    <t>Eixo 2</t>
  </si>
  <si>
    <t>Eixo 3</t>
  </si>
  <si>
    <t>Eixo 4</t>
  </si>
  <si>
    <t>Eixo 5</t>
  </si>
  <si>
    <t>Eixo 6</t>
  </si>
  <si>
    <t>Eixo 7</t>
  </si>
  <si>
    <t>Eixo 8</t>
  </si>
  <si>
    <t>Eixo 9</t>
  </si>
  <si>
    <t>Eixo 10</t>
  </si>
  <si>
    <t>Investimento (custo) total aprovado no CENTRO 2020</t>
  </si>
  <si>
    <t>Investimento (custo) elegível aprovado no CENTRO 2020</t>
  </si>
  <si>
    <t>Fundo europeu aprovado no CENTRO 2020</t>
  </si>
  <si>
    <t>Segundo a tipologia de intervenção</t>
  </si>
  <si>
    <t>Bolsas de ensino superior para mobilidade</t>
  </si>
  <si>
    <t>Capacitação e modernização da administração pública</t>
  </si>
  <si>
    <t>Capacitação institucional nas parcerias territoriais e setoriais</t>
  </si>
  <si>
    <t>CET</t>
  </si>
  <si>
    <t>Cursos TesP</t>
  </si>
  <si>
    <t>Eficiência energética (empresas, habitações e infraestruturas públicas)</t>
  </si>
  <si>
    <t>Emprego altamente qualificado nas empresas</t>
  </si>
  <si>
    <t>Equipamentos para instituições de ensino superior</t>
  </si>
  <si>
    <t>Formação dos trabalhadores da administração pública</t>
  </si>
  <si>
    <t>Inclusão ativa de grupos vulneráveis</t>
  </si>
  <si>
    <t>Infraestruturas de ensino básico e secundário</t>
  </si>
  <si>
    <t>Infraestruturas e equipamentos sociais e de saúde</t>
  </si>
  <si>
    <t>Infraestruturas tecnológicas</t>
  </si>
  <si>
    <t>Mobilidade urbana sustentável</t>
  </si>
  <si>
    <t>Monitorização da qualidade do ar</t>
  </si>
  <si>
    <t>Operações de acolhimento empresarial</t>
  </si>
  <si>
    <t>Património natural e cultural</t>
  </si>
  <si>
    <t>Programa de Estágios Profissionais na Administração Local</t>
  </si>
  <si>
    <t>Programas doutorais</t>
  </si>
  <si>
    <t>Promoção das TIC na AP</t>
  </si>
  <si>
    <t>Reabilitação urbana</t>
  </si>
  <si>
    <t>Redução do abandono escolar</t>
  </si>
  <si>
    <t>Regeneração de comunidades e zonas desfavorecidas</t>
  </si>
  <si>
    <t>Reposição da atividade empresarial atingida pelos incêndios</t>
  </si>
  <si>
    <t>SAAC</t>
  </si>
  <si>
    <t>SAICT</t>
  </si>
  <si>
    <t>SI às empresas</t>
  </si>
  <si>
    <t>SI2E e +CO3SO</t>
  </si>
  <si>
    <t>Transição digital da educação</t>
  </si>
  <si>
    <t>Valorização dos recursos endógenos em territórios específicos</t>
  </si>
  <si>
    <t>Assistência técnica</t>
  </si>
  <si>
    <t>Segundo a CIM beneficiária</t>
  </si>
  <si>
    <t>Não regionalizável</t>
  </si>
  <si>
    <t>Fundo europeu aprovado no CENTRO 2020 por habitante</t>
  </si>
  <si>
    <t>Fundo europeu aprovado no CENTRO 2020 por operação</t>
  </si>
  <si>
    <t>Despesa validada (investimento elegível) no CENTRO 2020</t>
  </si>
  <si>
    <t>Despesa validada (fundo europeu) no CENTRO 2020</t>
  </si>
  <si>
    <t>Pagamentos aos beneficiários no CENTRO 2020</t>
  </si>
  <si>
    <t>Fundo europeu certificado à Comissão Europeia no CENTRO 2020</t>
  </si>
  <si>
    <t>Taxa de compromisso no CENTRO 2020</t>
  </si>
  <si>
    <t>Taxa de execução no CENTRO 2020</t>
  </si>
  <si>
    <t>Taxa de realização no CENTRO 2020</t>
  </si>
  <si>
    <t>Taxa de pagamento no CENTRO 2020</t>
  </si>
  <si>
    <t>Taxa de reembolso no CENTRO 2020</t>
  </si>
  <si>
    <t>Rácio pagamento/programado no CENTRO 2020</t>
  </si>
  <si>
    <t>Taxa de certificação do fundo programado no CENTRO 2020</t>
  </si>
  <si>
    <t>Administração pública</t>
  </si>
  <si>
    <t>Câmaras Municipais que disponibilizam o preenchimento e submissão de formulários na internet</t>
  </si>
  <si>
    <t>Participação comunitária em projetos cofinanciados no total de receitas de capital das câmaras municipais</t>
  </si>
  <si>
    <t>Taxa de cobertura territorial das Lojas do Cidadão</t>
  </si>
  <si>
    <t>Competitividade e especialização</t>
  </si>
  <si>
    <t>Capacidade de alojamento em estabelecimentos de alojamento turístico por 1 000 habitantes</t>
  </si>
  <si>
    <t>Empresas (por localização da sede)</t>
  </si>
  <si>
    <t>Estada média nos estabelecimentos de alojamento turístico</t>
  </si>
  <si>
    <t>Índice sintético de desenvolvimento regional</t>
  </si>
  <si>
    <t>Índice de competitividade</t>
  </si>
  <si>
    <t>Pessoal ao serviço por empresa</t>
  </si>
  <si>
    <t>Proporção do VAB das empresas em setores de alta e média-alta tecnologia</t>
  </si>
  <si>
    <t>...</t>
  </si>
  <si>
    <t>Taxa de ocupação-cama (líquida) nos estabelecimentos de alojamento turístico</t>
  </si>
  <si>
    <t>Volume de negócios das sociedades com menos de 250 pessoas ao serviço</t>
  </si>
  <si>
    <t>Volume de negócios para o exterior das sociedades com menos de 250 pessoas ao serviço</t>
  </si>
  <si>
    <t>Investigação &amp; Desenvolvimento e inovação</t>
  </si>
  <si>
    <t>Proporção da despesa em I&amp;D por setor de execução</t>
  </si>
  <si>
    <t>Proporção de empresas com atividades de inovação</t>
  </si>
  <si>
    <t>2018-2020</t>
  </si>
  <si>
    <t>Proporção de empresas com cooperação para a inovação</t>
  </si>
  <si>
    <t>Proporção de empresas com financiamento público para inovação</t>
  </si>
  <si>
    <t>Proporção de investigadores (equivalente a tempo integral) na população ativa</t>
  </si>
  <si>
    <t>Tecnologias da informação e comunicação</t>
  </si>
  <si>
    <t>Acessos à Internet em banda larga por 100 habitantes</t>
  </si>
  <si>
    <t>Proporção de indivíduos com idade entre 16 e 74 anos que preencheram e enviaram pela Internet formulários oficiais para organismos da administração pública para fins privados (nos últimos 12 meses)</t>
  </si>
  <si>
    <t>Proporção de agregados domésticos privados com pelo menos um indivíduo com idade entre 16 e 74 anos e com ligação à Internet em casa através de banda larga</t>
  </si>
  <si>
    <t>Proporção de declarações fiscais do IRS Modelo 3 entregues on-line</t>
  </si>
  <si>
    <t>Proporção de hospitais que realizam atividades de telemedicina</t>
  </si>
  <si>
    <t>Sistema urbano e acessibilidade</t>
  </si>
  <si>
    <t>Índice de concentração da população residente em cidades</t>
  </si>
  <si>
    <t>Índice de primazia do sistema urbano</t>
  </si>
  <si>
    <t>Demografia das empresas</t>
  </si>
  <si>
    <t>Proporção dos nascimentos de empresas em setores de alta e média-alta tecnologia</t>
  </si>
  <si>
    <t>Taxa de natalidade de empresas</t>
  </si>
  <si>
    <t>Taxa de sobrevivência de empresas (a 2 anos)</t>
  </si>
  <si>
    <t>Desempenho económico</t>
  </si>
  <si>
    <t>Índice global</t>
  </si>
  <si>
    <t>Proporção do VAB por ramos de atividade</t>
  </si>
  <si>
    <t>Setor primário</t>
  </si>
  <si>
    <t>Setor secundário</t>
  </si>
  <si>
    <t>Indústria e energia</t>
  </si>
  <si>
    <t>Setor terciário</t>
  </si>
  <si>
    <t>Comércio; reparação automóvel; transportes e armazenagem; alojamento e restauração</t>
  </si>
  <si>
    <t>Informação e comunicações</t>
  </si>
  <si>
    <t>Atividades de consultoria, científicas, técnicas e de serviços administrativos</t>
  </si>
  <si>
    <t>Administração pública e defesa; segurança social; educação; saúde e ação social</t>
  </si>
  <si>
    <t>Artes e espetáculos; reparação de bens domésticos; outros serviços</t>
  </si>
  <si>
    <t>Taxa de investimento aparente</t>
  </si>
  <si>
    <t>Inclusão social</t>
  </si>
  <si>
    <t>Ganho médio mensal dos trabalhadores por conta de outrem</t>
  </si>
  <si>
    <t>Índice de dependência</t>
  </si>
  <si>
    <t>Índice de envelhecimento</t>
  </si>
  <si>
    <t>Índice de coesão</t>
  </si>
  <si>
    <t>Poder de compra per capita</t>
  </si>
  <si>
    <t>Emprego</t>
  </si>
  <si>
    <t>Desemprego registado por 100 habitantes com 15 ou mais anos de idade</t>
  </si>
  <si>
    <t>População ativa com ensino superior completo</t>
  </si>
  <si>
    <t>% (série 2011)</t>
  </si>
  <si>
    <t>Longa duração</t>
  </si>
  <si>
    <t>Proporção de trabalhadores não qualificados na população empregada</t>
  </si>
  <si>
    <t>Serviços de interesse geral</t>
  </si>
  <si>
    <t>Espetadores de espetáculos ao vivo por habitante</t>
  </si>
  <si>
    <t>Médicos por 1000 habitantes (por local de residência)</t>
  </si>
  <si>
    <t>Visitantes de museus por habitante</t>
  </si>
  <si>
    <t>Sistema de ensino</t>
  </si>
  <si>
    <t>Alunos matriculados</t>
  </si>
  <si>
    <t>Ensino pré-escolar</t>
  </si>
  <si>
    <t>Secundário</t>
  </si>
  <si>
    <t>Pós-secundário não superior</t>
  </si>
  <si>
    <t>Taxa bruta de escolarização do ensino secundário</t>
  </si>
  <si>
    <t>Taxa de retenção e desistência no 3.º ciclo do ensino básico</t>
  </si>
  <si>
    <t>Taxa de transição/conclusão do ensino secundário</t>
  </si>
  <si>
    <t>Qualificações</t>
  </si>
  <si>
    <t>Diplomados do ensino superior em áreas científicas e tecnológicas por 1000 habitantes</t>
  </si>
  <si>
    <t>Taxa de escolaridade do nível de ensino superior da população residente com idade entre 30 e 34 anos</t>
  </si>
  <si>
    <t>Proteção do ambiente</t>
  </si>
  <si>
    <t>Índice de qualidade ambiental</t>
  </si>
  <si>
    <t>Proporção da superfície dos sítios da Rede Natura 2000</t>
  </si>
  <si>
    <t>Proporção de resíduos urbanos depositados em aterro</t>
  </si>
  <si>
    <t>Proporção de superfície das áreas protegidas</t>
  </si>
  <si>
    <t>Proporção de superfície das zonas de intervenção florestal</t>
  </si>
  <si>
    <t>Ambiente urbano</t>
  </si>
  <si>
    <t>Consumo doméstico de energia elétrica por habitante</t>
  </si>
  <si>
    <t>kWh/hab.</t>
  </si>
  <si>
    <t>Proporção de água segura para consumo humano</t>
  </si>
  <si>
    <t>Proporção de resíduos urbanos recolhidos seletivamente</t>
  </si>
  <si>
    <t>Reconstruções concluídas por 100 construções novas concluídas</t>
  </si>
  <si>
    <t>Resíduos urbanos recolhidos por habitante</t>
  </si>
  <si>
    <t>kg/ hab.</t>
  </si>
  <si>
    <t>Perdas nos sistemas de abastecimento de água (Série 2011 ) ( m³) por Localização geográfica (NUTS - 2013); Anual</t>
  </si>
  <si>
    <t>Perdas nos sistemas de abastecimento de água (Série 2011 ) ( m³) por Localização geográfica (NUTS - 2013); Anual - INE, ERSAR, ERSARA, DREM, Sistemas públicos urbanos de serviços de águas / vertente física e de funcionamento</t>
  </si>
  <si>
    <t>Perdas nos sistemas de abastecimento de água</t>
  </si>
  <si>
    <t>Sankey Diagram para as regiões em estudo</t>
  </si>
  <si>
    <t>ver ainda se esta info vale a pena</t>
  </si>
  <si>
    <t>CONSUMO DE ENERGIA ELÉTRICA POR SECTOR DE ATIVIDADE EM 2021</t>
  </si>
  <si>
    <t>Vendas de Produtos do Petróleo no Mercado Interno por Sector de Actividade Económica e Município em 2021</t>
  </si>
  <si>
    <t>Da DGEG</t>
  </si>
  <si>
    <t>Seria interessante ter um:</t>
  </si>
  <si>
    <t>Circular economy flow diagrams (europa.eu)</t>
  </si>
  <si>
    <t>Distribuição Espacial de Emissões Nacionais </t>
  </si>
  <si>
    <t>Distribuição Espacial de Emissões Nacionais (2015, 2017 e 2019) | Agência Portuguesa do Ambiente (apambiente.pt)</t>
  </si>
  <si>
    <t>É necessário realizar uma desfragmentação dos dados para cada região</t>
  </si>
  <si>
    <t>Encontrei na APA as emissões por concelho por categoria de fonte de emissão</t>
  </si>
  <si>
    <t>Economia Circular na Região de Lisboa de Lisboa e Vale do Tejo: Fluxos do Metabolismo Regional, 2019</t>
  </si>
  <si>
    <t>Este doc. é bastante útil, uma vez que apresenta um estudo semelhante ao pretendido e utiliza o modelo UMAn</t>
  </si>
  <si>
    <t>Região Centro em números</t>
  </si>
  <si>
    <t>Para uma informação mais detalhada consultar as Estatísticas da Produção industrial (embora só tenha dados p/Portugal)</t>
  </si>
  <si>
    <t>visto</t>
  </si>
  <si>
    <t>Anuário estatístico da região centro</t>
  </si>
  <si>
    <t>Dados sobre movimentos fronteiriços de resíduos</t>
  </si>
  <si>
    <t>Dados sobre movimento transfronteiriço de resíduos | Agência Portuguesa do Ambiente (apambiente.pt)</t>
  </si>
  <si>
    <t>AM Lisboa</t>
  </si>
  <si>
    <t>Mercadoria descarregada  na Região Centro</t>
  </si>
  <si>
    <t>Combustíveis fósseis (FF)</t>
  </si>
  <si>
    <t xml:space="preserve">FF1 - Combustíveis com baixo teor de cinzas </t>
  </si>
  <si>
    <t>FF4 - Plásticos e borrachas</t>
  </si>
  <si>
    <t>FF3 - Lubrificantes e óleos e solventes</t>
  </si>
  <si>
    <t>FF2 - Combustíveis com alto teor de cinzas</t>
  </si>
  <si>
    <t>Minérios Metálicos (MM)</t>
  </si>
  <si>
    <t>MM2 - Metais leves</t>
  </si>
  <si>
    <t>MM3 - Metais pesados não-ferrosos</t>
  </si>
  <si>
    <t>MM4 - Metais especiais</t>
  </si>
  <si>
    <t>MM5 - Combustíveis nucleares</t>
  </si>
  <si>
    <t xml:space="preserve">MM1 - Ferro, metais de liga de aço e metais ferrosos     </t>
  </si>
  <si>
    <t>MM6 - Metais preciosos</t>
  </si>
  <si>
    <t>NM2 - Cimento</t>
  </si>
  <si>
    <t>NM4 - Pedra</t>
  </si>
  <si>
    <t xml:space="preserve">NM1 - Areia   </t>
  </si>
  <si>
    <t>NM5 - Outros (fibras, sal, partes inorgânicas dos animais)</t>
  </si>
  <si>
    <t>NM3 - Barro</t>
  </si>
  <si>
    <t>Minerais não_x0002_metálicos (NM)</t>
  </si>
  <si>
    <t>Biomassa (BM)</t>
  </si>
  <si>
    <t>BM2 - Biomassa animal</t>
  </si>
  <si>
    <t xml:space="preserve">BM3 - Biomassa têxtil </t>
  </si>
  <si>
    <t>BM4 - Óleos e gorduras</t>
  </si>
  <si>
    <t>BM5 - Açúcares</t>
  </si>
  <si>
    <t xml:space="preserve"> BM6 - Madeira</t>
  </si>
  <si>
    <t>BM7 - Papel e cartão</t>
  </si>
  <si>
    <t xml:space="preserve">BM1 - Biomassa agrícola    </t>
  </si>
  <si>
    <t xml:space="preserve"> BM8 - Biomassa não especificada</t>
  </si>
  <si>
    <t>Químicos e fertilizantes (CF)</t>
  </si>
  <si>
    <t>CF2 - Produtos químicos e farmacêuticos</t>
  </si>
  <si>
    <t xml:space="preserve">CF1 - Álcoois  </t>
  </si>
  <si>
    <t>CF3 - Fertilizantes e pesticidas</t>
  </si>
  <si>
    <t>Outros (O)</t>
  </si>
  <si>
    <t xml:space="preserve">O1 - Não especificado </t>
  </si>
  <si>
    <t>O2 - Líquidos</t>
  </si>
  <si>
    <t>CIM Coimbra</t>
  </si>
  <si>
    <t>CIM Viseu Dão Lafões</t>
  </si>
  <si>
    <t>CIM Beiras e Serra da Estrela</t>
  </si>
  <si>
    <t>Extração interna de materiais</t>
  </si>
  <si>
    <t>Importações nacionais</t>
  </si>
  <si>
    <t>Importações internacionais</t>
  </si>
  <si>
    <t>Anuário Estatístico da Região Centro - 2018</t>
  </si>
  <si>
    <t>Metodologias para estudar o metabolismo urbano</t>
  </si>
  <si>
    <t>Metodologia</t>
  </si>
  <si>
    <t>Autor</t>
  </si>
  <si>
    <t>Uman</t>
  </si>
  <si>
    <t>Rosado et al.2009               Rosado et al.2014              Rosado et al.2015              Rosado et al.2016</t>
  </si>
  <si>
    <t>Pina et al. (2016)</t>
  </si>
  <si>
    <t>Duarte (2016)</t>
  </si>
  <si>
    <t>Amado (2018)</t>
  </si>
  <si>
    <t>Características</t>
  </si>
  <si>
    <t>Dificuladades da aplicação</t>
  </si>
  <si>
    <t>Aplicação do modelo</t>
  </si>
  <si>
    <t>Metabolismo Urbano Racionalizado</t>
  </si>
  <si>
    <t>Uman, revisto e otimizado</t>
  </si>
  <si>
    <t>Vantagens</t>
  </si>
  <si>
    <r>
      <t xml:space="preserve">A aplicação do método MFA requer estatísticas detalhadas para avaliar o consumo de material numa zona urbana, tais como estatísticas de comércio internacional, </t>
    </r>
    <r>
      <rPr>
        <sz val="10"/>
        <color rgb="FFFF0000"/>
        <rFont val="Calibri"/>
        <family val="2"/>
        <scheme val="minor"/>
      </rPr>
      <t>estatísticas de transportes</t>
    </r>
    <r>
      <rPr>
        <sz val="10"/>
        <color theme="1"/>
        <rFont val="Calibri"/>
        <family val="2"/>
        <scheme val="minor"/>
      </rPr>
      <t xml:space="preserve"> e outras estatísticas de produção de vários sectores económicos. Como alguns dos dados podem não estar disponíveis no a nível regional, especialmente as estatísticas de transportes, este modelo UM permite ultrapassar estes tipos de constrangimentos utilizando 
tabelas de entradas-saídas monetárias e factores de redução.</t>
    </r>
  </si>
  <si>
    <t>Links</t>
  </si>
  <si>
    <t>Dados necessários</t>
  </si>
  <si>
    <t>-Input-output tables;        -Number of workers per economic activity;           -Population;                     -Gross Domestic Product (GDP) &amp; Gross Value Added (GVA)</t>
  </si>
  <si>
    <t>Enquanto que algumas das estatísticas estão disponíveis para diferentes áreas urbanas em torno do mundo, as estatísticas de transportes não estão facilmente disponíveis, tornando-se difícil de saber que materiais e produtos são importados do resto do país.
Estes constrangimentos constituíram a motivação para o desenvolvimento um novo método baseado em tabelas de entradas e saídas monetárias nacionais ou regionais.</t>
  </si>
  <si>
    <t>Tabelas IO:  https://www.oecd.org/sti/ind/input-outputtables.htm</t>
  </si>
  <si>
    <t>Tabelas WIOD: https://www.rug.nl/ggdc/valuechain/wiod/wiod-2016-release</t>
  </si>
  <si>
    <t>Cálculo de indicadores</t>
  </si>
  <si>
    <t xml:space="preserve"> única metodologia desenvolvida que permite contabilizar e desagregar os fluxos de 
materiais por mercadorias, actividade económica e tipo de materiais, até à escala regional ou municipal</t>
  </si>
  <si>
    <t>falta de dados e a necessidade de os extrapolar</t>
  </si>
  <si>
    <t>Vários</t>
  </si>
  <si>
    <t xml:space="preserve">assenta em tabelas input-output da OCDE e requer a conversão de unidades monetárias para unidades físicas. </t>
  </si>
  <si>
    <t xml:space="preserve"> assenta em tabelas WIOD  e requer a conversão de unidades monetárias para unidades físicas</t>
  </si>
  <si>
    <t>Este modelo permite a diferentes escalas, 
nomeadamente a regional, contabilizar e desagregar os fluxos de materiais por 13.119 mercadorias da 
Nomenclatura Combinada que são posteriormente convertidos na nomenclatura MatCat.</t>
  </si>
  <si>
    <t>Otimização e revisão do modelo UMAn</t>
  </si>
  <si>
    <t>Pordata</t>
  </si>
  <si>
    <t>Censos</t>
  </si>
  <si>
    <t>Famílias </t>
  </si>
  <si>
    <t xml:space="preserve">População residente </t>
  </si>
  <si>
    <t xml:space="preserve">Migrações </t>
  </si>
  <si>
    <t>Escolaridade</t>
  </si>
  <si>
    <t>Mercado de trabalho</t>
  </si>
  <si>
    <t>Deslocações diárias</t>
  </si>
  <si>
    <t>Habitação</t>
  </si>
  <si>
    <t>Casamentos e Divórcios</t>
  </si>
  <si>
    <t>Famílias</t>
  </si>
  <si>
    <t>Migrações</t>
  </si>
  <si>
    <t>Movimento da População</t>
  </si>
  <si>
    <t>Nascimentos e Fecundidade</t>
  </si>
  <si>
    <t>Esperança de Vida e Mortes</t>
  </si>
  <si>
    <t>População Residente</t>
  </si>
  <si>
    <t>Alunos do Ensino Não Superior</t>
  </si>
  <si>
    <t>Alunos Matriculados do Ensino Superior</t>
  </si>
  <si>
    <t>Diplomados no Ano</t>
  </si>
  <si>
    <t>Docentes</t>
  </si>
  <si>
    <t>Escolaridade da População</t>
  </si>
  <si>
    <t>Estabelecimentos de Ensino</t>
  </si>
  <si>
    <t>Saúde</t>
  </si>
  <si>
    <t>Acidentes</t>
  </si>
  <si>
    <t>Recursos Humanos</t>
  </si>
  <si>
    <t>Serviço Nacional de Saúde (SNS)</t>
  </si>
  <si>
    <t>Serviços e Utilização</t>
  </si>
  <si>
    <t>Proteção Social</t>
  </si>
  <si>
    <t>Caixa Geral de Aposentações (CGA)</t>
  </si>
  <si>
    <t>Seg. Social - Beneficiários</t>
  </si>
  <si>
    <t>Seg. Social - Contribuintes</t>
  </si>
  <si>
    <t>Seg. Social - Pensionistas</t>
  </si>
  <si>
    <t>Habitação, Conforto e Condições de Vida</t>
  </si>
  <si>
    <t>Alojamentos</t>
  </si>
  <si>
    <t>Rendimentos e Poder de Compra</t>
  </si>
  <si>
    <t>Edifícios</t>
  </si>
  <si>
    <t>Justiça e Segurança</t>
  </si>
  <si>
    <t>Actos Notariais e Registos</t>
  </si>
  <si>
    <t>Crimes</t>
  </si>
  <si>
    <t>Emprego e Mercado de Trabalho</t>
  </si>
  <si>
    <t>População Activa</t>
  </si>
  <si>
    <t>População Desempregada</t>
  </si>
  <si>
    <t>População Empregada</t>
  </si>
  <si>
    <t>População Inactiva</t>
  </si>
  <si>
    <t>Salários</t>
  </si>
  <si>
    <t>Empresas, Pessoal e Produto</t>
  </si>
  <si>
    <t>Ciência, Tecnologia e Sociedade de Informação</t>
  </si>
  <si>
    <t>Empresas Não Financeiras</t>
  </si>
  <si>
    <t>PIB e Comércio Internacional</t>
  </si>
  <si>
    <t>Demografia das Empresas Não Financeiras</t>
  </si>
  <si>
    <t>Banca, Crédito e Multibanco</t>
  </si>
  <si>
    <t>Computadores e Internet</t>
  </si>
  <si>
    <t>Telecomunicações</t>
  </si>
  <si>
    <t>Ciência</t>
  </si>
  <si>
    <t>Ambiente, Energia e Território</t>
  </si>
  <si>
    <t>Água e Saneamento</t>
  </si>
  <si>
    <t>Despesas</t>
  </si>
  <si>
    <t>Proteção do Ambiente</t>
  </si>
  <si>
    <t>Resíduos</t>
  </si>
  <si>
    <t>Território e Ordenamento</t>
  </si>
  <si>
    <t>Cultura</t>
  </si>
  <si>
    <t>Cinema</t>
  </si>
  <si>
    <t>Espetáculos ao vivo</t>
  </si>
  <si>
    <t>Museus e Galerias</t>
  </si>
  <si>
    <t>Periódicos</t>
  </si>
  <si>
    <t>Finanças Autárquicas</t>
  </si>
  <si>
    <t>Receitas</t>
  </si>
  <si>
    <t>Trabalhadores</t>
  </si>
  <si>
    <t>Dívida e Défice/Excedente</t>
  </si>
  <si>
    <t>Participação Eleitoral</t>
  </si>
  <si>
    <t>Para as Assembleias Legislativas Regionais</t>
  </si>
  <si>
    <t>Para a Assembleia da República</t>
  </si>
  <si>
    <t>Para as Autarquias Locais</t>
  </si>
  <si>
    <t>Para o Parlamento Europeu</t>
  </si>
  <si>
    <t>Para a Presidência da República</t>
  </si>
  <si>
    <t>Para o Recenseamento Eleitoral</t>
  </si>
  <si>
    <t>Turismo</t>
  </si>
  <si>
    <t>Alojamentos Turísticos</t>
  </si>
  <si>
    <t>Ocupação de Alojamentos Turísticos</t>
  </si>
  <si>
    <t>Turismo da População Residente</t>
  </si>
  <si>
    <t>Agricultura, Floresta e Pescas</t>
  </si>
  <si>
    <t>Explorações Agrícolas e Superfície</t>
  </si>
  <si>
    <t>Superfície e Produção Agrícola</t>
  </si>
  <si>
    <t>Contas Económicas da Agricultura</t>
  </si>
  <si>
    <t>Pescas</t>
  </si>
  <si>
    <t>Sim</t>
  </si>
  <si>
    <t>Não</t>
  </si>
  <si>
    <t>NUTS I</t>
  </si>
  <si>
    <t>Ignorado/Outro</t>
  </si>
  <si>
    <t>Taxa de atividade segundo os Censos: total e por sexo (%)</t>
  </si>
  <si>
    <t>Taxa de desemprego segundo os Censos: total e por sexo (%)</t>
  </si>
  <si>
    <t>Taxa de emprego segundo os Censos: total e por sexo (%)</t>
  </si>
  <si>
    <t>Onde há mais e menos homens ou mulheres desempregados por 100 ativos?</t>
  </si>
  <si>
    <t>População ativa segundo os Censos: total e por sexo</t>
  </si>
  <si>
    <t>Encontra-se neste excel</t>
  </si>
  <si>
    <t>Data por NUT'S 1,2 e 3</t>
  </si>
  <si>
    <t>2020-</t>
  </si>
  <si>
    <t>2021-</t>
  </si>
  <si>
    <t>2015-2014-2013</t>
  </si>
  <si>
    <t>2022-</t>
  </si>
  <si>
    <t>Proporção de importações/exportações</t>
  </si>
  <si>
    <t>os dados  estão fragmentados</t>
  </si>
  <si>
    <t>2019-</t>
  </si>
  <si>
    <t>2021/2020-</t>
  </si>
  <si>
    <t>Talvez</t>
  </si>
  <si>
    <t>Proporção de eletricidade produzida em centrais eólicas</t>
  </si>
  <si>
    <t>Proporção de energia elétrica consumida pela indústria</t>
  </si>
  <si>
    <t>Informação extraída de http://datacentro.ccdrc.pt em 13/04/2023</t>
  </si>
  <si>
    <t>INE e DataCentro</t>
  </si>
  <si>
    <t>PORDATA</t>
  </si>
  <si>
    <t>2020-(…) e 2013</t>
  </si>
  <si>
    <t>2020-(…) e 2017-(…)</t>
  </si>
  <si>
    <t>Para uma informação mais detalhada consultar Inquérito Comunitário à Inovação - 2020</t>
  </si>
  <si>
    <t>Águas distribuída</t>
  </si>
  <si>
    <t>Águas resíduais</t>
  </si>
  <si>
    <t>Urban_Metabolism_Report_Full_proof_5 (resourceefficientcities.org)</t>
  </si>
  <si>
    <t>O seguinte doc. apresenta toda uma série de modelos estudados e aplicados a casos de estudo</t>
  </si>
  <si>
    <t>coimbra</t>
  </si>
  <si>
    <t>viseu</t>
  </si>
  <si>
    <t>Beiras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</si>
</sst>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6" formatCode="#,##0\ &quot;€&quot;;[Red]\-#,##0\ &quot;€&quot;"/>
    <numFmt numFmtId="44" formatCode="_-* #,##0.00\ &quot;€&quot;_-;\-* #,##0.00\ &quot;€&quot;_-;_-* &quot;-&quot;??\ &quot;€&quot;_-;_-@_-"/>
    <numFmt numFmtId="164" formatCode="_-* #,##0.00\ _€_-;\-* #,##0.00\ _€_-;_-* &quot;-&quot;??\ _€_-;_-@_-"/>
    <numFmt numFmtId="165" formatCode="#\ ###\ ##0"/>
    <numFmt numFmtId="166" formatCode="#\ ###\ ###\ ##0"/>
    <numFmt numFmtId="167" formatCode="#\ ###\ ##0\ &quot;§&quot;"/>
    <numFmt numFmtId="168" formatCode="###\ ###\ ##0"/>
    <numFmt numFmtId="169" formatCode="###\ ###\ ###\ ##0\ "/>
    <numFmt numFmtId="170" formatCode="\ ##,##0;\ \-##,##0"/>
    <numFmt numFmtId="171" formatCode="\P\r\o\ #,###;\P\r\o\ \-#,###"/>
    <numFmt numFmtId="172" formatCode="0.000"/>
    <numFmt numFmtId="173" formatCode="0_)"/>
    <numFmt numFmtId="174" formatCode="0.0"/>
    <numFmt numFmtId="175" formatCode="0.0%"/>
    <numFmt numFmtId="176" formatCode="#,##0&quot; F&quot;;\ \-#,##0&quot; F&quot;"/>
    <numFmt numFmtId="177" formatCode="#,##0.0"/>
    <numFmt numFmtId="178" formatCode="\ ##,##0.0;\ \-##,##0.0"/>
    <numFmt numFmtId="179" formatCode="\┴\ \ ##,##0.0;\┴\ \ \-##,##0.0"/>
    <numFmt numFmtId="180" formatCode="\-#,###"/>
    <numFmt numFmtId="181" formatCode="\┴\ \-#,###"/>
    <numFmt numFmtId="182" formatCode="#,##0.000"/>
    <numFmt numFmtId="183" formatCode="\/\/#,###"/>
  </numFmts>
  <fonts count="127">
    <font>
      <sz val="11"/>
      <color theme="1"/>
      <name val="Calibri"/>
      <family val="2"/>
      <scheme val="minor"/>
    </font>
    <font>
      <sz val="11"/>
      <color theme="1"/>
      <name val="Calibri"/>
      <family val="2"/>
      <scheme val="minor"/>
    </font>
    <font>
      <sz val="10"/>
      <name val="Arial"/>
      <family val="2"/>
    </font>
    <font>
      <sz val="7"/>
      <color indexed="8"/>
      <name val="Arial"/>
      <family val="2"/>
    </font>
    <font>
      <sz val="8"/>
      <name val="Arial"/>
      <family val="2"/>
    </font>
    <font>
      <sz val="7"/>
      <name val="Arial"/>
      <family val="2"/>
    </font>
    <font>
      <sz val="6.5"/>
      <name val="Arial"/>
      <family val="2"/>
    </font>
    <font>
      <sz val="10"/>
      <name val="MS Sans Serif"/>
      <family val="2"/>
    </font>
    <font>
      <b/>
      <sz val="8"/>
      <name val="Times New Roman"/>
      <family val="1"/>
    </font>
    <font>
      <sz val="8"/>
      <name val="Times New Roman"/>
      <family val="1"/>
    </font>
    <font>
      <u/>
      <sz val="10"/>
      <color indexed="58"/>
      <name val="Arial"/>
      <family val="2"/>
    </font>
    <font>
      <sz val="12"/>
      <name val="Helv"/>
    </font>
    <font>
      <b/>
      <sz val="16"/>
      <name val="Times New Roman"/>
      <family val="1"/>
    </font>
    <font>
      <sz val="9"/>
      <name val="Tahoma"/>
      <family val="2"/>
    </font>
    <font>
      <u/>
      <sz val="10"/>
      <color indexed="12"/>
      <name val="Arial"/>
      <family val="2"/>
    </font>
    <font>
      <b/>
      <sz val="7"/>
      <name val="Arial"/>
      <family val="2"/>
    </font>
    <font>
      <sz val="9"/>
      <name val="Arial"/>
      <family val="2"/>
    </font>
    <font>
      <u/>
      <sz val="10"/>
      <color theme="10"/>
      <name val="Arial"/>
      <family val="2"/>
    </font>
    <font>
      <sz val="10"/>
      <color theme="1"/>
      <name val="Arial"/>
      <family val="2"/>
    </font>
    <font>
      <sz val="11"/>
      <name val="Calibri"/>
      <family val="2"/>
      <scheme val="minor"/>
    </font>
    <font>
      <sz val="6.5"/>
      <color indexed="8"/>
      <name val="Arial"/>
      <family val="2"/>
    </font>
    <font>
      <vertAlign val="superscript"/>
      <sz val="9"/>
      <name val="Arial"/>
      <family val="2"/>
    </font>
    <font>
      <b/>
      <sz val="11"/>
      <name val="Calibri"/>
      <family val="2"/>
      <scheme val="minor"/>
    </font>
    <font>
      <b/>
      <vertAlign val="superscript"/>
      <sz val="11"/>
      <name val="Calibri"/>
      <family val="2"/>
      <scheme val="minor"/>
    </font>
    <font>
      <b/>
      <sz val="11"/>
      <color theme="1"/>
      <name val="Calibri"/>
      <family val="2"/>
      <scheme val="minor"/>
    </font>
    <font>
      <vertAlign val="superscript"/>
      <sz val="1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b/>
      <sz val="9"/>
      <name val="Arial"/>
      <family val="2"/>
    </font>
    <font>
      <b/>
      <sz val="9"/>
      <color theme="1"/>
      <name val="Arial"/>
      <family val="2"/>
    </font>
    <font>
      <sz val="72"/>
      <color theme="1"/>
      <name val="Calibri"/>
      <family val="2"/>
      <scheme val="minor"/>
    </font>
    <font>
      <sz val="11"/>
      <color rgb="FFFF0000"/>
      <name val="Calibri"/>
      <family val="2"/>
      <scheme val="minor"/>
    </font>
    <font>
      <sz val="11"/>
      <color rgb="FFFF0066"/>
      <name val="Calibri"/>
      <family val="2"/>
      <scheme val="minor"/>
    </font>
    <font>
      <b/>
      <sz val="11"/>
      <color rgb="FFFF0066"/>
      <name val="Calibri"/>
      <family val="2"/>
      <scheme val="minor"/>
    </font>
    <font>
      <b/>
      <sz val="10"/>
      <color indexed="0"/>
      <name val="Arial"/>
      <family val="2"/>
    </font>
    <font>
      <sz val="10"/>
      <color indexed="0"/>
      <name val="Arial"/>
      <family val="2"/>
    </font>
    <font>
      <sz val="8"/>
      <color rgb="FF000000"/>
      <name val="Arial"/>
      <family val="2"/>
    </font>
    <font>
      <sz val="11"/>
      <color indexed="8"/>
      <name val="Calibri"/>
      <family val="2"/>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b/>
      <sz val="8"/>
      <name val="Arial"/>
      <family val="2"/>
    </font>
    <font>
      <sz val="11"/>
      <color indexed="52"/>
      <name val="Calibri"/>
      <family val="2"/>
    </font>
    <font>
      <sz val="9"/>
      <color indexed="8"/>
      <name val="Times New Roman"/>
      <family val="1"/>
    </font>
    <font>
      <sz val="11"/>
      <color indexed="17"/>
      <name val="Calibri"/>
      <family val="2"/>
    </font>
    <font>
      <b/>
      <sz val="11"/>
      <name val="Arial"/>
      <family val="2"/>
    </font>
    <font>
      <sz val="11"/>
      <color indexed="62"/>
      <name val="Calibri"/>
      <family val="2"/>
    </font>
    <font>
      <sz val="8"/>
      <name val="NewCenturySchlbk"/>
      <family val="1"/>
    </font>
    <font>
      <b/>
      <sz val="12"/>
      <name val="Times New Roman"/>
      <family val="1"/>
    </font>
    <font>
      <sz val="11"/>
      <color indexed="20"/>
      <name val="Calibri"/>
      <family val="2"/>
    </font>
    <font>
      <sz val="9"/>
      <name val="Times New Roman"/>
      <family val="1"/>
    </font>
    <font>
      <sz val="11"/>
      <color indexed="60"/>
      <name val="Calibri"/>
      <family val="2"/>
    </font>
    <font>
      <b/>
      <sz val="9"/>
      <name val="Times New Roman"/>
      <family val="1"/>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9"/>
      <name val="UniversCondLight"/>
    </font>
    <font>
      <sz val="14"/>
      <name val="ZapfHumnst BT"/>
    </font>
    <font>
      <sz val="11"/>
      <color theme="1"/>
      <name val="Arial"/>
      <family val="2"/>
    </font>
    <font>
      <b/>
      <sz val="11"/>
      <color indexed="8"/>
      <name val="Calibri"/>
      <family val="2"/>
    </font>
    <font>
      <b/>
      <sz val="7"/>
      <color theme="0"/>
      <name val="Arial"/>
      <family val="2"/>
    </font>
    <font>
      <sz val="7"/>
      <color theme="1"/>
      <name val="Arial"/>
      <family val="2"/>
    </font>
    <font>
      <sz val="11"/>
      <color theme="7"/>
      <name val="Calibri"/>
      <family val="2"/>
      <scheme val="minor"/>
    </font>
    <font>
      <vertAlign val="superscript"/>
      <sz val="7"/>
      <name val="Arial"/>
      <family val="2"/>
    </font>
    <font>
      <sz val="10"/>
      <name val="Tahoma"/>
      <family val="2"/>
    </font>
    <font>
      <b/>
      <sz val="8"/>
      <name val="Calibri"/>
      <family val="2"/>
      <scheme val="minor"/>
    </font>
    <font>
      <sz val="8"/>
      <color indexed="11"/>
      <name val="Arial"/>
      <family val="2"/>
    </font>
    <font>
      <sz val="10"/>
      <name val="Times New Roman"/>
      <family val="1"/>
    </font>
    <font>
      <sz val="8"/>
      <color indexed="59"/>
      <name val="Arial"/>
      <family val="2"/>
    </font>
    <font>
      <i/>
      <sz val="8"/>
      <color indexed="59"/>
      <name val="Arial"/>
      <family val="2"/>
    </font>
    <font>
      <i/>
      <sz val="10"/>
      <name val="Arial"/>
      <family val="2"/>
    </font>
    <font>
      <vertAlign val="superscript"/>
      <sz val="11"/>
      <color rgb="FFFF0000"/>
      <name val="Calibri"/>
      <family val="2"/>
      <scheme val="minor"/>
    </font>
    <font>
      <b/>
      <sz val="8"/>
      <color rgb="FF333333"/>
      <name val="Arial"/>
      <family val="2"/>
    </font>
    <font>
      <sz val="8"/>
      <color rgb="FF969696"/>
      <name val="Arial"/>
      <family val="2"/>
    </font>
    <font>
      <sz val="8"/>
      <color rgb="FF333333"/>
      <name val="Arial"/>
      <family val="2"/>
    </font>
    <font>
      <sz val="6.5"/>
      <color rgb="FF0D0D0D"/>
      <name val="Arial"/>
      <family val="2"/>
    </font>
    <font>
      <sz val="6.5"/>
      <color rgb="FF000000"/>
      <name val="Arial"/>
      <family val="2"/>
    </font>
    <font>
      <sz val="11"/>
      <color rgb="FFC00000"/>
      <name val="Calibri"/>
      <family val="2"/>
      <scheme val="minor"/>
    </font>
    <font>
      <sz val="10"/>
      <color rgb="FF333333"/>
      <name val="Calibri"/>
      <family val="2"/>
      <scheme val="minor"/>
    </font>
    <font>
      <b/>
      <sz val="8"/>
      <color rgb="FF333333"/>
      <name val="Arial"/>
    </font>
    <font>
      <sz val="8"/>
      <color rgb="FF969696"/>
      <name val="Arial"/>
    </font>
    <font>
      <sz val="8"/>
      <color rgb="FF333333"/>
      <name val="Arial"/>
    </font>
    <font>
      <i/>
      <sz val="8"/>
      <color rgb="FF333333"/>
      <name val="Arial"/>
    </font>
    <font>
      <sz val="16"/>
      <color theme="1"/>
      <name val="Calibri"/>
      <family val="2"/>
      <scheme val="minor"/>
    </font>
    <font>
      <sz val="16"/>
      <color theme="10"/>
      <name val="Calibri"/>
      <family val="2"/>
      <scheme val="minor"/>
    </font>
    <font>
      <sz val="16"/>
      <name val="Calibri"/>
      <family val="2"/>
      <scheme val="minor"/>
    </font>
    <font>
      <sz val="18"/>
      <color theme="1"/>
      <name val="Calibri"/>
      <family val="2"/>
      <scheme val="minor"/>
    </font>
    <font>
      <sz val="22"/>
      <color theme="1"/>
      <name val="Calibri"/>
      <family val="2"/>
      <scheme val="minor"/>
    </font>
    <font>
      <sz val="10"/>
      <name val="Arial Narrow"/>
      <family val="2"/>
    </font>
    <font>
      <sz val="10"/>
      <color indexed="9"/>
      <name val="Arial Narrow"/>
      <family val="2"/>
    </font>
    <font>
      <vertAlign val="superscript"/>
      <sz val="10"/>
      <color indexed="9"/>
      <name val="Arial Narrow"/>
      <family val="2"/>
    </font>
    <font>
      <b/>
      <sz val="10"/>
      <name val="Arial Narrow"/>
      <family val="2"/>
    </font>
    <font>
      <b/>
      <sz val="10"/>
      <color theme="1"/>
      <name val="Arial Narrow"/>
      <family val="2"/>
    </font>
    <font>
      <b/>
      <vertAlign val="superscript"/>
      <sz val="10"/>
      <name val="Arial Narrow"/>
      <family val="2"/>
    </font>
    <font>
      <sz val="10"/>
      <color indexed="8"/>
      <name val="Arial"/>
      <family val="2"/>
    </font>
    <font>
      <b/>
      <sz val="12"/>
      <color indexed="0"/>
      <name val="Arial"/>
      <family val="2"/>
    </font>
    <font>
      <b/>
      <sz val="11"/>
      <color indexed="8"/>
      <name val="Arial"/>
      <family val="2"/>
    </font>
    <font>
      <sz val="8"/>
      <color indexed="0"/>
      <name val="Arial"/>
      <family val="2"/>
    </font>
    <font>
      <sz val="12"/>
      <name val="Arial"/>
      <family val="2"/>
    </font>
    <font>
      <vertAlign val="superscript"/>
      <sz val="12"/>
      <name val="Arial"/>
      <family val="2"/>
    </font>
    <font>
      <sz val="10"/>
      <color rgb="FF000000"/>
      <name val="Arial"/>
      <family val="2"/>
    </font>
    <font>
      <b/>
      <sz val="11"/>
      <color rgb="FF333333"/>
      <name val="Calibri"/>
      <family val="2"/>
      <scheme val="minor"/>
    </font>
    <font>
      <sz val="11"/>
      <color rgb="FF969696"/>
      <name val="Calibri"/>
      <family val="2"/>
      <scheme val="minor"/>
    </font>
    <font>
      <sz val="9"/>
      <color rgb="FF333333"/>
      <name val="Calibri"/>
      <family val="2"/>
      <scheme val="minor"/>
    </font>
    <font>
      <sz val="8"/>
      <name val="Calibri"/>
      <family val="2"/>
      <scheme val="minor"/>
    </font>
    <font>
      <b/>
      <sz val="11"/>
      <color rgb="FF212529"/>
      <name val="Arial"/>
      <family val="2"/>
    </font>
    <font>
      <sz val="12"/>
      <color theme="1"/>
      <name val="Calibri"/>
      <family val="2"/>
      <scheme val="minor"/>
    </font>
    <font>
      <b/>
      <sz val="7"/>
      <color indexed="8"/>
      <name val="Arial"/>
      <family val="2"/>
    </font>
    <font>
      <sz val="22"/>
      <name val="Calibri"/>
      <family val="2"/>
      <scheme val="minor"/>
    </font>
    <font>
      <sz val="10"/>
      <color theme="1"/>
      <name val="Calibri"/>
      <family val="2"/>
      <scheme val="minor"/>
    </font>
    <font>
      <sz val="10"/>
      <color rgb="FFFF0000"/>
      <name val="Calibri"/>
      <family val="2"/>
      <scheme val="minor"/>
    </font>
    <font>
      <sz val="9"/>
      <color indexed="81"/>
      <name val="Tahoma"/>
      <family val="2"/>
    </font>
    <font>
      <b/>
      <sz val="9"/>
      <color indexed="81"/>
      <name val="Tahoma"/>
      <family val="2"/>
    </font>
    <font>
      <sz val="7"/>
      <color indexed="8"/>
      <name val="Calibri"/>
      <family val="2"/>
      <scheme val="minor"/>
    </font>
    <font>
      <sz val="8"/>
      <color indexed="8"/>
      <name val="Calibri"/>
      <family val="2"/>
      <scheme val="minor"/>
    </font>
    <font>
      <sz val="11"/>
      <color theme="0"/>
      <name val="Calibri"/>
      <family val="2"/>
      <scheme val="minor"/>
    </font>
    <font>
      <b/>
      <sz val="11"/>
      <color rgb="FF333333"/>
      <name val="Arial"/>
      <family val="2"/>
    </font>
    <font>
      <b/>
      <sz val="10"/>
      <color theme="1"/>
      <name val="Arial"/>
      <family val="2"/>
    </font>
    <font>
      <sz val="9"/>
      <color rgb="FF29A8EF"/>
      <name val="Arial"/>
      <family val="2"/>
    </font>
    <font>
      <sz val="18"/>
      <color rgb="FF333333"/>
      <name val="Arial"/>
      <family val="2"/>
    </font>
    <font>
      <sz val="14"/>
      <name val="Calibri"/>
      <family val="2"/>
      <scheme val="minor"/>
    </font>
    <font>
      <sz val="16"/>
      <name val="Arial"/>
      <family val="2"/>
    </font>
  </fonts>
  <fills count="89">
    <fill>
      <patternFill patternType="none"/>
    </fill>
    <fill>
      <patternFill patternType="gray125"/>
    </fill>
    <fill>
      <patternFill patternType="solid">
        <fgColor theme="8" tint="0.39997558519241921"/>
        <bgColor indexed="64"/>
      </patternFill>
    </fill>
    <fill>
      <patternFill patternType="mediumGray"/>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rgb="FF000000"/>
      </patternFill>
    </fill>
    <fill>
      <patternFill patternType="solid">
        <fgColor theme="7" tint="0.79998168889431442"/>
        <bgColor rgb="FF000000"/>
      </patternFill>
    </fill>
    <fill>
      <patternFill patternType="solid">
        <fgColor rgb="FFFF7C80"/>
        <bgColor indexed="64"/>
      </patternFill>
    </fill>
    <fill>
      <patternFill patternType="solid">
        <fgColor rgb="FF99FF99"/>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D52609"/>
        <bgColor indexed="64"/>
      </patternFill>
    </fill>
    <fill>
      <patternFill patternType="solid">
        <fgColor theme="0" tint="-4.9989318521683403E-2"/>
        <bgColor indexed="64"/>
      </patternFill>
    </fill>
    <fill>
      <patternFill patternType="solid">
        <fgColor rgb="FFFC8004"/>
        <bgColor indexed="64"/>
      </patternFill>
    </fill>
    <fill>
      <patternFill patternType="solid">
        <fgColor rgb="FF00B050"/>
        <bgColor indexed="64"/>
      </patternFill>
    </fill>
    <fill>
      <patternFill patternType="solid">
        <fgColor theme="6" tint="0.59999389629810485"/>
        <bgColor indexed="64"/>
      </patternFill>
    </fill>
    <fill>
      <patternFill patternType="solid">
        <fgColor indexed="1"/>
        <bgColor indexed="64"/>
      </patternFill>
    </fill>
    <fill>
      <patternFill patternType="solid">
        <fgColor indexed="9"/>
      </patternFill>
    </fill>
    <fill>
      <patternFill patternType="solid">
        <fgColor indexed="1"/>
      </patternFill>
    </fill>
    <fill>
      <patternFill patternType="solid">
        <fgColor rgb="FFCCFFFF"/>
        <bgColor indexed="64"/>
      </patternFill>
    </fill>
    <fill>
      <patternFill patternType="solid">
        <fgColor theme="8" tint="0.79998168889431442"/>
        <bgColor indexed="64"/>
      </patternFill>
    </fill>
    <fill>
      <patternFill patternType="solid">
        <fgColor rgb="FFFFFFCC"/>
        <bgColor indexed="64"/>
      </patternFill>
    </fill>
    <fill>
      <patternFill patternType="solid">
        <fgColor rgb="FFFFCCCC"/>
        <bgColor indexed="64"/>
      </patternFill>
    </fill>
    <fill>
      <patternFill patternType="solid">
        <fgColor rgb="FFCCFFCC"/>
        <bgColor indexed="64"/>
      </patternFill>
    </fill>
    <fill>
      <patternFill patternType="solid">
        <fgColor indexed="47"/>
      </patternFill>
    </fill>
    <fill>
      <patternFill patternType="solid">
        <fgColor indexed="44"/>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3"/>
      </patternFill>
    </fill>
    <fill>
      <patternFill patternType="solid">
        <fgColor indexed="22"/>
      </patternFill>
    </fill>
    <fill>
      <patternFill patternType="solid">
        <fgColor indexed="26"/>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43"/>
      </patternFill>
    </fill>
    <fill>
      <patternFill patternType="solid">
        <fgColor theme="4"/>
        <bgColor indexed="64"/>
      </patternFill>
    </fill>
    <fill>
      <patternFill patternType="solid">
        <fgColor rgb="FFC8DDED"/>
        <bgColor rgb="FF000000"/>
      </patternFill>
    </fill>
    <fill>
      <patternFill patternType="solid">
        <fgColor rgb="FFDDE7F1"/>
        <bgColor rgb="FF000000"/>
      </patternFill>
    </fill>
    <fill>
      <patternFill patternType="solid">
        <fgColor rgb="FFF1F4F9"/>
        <bgColor rgb="FF000000"/>
      </patternFill>
    </fill>
    <fill>
      <patternFill patternType="solid">
        <fgColor indexed="9"/>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31"/>
      </patternFill>
    </fill>
    <fill>
      <patternFill patternType="solid">
        <fgColor theme="5" tint="0.79998168889431442"/>
        <bgColor indexed="16"/>
      </patternFill>
    </fill>
    <fill>
      <patternFill patternType="solid">
        <fgColor theme="5" tint="0.39997558519241921"/>
        <bgColor indexed="16"/>
      </patternFill>
    </fill>
    <fill>
      <patternFill patternType="solid">
        <fgColor theme="2"/>
        <bgColor indexed="64"/>
      </patternFill>
    </fill>
    <fill>
      <patternFill patternType="solid">
        <fgColor theme="5" tint="0.59999389629810485"/>
        <bgColor indexed="16"/>
      </patternFill>
    </fill>
    <fill>
      <patternFill patternType="solid">
        <fgColor theme="8" tint="0.79998168889431442"/>
        <bgColor indexed="16"/>
      </patternFill>
    </fill>
    <fill>
      <patternFill patternType="solid">
        <fgColor theme="8" tint="-0.499984740745262"/>
        <bgColor indexed="64"/>
      </patternFill>
    </fill>
    <fill>
      <patternFill patternType="solid">
        <fgColor indexed="11"/>
        <bgColor indexed="64"/>
      </patternFill>
    </fill>
    <fill>
      <patternFill patternType="solid">
        <fgColor indexed="12"/>
        <bgColor indexed="64"/>
      </patternFill>
    </fill>
    <fill>
      <patternFill patternType="solid">
        <fgColor rgb="FFCCFFCC"/>
        <bgColor indexed="16"/>
      </patternFill>
    </fill>
    <fill>
      <patternFill patternType="solid">
        <fgColor rgb="FF90EE90"/>
        <bgColor rgb="FFFFFFFF"/>
      </patternFill>
    </fill>
    <fill>
      <patternFill patternType="solid">
        <fgColor rgb="FFADD8E6"/>
        <bgColor rgb="FFFFFFFF"/>
      </patternFill>
    </fill>
    <fill>
      <patternFill patternType="solid">
        <fgColor rgb="FFFFFF00"/>
        <bgColor indexed="64"/>
      </patternFill>
    </fill>
    <fill>
      <patternFill patternType="solid">
        <fgColor rgb="FF66FFFF"/>
        <bgColor indexed="64"/>
      </patternFill>
    </fill>
    <fill>
      <patternFill patternType="solid">
        <fgColor rgb="FFFF0066"/>
        <bgColor indexed="64"/>
      </patternFill>
    </fill>
    <fill>
      <patternFill patternType="solid">
        <fgColor theme="4" tint="0.59999389629810485"/>
        <bgColor indexed="64"/>
      </patternFill>
    </fill>
    <fill>
      <patternFill patternType="solid">
        <fgColor rgb="FFFF00FF"/>
        <bgColor indexed="64"/>
      </patternFill>
    </fill>
    <fill>
      <patternFill patternType="solid">
        <fgColor rgb="FFCC66FF"/>
        <bgColor indexed="64"/>
      </patternFill>
    </fill>
    <fill>
      <patternFill patternType="solid">
        <fgColor rgb="FF99CCFF"/>
        <bgColor indexed="64"/>
      </patternFill>
    </fill>
    <fill>
      <patternFill patternType="solid">
        <fgColor rgb="FFCCFF99"/>
        <bgColor indexed="64"/>
      </patternFill>
    </fill>
    <fill>
      <patternFill patternType="solid">
        <fgColor rgb="FF6600FF"/>
        <bgColor indexed="64"/>
      </patternFill>
    </fill>
    <fill>
      <patternFill patternType="solid">
        <fgColor rgb="FFCC0066"/>
        <bgColor indexed="64"/>
      </patternFill>
    </fill>
    <fill>
      <patternFill patternType="solid">
        <fgColor rgb="FF0070C0"/>
        <bgColor indexed="64"/>
      </patternFill>
    </fill>
    <fill>
      <patternFill patternType="solid">
        <fgColor indexed="13"/>
        <bgColor indexed="64"/>
      </patternFill>
    </fill>
    <fill>
      <patternFill patternType="solid">
        <fgColor theme="3" tint="0.79998168889431442"/>
        <bgColor indexed="64"/>
      </patternFill>
    </fill>
    <fill>
      <patternFill patternType="solid">
        <fgColor rgb="FF00B0F0"/>
        <bgColor indexed="64"/>
      </patternFill>
    </fill>
    <fill>
      <patternFill patternType="solid">
        <fgColor rgb="FF00B0F0"/>
        <bgColor rgb="FF000000"/>
      </patternFill>
    </fill>
  </fills>
  <borders count="2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9"/>
      </left>
      <right style="thin">
        <color indexed="9"/>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style="thin">
        <color indexed="9"/>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9"/>
      </right>
      <top/>
      <bottom/>
      <diagonal/>
    </border>
    <border>
      <left style="medium">
        <color indexed="64"/>
      </left>
      <right style="medium">
        <color indexed="64"/>
      </right>
      <top style="medium">
        <color indexed="64"/>
      </top>
      <bottom style="thin">
        <color indexed="9"/>
      </bottom>
      <diagonal/>
    </border>
    <border>
      <left/>
      <right style="thin">
        <color indexed="9"/>
      </right>
      <top style="medium">
        <color indexed="64"/>
      </top>
      <bottom/>
      <diagonal/>
    </border>
    <border>
      <left style="thin">
        <color indexed="9"/>
      </left>
      <right/>
      <top style="medium">
        <color indexed="64"/>
      </top>
      <bottom/>
      <diagonal/>
    </border>
    <border>
      <left style="medium">
        <color indexed="64"/>
      </left>
      <right style="medium">
        <color indexed="64"/>
      </right>
      <top style="thin">
        <color indexed="9"/>
      </top>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diagonalDown="1">
      <left style="thin">
        <color indexed="10"/>
      </left>
      <right style="thin">
        <color indexed="10"/>
      </right>
      <top style="thin">
        <color indexed="10"/>
      </top>
      <bottom style="thin">
        <color indexed="10"/>
      </bottom>
      <diagonal/>
    </border>
    <border diagonalDown="1">
      <left style="thin">
        <color indexed="64"/>
      </left>
      <right style="thin">
        <color indexed="64"/>
      </right>
      <top style="thin">
        <color indexed="64"/>
      </top>
      <bottom style="thin">
        <color indexed="64"/>
      </bottom>
      <diagonal/>
    </border>
    <border diagonalDown="1">
      <left style="medium">
        <color indexed="64"/>
      </left>
      <right style="medium">
        <color indexed="64"/>
      </right>
      <top style="thin">
        <color indexed="64"/>
      </top>
      <bottom style="thin">
        <color indexed="64"/>
      </bottom>
      <diagonal/>
    </border>
    <border diagonalDown="1">
      <left style="medium">
        <color indexed="64"/>
      </left>
      <right style="medium">
        <color indexed="64"/>
      </right>
      <top style="thin">
        <color indexed="64"/>
      </top>
      <bottom style="medium">
        <color indexed="64"/>
      </bottom>
      <diagonal/>
    </border>
    <border diagonalDown="1">
      <left style="medium">
        <color indexed="64"/>
      </left>
      <right style="thin">
        <color indexed="64"/>
      </right>
      <top style="thin">
        <color indexed="64"/>
      </top>
      <bottom style="thin">
        <color indexed="64"/>
      </bottom>
      <diagonal/>
    </border>
    <border diagonalDown="1">
      <left style="thin">
        <color indexed="64"/>
      </left>
      <right style="medium">
        <color indexed="64"/>
      </right>
      <top style="thin">
        <color indexed="64"/>
      </top>
      <bottom style="thin">
        <color indexed="64"/>
      </bottom>
      <diagonal/>
    </border>
    <border diagonalDown="1">
      <left style="medium">
        <color indexed="64"/>
      </left>
      <right style="thin">
        <color indexed="64"/>
      </right>
      <top style="thin">
        <color indexed="64"/>
      </top>
      <bottom style="medium">
        <color indexed="64"/>
      </bottom>
      <diagonal/>
    </border>
    <border diagonalDown="1">
      <left style="thin">
        <color indexed="64"/>
      </left>
      <right style="thin">
        <color indexed="64"/>
      </right>
      <top style="thin">
        <color indexed="64"/>
      </top>
      <bottom style="medium">
        <color indexed="64"/>
      </bottom>
      <diagonal/>
    </border>
    <border diagonalDown="1">
      <left style="thin">
        <color indexed="64"/>
      </left>
      <right style="medium">
        <color indexed="64"/>
      </right>
      <top style="thin">
        <color indexed="64"/>
      </top>
      <bottom style="medium">
        <color indexed="64"/>
      </bottom>
      <diagonal/>
    </border>
    <border diagonalDown="1">
      <left style="medium">
        <color indexed="64"/>
      </left>
      <right style="medium">
        <color indexed="64"/>
      </right>
      <top/>
      <bottom style="thin">
        <color indexed="64"/>
      </bottom>
      <diagonal/>
    </border>
    <border diagonalDown="1">
      <left style="medium">
        <color indexed="64"/>
      </left>
      <right style="thin">
        <color indexed="64"/>
      </right>
      <top/>
      <bottom style="thin">
        <color indexed="64"/>
      </bottom>
      <diagonal/>
    </border>
    <border diagonalDown="1">
      <left style="thin">
        <color indexed="64"/>
      </left>
      <right style="thin">
        <color indexed="64"/>
      </right>
      <top/>
      <bottom style="thin">
        <color indexed="64"/>
      </bottom>
      <diagonal/>
    </border>
    <border diagonalDown="1">
      <left style="thin">
        <color indexed="64"/>
      </left>
      <right style="medium">
        <color indexed="64"/>
      </right>
      <top/>
      <bottom style="thin">
        <color indexed="64"/>
      </bottom>
      <diagonal/>
    </border>
    <border>
      <left style="medium">
        <color indexed="64"/>
      </left>
      <right style="thin">
        <color indexed="10"/>
      </right>
      <top style="medium">
        <color indexed="64"/>
      </top>
      <bottom style="thin">
        <color indexed="10"/>
      </bottom>
      <diagonal/>
    </border>
    <border>
      <left style="thin">
        <color indexed="10"/>
      </left>
      <right style="medium">
        <color indexed="64"/>
      </right>
      <top style="medium">
        <color indexed="64"/>
      </top>
      <bottom style="thin">
        <color indexed="10"/>
      </bottom>
      <diagonal/>
    </border>
    <border>
      <left style="medium">
        <color indexed="64"/>
      </left>
      <right style="thin">
        <color indexed="10"/>
      </right>
      <top style="thin">
        <color indexed="10"/>
      </top>
      <bottom style="medium">
        <color indexed="64"/>
      </bottom>
      <diagonal/>
    </border>
    <border>
      <left style="thin">
        <color indexed="10"/>
      </left>
      <right style="medium">
        <color indexed="64"/>
      </right>
      <top style="thin">
        <color indexed="10"/>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diagonalUp="1" diagonalDown="1">
      <left style="medium">
        <color indexed="64"/>
      </left>
      <right style="thin">
        <color indexed="64"/>
      </right>
      <top style="medium">
        <color indexed="64"/>
      </top>
      <bottom style="thin">
        <color indexed="64"/>
      </bottom>
      <diagonal style="dotted">
        <color indexed="64"/>
      </diagonal>
    </border>
    <border diagonalUp="1" diagonalDown="1">
      <left style="thin">
        <color indexed="64"/>
      </left>
      <right style="thin">
        <color indexed="64"/>
      </right>
      <top style="medium">
        <color indexed="64"/>
      </top>
      <bottom style="thin">
        <color indexed="64"/>
      </bottom>
      <diagonal style="dotted">
        <color indexed="64"/>
      </diagonal>
    </border>
    <border diagonalUp="1" diagonalDown="1">
      <left style="thin">
        <color indexed="64"/>
      </left>
      <right style="medium">
        <color indexed="64"/>
      </right>
      <top style="medium">
        <color indexed="64"/>
      </top>
      <bottom style="thin">
        <color indexed="64"/>
      </bottom>
      <diagonal style="dotted">
        <color indexed="64"/>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2"/>
      </bottom>
      <diagonal/>
    </border>
    <border>
      <left/>
      <right/>
      <top/>
      <bottom style="medium">
        <color indexed="1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right/>
      <top style="thin">
        <color indexed="62"/>
      </top>
      <bottom style="double">
        <color indexed="62"/>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right style="thin">
        <color rgb="FFFFFFFF"/>
      </right>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
      <left/>
      <right/>
      <top/>
      <bottom style="thin">
        <color indexed="64"/>
      </bottom>
      <diagonal/>
    </border>
    <border>
      <left style="thin">
        <color rgb="FFFFFFFF"/>
      </left>
      <right/>
      <top/>
      <bottom/>
      <diagonal/>
    </border>
    <border>
      <left/>
      <right style="thin">
        <color rgb="FFFFFFFF"/>
      </right>
      <top/>
      <bottom/>
      <diagonal/>
    </border>
    <border>
      <left/>
      <right/>
      <top style="thin">
        <color rgb="FFFFFFFF"/>
      </top>
      <bottom style="thin">
        <color rgb="FFFFFFFF"/>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right style="thin">
        <color indexed="64"/>
      </right>
      <top style="medium">
        <color indexed="64"/>
      </top>
      <bottom/>
      <diagonal/>
    </border>
    <border>
      <left/>
      <right/>
      <top/>
      <bottom style="thin">
        <color rgb="FFFFFFFF"/>
      </bottom>
      <diagonal/>
    </border>
    <border>
      <left style="thin">
        <color rgb="FFFFFFFF"/>
      </left>
      <right/>
      <top style="medium">
        <color indexed="64"/>
      </top>
      <bottom/>
      <diagonal/>
    </border>
    <border>
      <left/>
      <right style="thin">
        <color rgb="FFFFFFFF"/>
      </right>
      <top style="medium">
        <color indexed="64"/>
      </top>
      <bottom/>
      <diagonal/>
    </border>
    <border>
      <left/>
      <right/>
      <top style="thin">
        <color indexed="64"/>
      </top>
      <bottom/>
      <diagonal/>
    </border>
    <border>
      <left/>
      <right style="thin">
        <color indexed="8"/>
      </right>
      <top/>
      <bottom/>
      <diagonal/>
    </border>
    <border>
      <left style="thin">
        <color indexed="8"/>
      </left>
      <right style="medium">
        <color indexed="64"/>
      </right>
      <top/>
      <bottom/>
      <diagonal/>
    </border>
    <border>
      <left style="thin">
        <color indexed="8"/>
      </left>
      <right style="medium">
        <color indexed="64"/>
      </right>
      <top/>
      <bottom style="medium">
        <color indexed="64"/>
      </bottom>
      <diagonal/>
    </border>
    <border>
      <left/>
      <right style="thin">
        <color indexed="8"/>
      </right>
      <top/>
      <bottom style="medium">
        <color indexed="64"/>
      </bottom>
      <diagonal/>
    </border>
    <border>
      <left/>
      <right style="thin">
        <color indexed="8"/>
      </right>
      <top style="medium">
        <color indexed="64"/>
      </top>
      <bottom/>
      <diagonal/>
    </border>
    <border>
      <left style="thin">
        <color indexed="8"/>
      </left>
      <right/>
      <top style="medium">
        <color indexed="64"/>
      </top>
      <bottom/>
      <diagonal/>
    </border>
    <border>
      <left style="medium">
        <color indexed="64"/>
      </left>
      <right style="thin">
        <color indexed="8"/>
      </right>
      <top style="medium">
        <color indexed="64"/>
      </top>
      <bottom/>
      <diagonal/>
    </border>
    <border>
      <left style="thin">
        <color indexed="8"/>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dotted">
        <color indexed="64"/>
      </right>
      <top style="medium">
        <color indexed="64"/>
      </top>
      <bottom/>
      <diagonal/>
    </border>
    <border>
      <left style="medium">
        <color indexed="64"/>
      </left>
      <right style="dotted">
        <color indexed="64"/>
      </right>
      <top/>
      <bottom/>
      <diagonal/>
    </border>
    <border>
      <left style="medium">
        <color indexed="64"/>
      </left>
      <right style="dotted">
        <color indexed="64"/>
      </right>
      <top/>
      <bottom style="medium">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style="medium">
        <color indexed="64"/>
      </left>
      <right/>
      <top/>
      <bottom style="thin">
        <color indexed="8"/>
      </bottom>
      <diagonal/>
    </border>
    <border>
      <left style="medium">
        <color indexed="64"/>
      </left>
      <right style="thin">
        <color indexed="8"/>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right style="medium">
        <color indexed="64"/>
      </right>
      <top/>
      <bottom style="thin">
        <color indexed="8"/>
      </bottom>
      <diagonal/>
    </border>
    <border>
      <left style="thin">
        <color indexed="8"/>
      </left>
      <right style="medium">
        <color indexed="64"/>
      </right>
      <top style="thin">
        <color indexed="8"/>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right style="thin">
        <color indexed="8"/>
      </right>
      <top style="medium">
        <color indexed="64"/>
      </top>
      <bottom style="thin">
        <color indexed="8"/>
      </bottom>
      <diagonal/>
    </border>
    <border>
      <left/>
      <right style="thin">
        <color indexed="8"/>
      </right>
      <top style="thin">
        <color indexed="8"/>
      </top>
      <bottom style="medium">
        <color indexed="64"/>
      </bottom>
      <diagonal/>
    </border>
    <border diagonalDown="1">
      <left/>
      <right/>
      <top/>
      <bottom/>
      <diagonal/>
    </border>
    <border>
      <left style="thin">
        <color rgb="FFFFFFFF"/>
      </left>
      <right style="thin">
        <color rgb="FFFFFFFF"/>
      </right>
      <top style="medium">
        <color indexed="64"/>
      </top>
      <bottom style="thin">
        <color rgb="FFFFFFFF"/>
      </bottom>
      <diagonal/>
    </border>
    <border>
      <left style="thin">
        <color rgb="FFFFFFFF"/>
      </left>
      <right style="medium">
        <color indexed="64"/>
      </right>
      <top style="medium">
        <color indexed="64"/>
      </top>
      <bottom style="thin">
        <color rgb="FFFFFFFF"/>
      </bottom>
      <diagonal/>
    </border>
    <border>
      <left style="thin">
        <color rgb="FFFFFFFF"/>
      </left>
      <right style="medium">
        <color indexed="64"/>
      </right>
      <top style="thin">
        <color rgb="FFFFFFFF"/>
      </top>
      <bottom style="thin">
        <color rgb="FFFFFFFF"/>
      </bottom>
      <diagonal/>
    </border>
    <border>
      <left style="thin">
        <color rgb="FFFFFFFF"/>
      </left>
      <right style="thin">
        <color rgb="FFFFFFFF"/>
      </right>
      <top style="thin">
        <color rgb="FFFFFFFF"/>
      </top>
      <bottom style="medium">
        <color indexed="64"/>
      </bottom>
      <diagonal/>
    </border>
    <border>
      <left style="thin">
        <color rgb="FFFFFFFF"/>
      </left>
      <right style="medium">
        <color indexed="64"/>
      </right>
      <top style="thin">
        <color rgb="FFFFFFFF"/>
      </top>
      <bottom style="medium">
        <color indexed="64"/>
      </bottom>
      <diagonal/>
    </border>
    <border>
      <left style="medium">
        <color indexed="64"/>
      </left>
      <right/>
      <top style="medium">
        <color indexed="64"/>
      </top>
      <bottom style="thin">
        <color rgb="FFFFFFFF"/>
      </bottom>
      <diagonal/>
    </border>
    <border>
      <left style="medium">
        <color indexed="64"/>
      </left>
      <right/>
      <top style="thin">
        <color rgb="FFFFFFFF"/>
      </top>
      <bottom style="thin">
        <color rgb="FFFFFFFF"/>
      </bottom>
      <diagonal/>
    </border>
    <border>
      <left style="medium">
        <color indexed="64"/>
      </left>
      <right/>
      <top style="thin">
        <color rgb="FFFFFFFF"/>
      </top>
      <bottom style="medium">
        <color indexed="64"/>
      </bottom>
      <diagonal/>
    </border>
    <border>
      <left/>
      <right style="thin">
        <color rgb="FFFFFFFF"/>
      </right>
      <top style="medium">
        <color indexed="64"/>
      </top>
      <bottom style="thin">
        <color rgb="FFFFFFFF"/>
      </bottom>
      <diagonal/>
    </border>
    <border>
      <left/>
      <right style="thin">
        <color rgb="FFFFFFFF"/>
      </right>
      <top style="thin">
        <color rgb="FFFFFFFF"/>
      </top>
      <bottom style="medium">
        <color indexed="64"/>
      </bottom>
      <diagonal/>
    </border>
    <border>
      <left style="medium">
        <color indexed="64"/>
      </left>
      <right style="medium">
        <color indexed="64"/>
      </right>
      <top style="medium">
        <color indexed="64"/>
      </top>
      <bottom style="thin">
        <color rgb="FFFFFFFF"/>
      </bottom>
      <diagonal/>
    </border>
    <border>
      <left style="medium">
        <color indexed="64"/>
      </left>
      <right style="medium">
        <color indexed="64"/>
      </right>
      <top style="thin">
        <color rgb="FFFFFFFF"/>
      </top>
      <bottom style="thin">
        <color rgb="FFFFFFFF"/>
      </bottom>
      <diagonal/>
    </border>
    <border>
      <left style="medium">
        <color indexed="64"/>
      </left>
      <right style="medium">
        <color indexed="64"/>
      </right>
      <top style="thin">
        <color rgb="FFFFFFFF"/>
      </top>
      <bottom style="medium">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style="thin">
        <color rgb="FF000000"/>
      </top>
      <bottom style="thin">
        <color rgb="FF000000"/>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style="medium">
        <color indexed="64"/>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style="thin">
        <color rgb="FFFFFFFF"/>
      </left>
      <right/>
      <top style="medium">
        <color indexed="64"/>
      </top>
      <bottom style="thin">
        <color rgb="FFFFFFFF"/>
      </bottom>
      <diagonal/>
    </border>
    <border>
      <left/>
      <right style="medium">
        <color indexed="64"/>
      </right>
      <top style="medium">
        <color indexed="64"/>
      </top>
      <bottom style="thin">
        <color rgb="FFFFFFFF"/>
      </bottom>
      <diagonal/>
    </border>
    <border>
      <left/>
      <right style="medium">
        <color indexed="64"/>
      </right>
      <top style="thin">
        <color rgb="FFFFFFFF"/>
      </top>
      <bottom style="thin">
        <color rgb="FFFFFFFF"/>
      </bottom>
      <diagonal/>
    </border>
    <border>
      <left style="medium">
        <color indexed="64"/>
      </left>
      <right style="thin">
        <color rgb="FFFFFFFF"/>
      </right>
      <top style="thin">
        <color rgb="FFFFFFFF"/>
      </top>
      <bottom style="thin">
        <color rgb="FFFFFFFF"/>
      </bottom>
      <diagonal/>
    </border>
    <border>
      <left style="medium">
        <color indexed="64"/>
      </left>
      <right style="thin">
        <color rgb="FFFFFFFF"/>
      </right>
      <top style="thin">
        <color rgb="FFFFFFFF"/>
      </top>
      <bottom style="medium">
        <color indexed="64"/>
      </bottom>
      <diagonal/>
    </border>
    <border>
      <left style="medium">
        <color indexed="64"/>
      </left>
      <right style="medium">
        <color indexed="64"/>
      </right>
      <top/>
      <bottom style="dashed">
        <color indexed="64"/>
      </bottom>
      <diagonal/>
    </border>
    <border>
      <left style="thin">
        <color indexed="8"/>
      </left>
      <right style="thin">
        <color indexed="8"/>
      </right>
      <top style="thin">
        <color indexed="8"/>
      </top>
      <bottom/>
      <diagonal/>
    </border>
  </borders>
  <cellStyleXfs count="477">
    <xf numFmtId="0" fontId="0" fillId="0" borderId="0"/>
    <xf numFmtId="0" fontId="2" fillId="0" borderId="0"/>
    <xf numFmtId="0" fontId="7" fillId="0" borderId="0"/>
    <xf numFmtId="0" fontId="2" fillId="0" borderId="0"/>
    <xf numFmtId="0" fontId="2" fillId="0" borderId="0"/>
    <xf numFmtId="0" fontId="8" fillId="0" borderId="29" applyNumberFormat="0" applyBorder="0" applyProtection="0">
      <alignment horizontal="center"/>
    </xf>
    <xf numFmtId="164" fontId="2" fillId="0" borderId="0" applyFont="0" applyFill="0" applyBorder="0" applyAlignment="0" applyProtection="0"/>
    <xf numFmtId="164" fontId="2" fillId="0" borderId="0" applyFont="0" applyFill="0" applyBorder="0" applyAlignment="0" applyProtection="0"/>
    <xf numFmtId="164" fontId="13" fillId="0" borderId="0" applyFont="0" applyFill="0" applyBorder="0" applyAlignment="0" applyProtection="0"/>
    <xf numFmtId="44" fontId="2" fillId="0" borderId="0" applyFont="0" applyFill="0" applyBorder="0" applyAlignment="0" applyProtection="0"/>
    <xf numFmtId="0" fontId="9" fillId="0" borderId="0" applyFill="0" applyBorder="0" applyProtection="0"/>
    <xf numFmtId="0" fontId="10"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3" borderId="1" applyNumberFormat="0" applyBorder="0" applyProtection="0">
      <alignment horizont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0" fontId="12" fillId="0" borderId="0" applyNumberFormat="0" applyFill="0" applyProtection="0"/>
    <xf numFmtId="0" fontId="8" fillId="0" borderId="0" applyNumberFormat="0" applyFill="0" applyBorder="0" applyProtection="0">
      <alignment horizontal="left"/>
    </xf>
    <xf numFmtId="0" fontId="2" fillId="0" borderId="0"/>
    <xf numFmtId="0" fontId="2"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0" fontId="1" fillId="0" borderId="0"/>
    <xf numFmtId="0" fontId="1" fillId="0" borderId="0"/>
    <xf numFmtId="0" fontId="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8" fillId="0" borderId="0"/>
    <xf numFmtId="0" fontId="18" fillId="0" borderId="0"/>
    <xf numFmtId="0" fontId="1" fillId="0" borderId="0"/>
    <xf numFmtId="0" fontId="8" fillId="3" borderId="1" applyNumberFormat="0" applyBorder="0" applyProtection="0">
      <alignment horizont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0" fontId="8" fillId="0" borderId="0" applyNumberFormat="0" applyFill="0" applyBorder="0" applyProtection="0">
      <alignment horizontal="left"/>
    </xf>
    <xf numFmtId="0" fontId="2" fillId="0" borderId="0"/>
    <xf numFmtId="0" fontId="2" fillId="0" borderId="0"/>
    <xf numFmtId="44" fontId="2" fillId="0" borderId="0" applyFont="0" applyFill="0" applyBorder="0" applyAlignment="0" applyProtection="0"/>
    <xf numFmtId="44" fontId="2" fillId="0" borderId="0" applyFont="0" applyFill="0" applyBorder="0" applyAlignment="0" applyProtection="0"/>
    <xf numFmtId="0" fontId="2" fillId="0" borderId="0"/>
    <xf numFmtId="0" fontId="1" fillId="0" borderId="0"/>
    <xf numFmtId="44" fontId="2" fillId="0" borderId="0" applyFont="0" applyFill="0" applyBorder="0" applyAlignment="0" applyProtection="0"/>
    <xf numFmtId="44" fontId="1" fillId="0" borderId="0" applyFont="0" applyFill="0" applyBorder="0" applyAlignment="0" applyProtection="0"/>
    <xf numFmtId="0" fontId="2" fillId="0" borderId="0"/>
    <xf numFmtId="44" fontId="2" fillId="0" borderId="0" applyFont="0" applyFill="0" applyBorder="0" applyAlignment="0" applyProtection="0"/>
    <xf numFmtId="44" fontId="2" fillId="0" borderId="0" applyFont="0" applyFill="0" applyBorder="0" applyAlignment="0" applyProtection="0"/>
    <xf numFmtId="0" fontId="2" fillId="0" borderId="0"/>
    <xf numFmtId="0" fontId="28" fillId="0" borderId="0" applyNumberFormat="0" applyFill="0" applyBorder="0" applyAlignment="0" applyProtection="0"/>
    <xf numFmtId="0" fontId="35" fillId="25" borderId="73">
      <alignment vertical="top" wrapText="1"/>
    </xf>
    <xf numFmtId="0" fontId="36" fillId="25" borderId="73">
      <alignment horizontal="center" vertical="top" wrapText="1"/>
    </xf>
    <xf numFmtId="0" fontId="35" fillId="26" borderId="73">
      <alignment vertical="top" wrapText="1"/>
    </xf>
    <xf numFmtId="0" fontId="36" fillId="26" borderId="73">
      <alignment horizontal="center" vertical="top" wrapText="1"/>
    </xf>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8" fillId="35"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38" fillId="38" borderId="0" applyNumberFormat="0" applyBorder="0" applyAlignment="0" applyProtection="0"/>
    <xf numFmtId="0" fontId="38" fillId="34" borderId="0" applyNumberFormat="0" applyBorder="0" applyAlignment="0" applyProtection="0"/>
    <xf numFmtId="0" fontId="38" fillId="32" borderId="0" applyNumberFormat="0" applyBorder="0" applyAlignment="0" applyProtection="0"/>
    <xf numFmtId="0" fontId="2" fillId="0" borderId="0" applyNumberFormat="0" applyFont="0" applyFill="0" applyBorder="0" applyProtection="0">
      <alignment horizontal="left" vertical="center" indent="2"/>
    </xf>
    <xf numFmtId="0" fontId="38" fillId="33" borderId="0" applyNumberFormat="0" applyBorder="0" applyAlignment="0" applyProtection="0"/>
    <xf numFmtId="0" fontId="38" fillId="39" borderId="0" applyNumberFormat="0" applyBorder="0" applyAlignment="0" applyProtection="0"/>
    <xf numFmtId="0" fontId="38" fillId="40" borderId="0" applyNumberFormat="0" applyBorder="0" applyAlignment="0" applyProtection="0"/>
    <xf numFmtId="0" fontId="38" fillId="38" borderId="0" applyNumberFormat="0" applyBorder="0" applyAlignment="0" applyProtection="0"/>
    <xf numFmtId="0" fontId="38" fillId="33" borderId="0" applyNumberFormat="0" applyBorder="0" applyAlignment="0" applyProtection="0"/>
    <xf numFmtId="0" fontId="38" fillId="41" borderId="0" applyNumberFormat="0" applyBorder="0" applyAlignment="0" applyProtection="0"/>
    <xf numFmtId="0" fontId="39" fillId="42"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40" fillId="0" borderId="99" applyNumberFormat="0" applyFill="0" applyAlignment="0" applyProtection="0"/>
    <xf numFmtId="0" fontId="8" fillId="0" borderId="29" applyNumberFormat="0" applyBorder="0" applyProtection="0">
      <alignment horizontal="center"/>
    </xf>
    <xf numFmtId="0" fontId="41" fillId="0" borderId="100" applyNumberFormat="0" applyFill="0" applyAlignment="0" applyProtection="0"/>
    <xf numFmtId="0" fontId="42" fillId="0" borderId="101" applyNumberFormat="0" applyFill="0" applyAlignment="0" applyProtection="0"/>
    <xf numFmtId="0" fontId="42" fillId="0" borderId="0" applyNumberFormat="0" applyFill="0" applyBorder="0" applyAlignment="0" applyProtection="0"/>
    <xf numFmtId="0" fontId="43" fillId="47" borderId="102" applyNumberFormat="0" applyAlignment="0" applyProtection="0"/>
    <xf numFmtId="0" fontId="4" fillId="48" borderId="103" applyNumberFormat="0">
      <alignment horizontal="center" vertical="center" wrapText="1"/>
    </xf>
    <xf numFmtId="0" fontId="44" fillId="48" borderId="103" applyNumberFormat="0">
      <alignment horizontal="center" vertical="center" wrapText="1"/>
    </xf>
    <xf numFmtId="0" fontId="45" fillId="0" borderId="104" applyNumberFormat="0" applyFill="0" applyAlignment="0" applyProtection="0"/>
    <xf numFmtId="0" fontId="46" fillId="0" borderId="0" applyNumberFormat="0">
      <alignment horizontal="right"/>
    </xf>
    <xf numFmtId="0" fontId="39" fillId="50" borderId="0" applyNumberFormat="0" applyBorder="0" applyAlignment="0" applyProtection="0"/>
    <xf numFmtId="0" fontId="39" fillId="51" borderId="0" applyNumberFormat="0" applyBorder="0" applyAlignment="0" applyProtection="0"/>
    <xf numFmtId="0" fontId="39" fillId="52"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6" borderId="0" applyNumberFormat="0" applyBorder="0" applyAlignment="0" applyProtection="0"/>
    <xf numFmtId="0" fontId="47" fillId="37" borderId="0" applyNumberFormat="0" applyBorder="0" applyAlignment="0" applyProtection="0"/>
    <xf numFmtId="0" fontId="48" fillId="48" borderId="103" applyNumberFormat="0">
      <alignment horizontal="center" vertical="center" wrapText="1"/>
    </xf>
    <xf numFmtId="0" fontId="49" fillId="32" borderId="102" applyNumberFormat="0" applyAlignment="0" applyProtection="0"/>
    <xf numFmtId="0" fontId="50" fillId="0" borderId="0" applyFont="0" applyAlignment="0">
      <alignment vertical="center"/>
    </xf>
    <xf numFmtId="0" fontId="51" fillId="0" borderId="0" applyNumberFormat="0" applyFill="0" applyBorder="0" applyAlignment="0" applyProtection="0"/>
    <xf numFmtId="0" fontId="52" fillId="36" borderId="0" applyNumberFormat="0" applyBorder="0" applyAlignment="0" applyProtection="0"/>
    <xf numFmtId="4" fontId="53" fillId="0" borderId="1">
      <alignment horizontal="right" vertical="center"/>
    </xf>
    <xf numFmtId="4" fontId="53" fillId="0" borderId="20">
      <alignment horizontal="right" vertical="center"/>
    </xf>
    <xf numFmtId="173" fontId="61" fillId="0" borderId="106" applyNumberFormat="0" applyFont="0" applyFill="0" applyAlignment="0" applyProtection="0"/>
    <xf numFmtId="173" fontId="61" fillId="0" borderId="107" applyNumberFormat="0" applyFont="0" applyFill="0" applyAlignment="0" applyProtection="0"/>
    <xf numFmtId="0" fontId="4" fillId="48" borderId="103" applyNumberFormat="0">
      <alignment horizontal="left" vertical="center" wrapText="1"/>
    </xf>
    <xf numFmtId="0" fontId="48" fillId="48" borderId="103" applyNumberFormat="0">
      <alignment horizontal="left" vertical="center" wrapText="1"/>
    </xf>
    <xf numFmtId="0" fontId="54" fillId="53" borderId="0" applyNumberFormat="0" applyBorder="0" applyAlignment="0" applyProtection="0"/>
    <xf numFmtId="0" fontId="1" fillId="0" borderId="0"/>
    <xf numFmtId="0" fontId="63" fillId="0" borderId="0"/>
    <xf numFmtId="0" fontId="7" fillId="0" borderId="0"/>
    <xf numFmtId="0" fontId="2" fillId="0" borderId="0"/>
    <xf numFmtId="0" fontId="2" fillId="0" borderId="0"/>
    <xf numFmtId="0" fontId="1" fillId="0" borderId="0">
      <alignment vertical="top"/>
    </xf>
    <xf numFmtId="0" fontId="1" fillId="0" borderId="0"/>
    <xf numFmtId="0" fontId="2" fillId="0" borderId="0"/>
    <xf numFmtId="0" fontId="7" fillId="0" borderId="0"/>
    <xf numFmtId="0" fontId="2" fillId="0" borderId="0"/>
    <xf numFmtId="0" fontId="2" fillId="0" borderId="0"/>
    <xf numFmtId="0" fontId="55" fillId="0" borderId="0" applyNumberFormat="0" applyFill="0" applyBorder="0" applyProtection="0">
      <alignment horizontal="left" vertical="center"/>
    </xf>
    <xf numFmtId="0" fontId="7" fillId="48" borderId="108" applyNumberFormat="0" applyFont="0" applyAlignment="0" applyProtection="0"/>
    <xf numFmtId="9" fontId="18" fillId="0" borderId="0" applyFont="0" applyFill="0" applyBorder="0" applyAlignment="0" applyProtection="0"/>
    <xf numFmtId="9" fontId="1" fillId="0" borderId="0" applyFont="0" applyFill="0" applyBorder="0" applyAlignment="0" applyProtection="0"/>
    <xf numFmtId="0" fontId="18" fillId="0" borderId="0"/>
    <xf numFmtId="0" fontId="48" fillId="48" borderId="103" applyNumberFormat="0">
      <alignment horizontal="center" vertical="center" wrapText="1"/>
    </xf>
    <xf numFmtId="0" fontId="48" fillId="48" borderId="103" applyNumberFormat="0">
      <alignment horizontal="center" vertical="center" textRotation="90" wrapText="1"/>
    </xf>
    <xf numFmtId="0" fontId="48" fillId="48" borderId="103" applyNumberFormat="0">
      <alignment horizontal="right" vertical="center" wrapText="1"/>
    </xf>
    <xf numFmtId="0" fontId="56" fillId="47" borderId="109" applyNumberFormat="0" applyAlignment="0" applyProtection="0"/>
    <xf numFmtId="173" fontId="61" fillId="0" borderId="0"/>
    <xf numFmtId="0" fontId="57" fillId="0" borderId="0" applyNumberFormat="0" applyFill="0" applyBorder="0" applyAlignment="0" applyProtection="0"/>
    <xf numFmtId="0" fontId="58" fillId="0" borderId="0" applyNumberFormat="0" applyFill="0" applyBorder="0" applyAlignment="0" applyProtection="0"/>
    <xf numFmtId="0" fontId="9" fillId="0" borderId="0" applyNumberFormat="0"/>
    <xf numFmtId="0" fontId="59" fillId="0" borderId="0" applyNumberFormat="0" applyFill="0" applyBorder="0" applyAlignment="0" applyProtection="0"/>
    <xf numFmtId="0" fontId="8" fillId="0" borderId="110" applyBorder="0">
      <alignment horizontal="left"/>
    </xf>
    <xf numFmtId="0" fontId="4" fillId="48" borderId="103" applyNumberFormat="0">
      <alignment horizontal="right" vertical="center" wrapText="1"/>
    </xf>
    <xf numFmtId="0" fontId="44" fillId="48" borderId="103" applyNumberFormat="0">
      <alignment horizontal="right" vertical="center" wrapText="1"/>
    </xf>
    <xf numFmtId="0" fontId="60" fillId="49" borderId="105" applyNumberFormat="0" applyAlignment="0" applyProtection="0"/>
    <xf numFmtId="173" fontId="62" fillId="0" borderId="0" applyNumberFormat="0" applyFont="0" applyFill="0" applyAlignment="0" applyProtection="0"/>
    <xf numFmtId="4" fontId="53" fillId="0" borderId="0"/>
    <xf numFmtId="0" fontId="2" fillId="0" borderId="0"/>
    <xf numFmtId="0" fontId="38" fillId="35"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38" fillId="38" borderId="0" applyNumberFormat="0" applyBorder="0" applyAlignment="0" applyProtection="0"/>
    <xf numFmtId="0" fontId="38" fillId="34"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38" fillId="39" borderId="0" applyNumberFormat="0" applyBorder="0" applyAlignment="0" applyProtection="0"/>
    <xf numFmtId="0" fontId="38" fillId="40" borderId="0" applyNumberFormat="0" applyBorder="0" applyAlignment="0" applyProtection="0"/>
    <xf numFmtId="0" fontId="38" fillId="38" borderId="0" applyNumberFormat="0" applyBorder="0" applyAlignment="0" applyProtection="0"/>
    <xf numFmtId="0" fontId="38" fillId="33" borderId="0" applyNumberFormat="0" applyBorder="0" applyAlignment="0" applyProtection="0"/>
    <xf numFmtId="0" fontId="38" fillId="41" borderId="0" applyNumberFormat="0" applyBorder="0" applyAlignment="0" applyProtection="0"/>
    <xf numFmtId="0" fontId="39" fillId="42"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50" borderId="0" applyNumberFormat="0" applyBorder="0" applyAlignment="0" applyProtection="0"/>
    <xf numFmtId="0" fontId="39" fillId="51" borderId="0" applyNumberFormat="0" applyBorder="0" applyAlignment="0" applyProtection="0"/>
    <xf numFmtId="0" fontId="39" fillId="52"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6" borderId="0" applyNumberFormat="0" applyBorder="0" applyAlignment="0" applyProtection="0"/>
    <xf numFmtId="0" fontId="52" fillId="36" borderId="0" applyNumberFormat="0" applyBorder="0" applyAlignment="0" applyProtection="0"/>
    <xf numFmtId="0" fontId="43" fillId="47" borderId="102" applyNumberFormat="0" applyAlignment="0" applyProtection="0"/>
    <xf numFmtId="0" fontId="60" fillId="49" borderId="105" applyNumberFormat="0" applyAlignment="0" applyProtection="0"/>
    <xf numFmtId="0" fontId="58" fillId="0" borderId="0" applyNumberFormat="0" applyFill="0" applyBorder="0" applyAlignment="0" applyProtection="0"/>
    <xf numFmtId="0" fontId="47" fillId="37" borderId="0" applyNumberFormat="0" applyBorder="0" applyAlignment="0" applyProtection="0"/>
    <xf numFmtId="0" fontId="40" fillId="0" borderId="99" applyNumberFormat="0" applyFill="0" applyAlignment="0" applyProtection="0"/>
    <xf numFmtId="0" fontId="41" fillId="0" borderId="100" applyNumberFormat="0" applyFill="0" applyAlignment="0" applyProtection="0"/>
    <xf numFmtId="0" fontId="42" fillId="0" borderId="101" applyNumberFormat="0" applyFill="0" applyAlignment="0" applyProtection="0"/>
    <xf numFmtId="0" fontId="42" fillId="0" borderId="0" applyNumberFormat="0" applyFill="0" applyBorder="0" applyAlignment="0" applyProtection="0"/>
    <xf numFmtId="0" fontId="49" fillId="32" borderId="102" applyNumberFormat="0" applyAlignment="0" applyProtection="0"/>
    <xf numFmtId="0" fontId="45" fillId="0" borderId="104" applyNumberFormat="0" applyFill="0" applyAlignment="0" applyProtection="0"/>
    <xf numFmtId="0" fontId="54" fillId="53" borderId="0" applyNumberFormat="0" applyBorder="0" applyAlignment="0" applyProtection="0"/>
    <xf numFmtId="0" fontId="2" fillId="48" borderId="108" applyNumberFormat="0" applyFont="0" applyAlignment="0" applyProtection="0"/>
    <xf numFmtId="0" fontId="56" fillId="47" borderId="109" applyNumberFormat="0" applyAlignment="0" applyProtection="0"/>
    <xf numFmtId="0" fontId="59" fillId="0" borderId="0" applyNumberFormat="0" applyFill="0" applyBorder="0" applyAlignment="0" applyProtection="0"/>
    <xf numFmtId="0" fontId="64" fillId="0" borderId="111" applyNumberFormat="0" applyFill="0" applyAlignment="0" applyProtection="0"/>
    <xf numFmtId="0" fontId="57" fillId="0" borderId="0" applyNumberFormat="0" applyFill="0" applyBorder="0" applyAlignment="0" applyProtection="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7" fillId="0" borderId="0" applyNumberFormat="0" applyFill="0" applyBorder="0" applyAlignment="0" applyProtection="0"/>
    <xf numFmtId="0" fontId="1" fillId="0" borderId="0"/>
    <xf numFmtId="0" fontId="1" fillId="0" borderId="0"/>
    <xf numFmtId="0" fontId="18" fillId="0" borderId="0"/>
    <xf numFmtId="0" fontId="2" fillId="0" borderId="0"/>
    <xf numFmtId="0" fontId="69" fillId="0" borderId="0"/>
    <xf numFmtId="0" fontId="18" fillId="0" borderId="0"/>
    <xf numFmtId="0" fontId="18" fillId="0" borderId="0"/>
    <xf numFmtId="0" fontId="2" fillId="0" borderId="0"/>
    <xf numFmtId="0" fontId="52" fillId="36" borderId="0" applyNumberFormat="0" applyBorder="0" applyAlignment="0" applyProtection="0"/>
    <xf numFmtId="0" fontId="47" fillId="37" borderId="0" applyNumberFormat="0" applyBorder="0" applyAlignment="0" applyProtection="0"/>
    <xf numFmtId="0" fontId="2" fillId="48" borderId="108" applyNumberFormat="0" applyFont="0" applyAlignment="0" applyProtection="0"/>
    <xf numFmtId="0" fontId="72" fillId="0" borderId="0"/>
    <xf numFmtId="0" fontId="2"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0" fontId="1" fillId="0" borderId="0"/>
    <xf numFmtId="0" fontId="7" fillId="0" borderId="0"/>
    <xf numFmtId="0" fontId="99" fillId="0" borderId="0"/>
    <xf numFmtId="0" fontId="99" fillId="0" borderId="0"/>
    <xf numFmtId="0" fontId="99" fillId="0" borderId="0"/>
    <xf numFmtId="0" fontId="99" fillId="0" borderId="0"/>
    <xf numFmtId="0" fontId="27" fillId="0" borderId="33">
      <alignment horizontal="center"/>
    </xf>
    <xf numFmtId="0" fontId="1" fillId="68" borderId="12"/>
    <xf numFmtId="0" fontId="2" fillId="0" borderId="0"/>
    <xf numFmtId="0" fontId="2" fillId="0" borderId="0"/>
    <xf numFmtId="0" fontId="2" fillId="0" borderId="0"/>
    <xf numFmtId="0" fontId="2" fillId="0" borderId="0"/>
  </cellStyleXfs>
  <cellXfs count="1609">
    <xf numFmtId="0" fontId="0" fillId="0" borderId="0" xfId="0"/>
    <xf numFmtId="0" fontId="0" fillId="0" borderId="1"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2" xfId="0" applyBorder="1"/>
    <xf numFmtId="0" fontId="0" fillId="0" borderId="17" xfId="0" applyBorder="1" applyAlignment="1">
      <alignment horizontal="center"/>
    </xf>
    <xf numFmtId="0" fontId="0" fillId="0" borderId="18" xfId="0" applyBorder="1" applyAlignment="1">
      <alignment horizontal="center"/>
    </xf>
    <xf numFmtId="0" fontId="0" fillId="0" borderId="22"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7" xfId="0" applyBorder="1" applyAlignment="1">
      <alignment horizontal="center" vertical="center"/>
    </xf>
    <xf numFmtId="0" fontId="0" fillId="0" borderId="1" xfId="0" applyBorder="1" applyAlignment="1">
      <alignment horizontal="center" vertical="center"/>
    </xf>
    <xf numFmtId="0" fontId="0" fillId="0" borderId="28" xfId="0" applyBorder="1" applyAlignment="1">
      <alignment horizontal="center" vertical="center"/>
    </xf>
    <xf numFmtId="3" fontId="0" fillId="0" borderId="27" xfId="0" applyNumberFormat="1" applyBorder="1" applyAlignment="1">
      <alignment horizontal="center" vertical="center"/>
    </xf>
    <xf numFmtId="3" fontId="0" fillId="0" borderId="1" xfId="0" applyNumberFormat="1" applyBorder="1" applyAlignment="1">
      <alignment horizontal="center" vertical="center"/>
    </xf>
    <xf numFmtId="3" fontId="0" fillId="0" borderId="28" xfId="0" applyNumberForma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3" fontId="5" fillId="0" borderId="0" xfId="22" applyNumberFormat="1" applyFont="1" applyAlignment="1">
      <alignment horizontal="right"/>
    </xf>
    <xf numFmtId="3" fontId="6" fillId="0" borderId="0" xfId="22" applyNumberFormat="1" applyFont="1" applyAlignment="1">
      <alignment horizontal="right"/>
    </xf>
    <xf numFmtId="3" fontId="3" fillId="0" borderId="0" xfId="22" applyNumberFormat="1" applyFont="1" applyAlignment="1">
      <alignment horizontal="right"/>
    </xf>
    <xf numFmtId="1" fontId="0" fillId="0" borderId="27" xfId="0" applyNumberFormat="1" applyBorder="1" applyAlignment="1">
      <alignment horizontal="center" vertical="center"/>
    </xf>
    <xf numFmtId="1" fontId="0" fillId="0" borderId="1" xfId="0" applyNumberFormat="1" applyBorder="1" applyAlignment="1">
      <alignment horizontal="center" vertical="center"/>
    </xf>
    <xf numFmtId="1" fontId="0" fillId="0" borderId="28" xfId="0" applyNumberFormat="1" applyBorder="1" applyAlignment="1">
      <alignment horizontal="center" vertical="center"/>
    </xf>
    <xf numFmtId="3" fontId="0" fillId="0" borderId="19" xfId="0" applyNumberFormat="1" applyBorder="1" applyAlignment="1">
      <alignment horizontal="center" vertical="center"/>
    </xf>
    <xf numFmtId="3" fontId="0" fillId="0" borderId="20" xfId="0" applyNumberFormat="1" applyBorder="1" applyAlignment="1">
      <alignment horizontal="center" vertical="center"/>
    </xf>
    <xf numFmtId="3" fontId="0" fillId="0" borderId="21" xfId="0" applyNumberFormat="1" applyBorder="1" applyAlignment="1">
      <alignment horizontal="center" vertical="center"/>
    </xf>
    <xf numFmtId="0" fontId="0" fillId="0" borderId="32" xfId="0" applyBorder="1"/>
    <xf numFmtId="0" fontId="0" fillId="0" borderId="22" xfId="0" applyBorder="1"/>
    <xf numFmtId="0" fontId="0" fillId="0" borderId="31" xfId="0" applyBorder="1" applyAlignment="1">
      <alignment horizontal="center"/>
    </xf>
    <xf numFmtId="0" fontId="0" fillId="0" borderId="32" xfId="0" applyBorder="1" applyAlignment="1">
      <alignment horizontal="center"/>
    </xf>
    <xf numFmtId="0" fontId="0" fillId="0" borderId="34" xfId="0" applyBorder="1" applyAlignment="1">
      <alignment horizontal="center"/>
    </xf>
    <xf numFmtId="0" fontId="0" fillId="0" borderId="37" xfId="0" applyBorder="1" applyAlignment="1">
      <alignment horizontal="center"/>
    </xf>
    <xf numFmtId="0" fontId="0" fillId="0" borderId="39" xfId="0" applyBorder="1" applyAlignment="1">
      <alignment horizontal="center"/>
    </xf>
    <xf numFmtId="1" fontId="22" fillId="0" borderId="11" xfId="164" applyNumberFormat="1" applyFont="1" applyBorder="1" applyAlignment="1">
      <alignment horizontal="left" indent="1"/>
    </xf>
    <xf numFmtId="0" fontId="0" fillId="0" borderId="3" xfId="0" applyBorder="1" applyAlignment="1">
      <alignment horizontal="center" vertical="center"/>
    </xf>
    <xf numFmtId="0" fontId="0" fillId="8" borderId="12" xfId="0" applyFill="1" applyBorder="1" applyAlignment="1">
      <alignment horizontal="center"/>
    </xf>
    <xf numFmtId="1" fontId="19" fillId="0" borderId="38" xfId="164" applyNumberFormat="1" applyFont="1" applyBorder="1" applyAlignment="1">
      <alignment horizontal="center"/>
    </xf>
    <xf numFmtId="1" fontId="0" fillId="0" borderId="0" xfId="0" applyNumberFormat="1"/>
    <xf numFmtId="1" fontId="0" fillId="0" borderId="19" xfId="0" applyNumberFormat="1" applyBorder="1" applyAlignment="1">
      <alignment horizontal="center"/>
    </xf>
    <xf numFmtId="0" fontId="0" fillId="0" borderId="34" xfId="0" applyBorder="1" applyAlignment="1">
      <alignment horizontal="center" vertical="center"/>
    </xf>
    <xf numFmtId="3" fontId="0" fillId="0" borderId="16" xfId="0" applyNumberFormat="1" applyBorder="1" applyAlignment="1">
      <alignment horizontal="center" vertical="center"/>
    </xf>
    <xf numFmtId="1" fontId="0" fillId="0" borderId="48" xfId="0" applyNumberFormat="1" applyBorder="1" applyAlignment="1">
      <alignment horizontal="center"/>
    </xf>
    <xf numFmtId="1" fontId="0" fillId="0" borderId="20" xfId="0" applyNumberFormat="1" applyBorder="1" applyAlignment="1">
      <alignment horizontal="center"/>
    </xf>
    <xf numFmtId="1" fontId="0" fillId="0" borderId="20" xfId="0" applyNumberFormat="1" applyBorder="1" applyAlignment="1">
      <alignment horizontal="center" vertical="center"/>
    </xf>
    <xf numFmtId="1" fontId="0" fillId="0" borderId="19" xfId="0" applyNumberFormat="1" applyBorder="1" applyAlignment="1">
      <alignment horizontal="center" vertical="center"/>
    </xf>
    <xf numFmtId="3" fontId="0" fillId="0" borderId="18" xfId="0" applyNumberFormat="1" applyBorder="1" applyAlignment="1">
      <alignment horizontal="center"/>
    </xf>
    <xf numFmtId="3" fontId="0" fillId="0" borderId="17" xfId="0" applyNumberFormat="1" applyBorder="1" applyAlignment="1">
      <alignment horizontal="center" vertical="center"/>
    </xf>
    <xf numFmtId="3" fontId="0" fillId="0" borderId="45" xfId="0" applyNumberFormat="1" applyBorder="1" applyAlignment="1">
      <alignment horizontal="center" vertical="center"/>
    </xf>
    <xf numFmtId="1" fontId="0" fillId="0" borderId="47" xfId="0" applyNumberFormat="1" applyBorder="1" applyAlignment="1">
      <alignment horizontal="center"/>
    </xf>
    <xf numFmtId="1" fontId="0" fillId="0" borderId="43" xfId="0" applyNumberFormat="1" applyBorder="1" applyAlignment="1">
      <alignment horizontal="center"/>
    </xf>
    <xf numFmtId="1" fontId="0" fillId="0" borderId="27" xfId="0" applyNumberFormat="1" applyBorder="1" applyAlignment="1">
      <alignment horizontal="center"/>
    </xf>
    <xf numFmtId="1" fontId="0" fillId="0" borderId="28" xfId="0" applyNumberFormat="1" applyBorder="1" applyAlignment="1">
      <alignment horizontal="center"/>
    </xf>
    <xf numFmtId="1" fontId="0" fillId="0" borderId="1" xfId="0" applyNumberFormat="1" applyBorder="1" applyAlignment="1">
      <alignment horizontal="center"/>
    </xf>
    <xf numFmtId="165" fontId="5" fillId="0" borderId="0" xfId="94" applyNumberFormat="1" applyFont="1"/>
    <xf numFmtId="0" fontId="0" fillId="7" borderId="13" xfId="0" applyFill="1" applyBorder="1" applyAlignment="1">
      <alignment horizontal="center" vertical="center"/>
    </xf>
    <xf numFmtId="0" fontId="0" fillId="0" borderId="9" xfId="0" applyBorder="1" applyAlignment="1">
      <alignment horizontal="center" vertical="center"/>
    </xf>
    <xf numFmtId="0" fontId="0" fillId="0" borderId="29" xfId="0" applyBorder="1" applyAlignment="1">
      <alignment horizontal="center" vertical="center"/>
    </xf>
    <xf numFmtId="0" fontId="0" fillId="0" borderId="42" xfId="0" applyBorder="1" applyAlignment="1">
      <alignment horizontal="center" vertical="center"/>
    </xf>
    <xf numFmtId="0" fontId="0" fillId="7" borderId="22" xfId="0" applyFill="1" applyBorder="1" applyAlignment="1">
      <alignment horizontal="center" vertical="center"/>
    </xf>
    <xf numFmtId="0" fontId="0" fillId="7" borderId="2" xfId="0" applyFill="1" applyBorder="1" applyAlignment="1">
      <alignment horizontal="center" vertical="center"/>
    </xf>
    <xf numFmtId="1" fontId="22" fillId="0" borderId="23" xfId="164" applyNumberFormat="1" applyFont="1" applyBorder="1" applyAlignment="1">
      <alignment horizontal="left" indent="1"/>
    </xf>
    <xf numFmtId="0" fontId="0" fillId="7" borderId="12" xfId="0" applyFill="1" applyBorder="1" applyAlignment="1">
      <alignment horizontal="center"/>
    </xf>
    <xf numFmtId="0" fontId="0" fillId="7" borderId="11" xfId="0" applyFill="1" applyBorder="1" applyAlignment="1">
      <alignment horizontal="center"/>
    </xf>
    <xf numFmtId="0" fontId="0" fillId="7" borderId="13" xfId="0" applyFill="1" applyBorder="1" applyAlignment="1">
      <alignment horizontal="center"/>
    </xf>
    <xf numFmtId="0" fontId="0" fillId="0" borderId="37" xfId="0" applyBorder="1"/>
    <xf numFmtId="1" fontId="0" fillId="0" borderId="21" xfId="0" applyNumberFormat="1" applyBorder="1" applyAlignment="1">
      <alignment horizontal="center"/>
    </xf>
    <xf numFmtId="1" fontId="0" fillId="0" borderId="0" xfId="0" applyNumberFormat="1" applyAlignment="1">
      <alignment horizontal="center"/>
    </xf>
    <xf numFmtId="0" fontId="0" fillId="0" borderId="39" xfId="0" applyBorder="1"/>
    <xf numFmtId="0" fontId="0" fillId="0" borderId="0" xfId="0" applyAlignment="1">
      <alignment vertical="center" textRotation="90"/>
    </xf>
    <xf numFmtId="167" fontId="5" fillId="0" borderId="0" xfId="94" applyNumberFormat="1" applyFont="1" applyAlignment="1">
      <alignment horizontal="right"/>
    </xf>
    <xf numFmtId="165" fontId="5" fillId="0" borderId="0" xfId="94" applyNumberFormat="1" applyFont="1" applyAlignment="1">
      <alignment horizontal="right"/>
    </xf>
    <xf numFmtId="1" fontId="0" fillId="0" borderId="41" xfId="0" applyNumberFormat="1" applyBorder="1" applyAlignment="1">
      <alignment horizontal="center"/>
    </xf>
    <xf numFmtId="1" fontId="0" fillId="8" borderId="11" xfId="0" applyNumberFormat="1" applyFill="1" applyBorder="1" applyAlignment="1">
      <alignment horizontal="center"/>
    </xf>
    <xf numFmtId="1" fontId="0" fillId="0" borderId="51" xfId="0" applyNumberFormat="1" applyBorder="1" applyAlignment="1">
      <alignment horizontal="center"/>
    </xf>
    <xf numFmtId="1" fontId="0" fillId="0" borderId="14" xfId="0" applyNumberFormat="1" applyBorder="1" applyAlignment="1">
      <alignment horizontal="center"/>
    </xf>
    <xf numFmtId="1" fontId="0" fillId="0" borderId="53" xfId="0" applyNumberFormat="1" applyBorder="1" applyAlignment="1">
      <alignment horizontal="center"/>
    </xf>
    <xf numFmtId="0" fontId="0" fillId="5" borderId="36" xfId="0" applyFill="1" applyBorder="1"/>
    <xf numFmtId="0" fontId="0" fillId="5" borderId="34" xfId="0" applyFill="1" applyBorder="1"/>
    <xf numFmtId="0" fontId="0" fillId="5" borderId="35" xfId="0" applyFill="1" applyBorder="1"/>
    <xf numFmtId="1" fontId="0" fillId="0" borderId="25" xfId="0" applyNumberFormat="1" applyBorder="1" applyAlignment="1">
      <alignment horizontal="center"/>
    </xf>
    <xf numFmtId="1" fontId="0" fillId="8" borderId="12" xfId="0" applyNumberFormat="1" applyFill="1" applyBorder="1" applyAlignment="1">
      <alignment horizontal="center"/>
    </xf>
    <xf numFmtId="1" fontId="0" fillId="0" borderId="9" xfId="0" applyNumberFormat="1" applyBorder="1" applyAlignment="1">
      <alignment horizontal="center"/>
    </xf>
    <xf numFmtId="1" fontId="0" fillId="0" borderId="15" xfId="0" applyNumberFormat="1" applyBorder="1" applyAlignment="1">
      <alignment horizontal="center"/>
    </xf>
    <xf numFmtId="1" fontId="0" fillId="0" borderId="54" xfId="0" applyNumberFormat="1" applyBorder="1" applyAlignment="1">
      <alignment horizontal="center"/>
    </xf>
    <xf numFmtId="1" fontId="22" fillId="8" borderId="11" xfId="164" applyNumberFormat="1" applyFont="1" applyFill="1" applyBorder="1" applyAlignment="1">
      <alignment horizontal="left" indent="1"/>
    </xf>
    <xf numFmtId="1" fontId="19" fillId="0" borderId="36" xfId="164" applyNumberFormat="1" applyFont="1" applyBorder="1" applyAlignment="1">
      <alignment horizontal="center"/>
    </xf>
    <xf numFmtId="1" fontId="19" fillId="0" borderId="23" xfId="164" applyNumberFormat="1" applyFont="1" applyBorder="1" applyAlignment="1">
      <alignment horizontal="center"/>
    </xf>
    <xf numFmtId="1" fontId="0" fillId="0" borderId="50" xfId="0" applyNumberFormat="1" applyBorder="1" applyAlignment="1">
      <alignment horizontal="center"/>
    </xf>
    <xf numFmtId="1" fontId="0" fillId="8" borderId="13" xfId="0" applyNumberFormat="1" applyFill="1" applyBorder="1" applyAlignment="1">
      <alignment horizontal="center"/>
    </xf>
    <xf numFmtId="1" fontId="0" fillId="0" borderId="52" xfId="0" applyNumberFormat="1" applyBorder="1" applyAlignment="1">
      <alignment horizontal="center"/>
    </xf>
    <xf numFmtId="1" fontId="0" fillId="0" borderId="49" xfId="0" applyNumberFormat="1" applyBorder="1" applyAlignment="1">
      <alignment horizontal="center"/>
    </xf>
    <xf numFmtId="1" fontId="0" fillId="0" borderId="56" xfId="0" applyNumberFormat="1" applyBorder="1" applyAlignment="1">
      <alignment horizontal="center"/>
    </xf>
    <xf numFmtId="1" fontId="0" fillId="0" borderId="55" xfId="0" applyNumberFormat="1" applyBorder="1" applyAlignment="1">
      <alignment horizontal="center"/>
    </xf>
    <xf numFmtId="1" fontId="0" fillId="0" borderId="26" xfId="0" applyNumberFormat="1" applyBorder="1" applyAlignment="1">
      <alignment horizontal="center"/>
    </xf>
    <xf numFmtId="1" fontId="0" fillId="0" borderId="44" xfId="0" applyNumberFormat="1" applyBorder="1" applyAlignment="1">
      <alignment horizontal="center"/>
    </xf>
    <xf numFmtId="1" fontId="0" fillId="0" borderId="10" xfId="0" applyNumberFormat="1" applyBorder="1" applyAlignment="1">
      <alignment horizontal="center"/>
    </xf>
    <xf numFmtId="49" fontId="22" fillId="0" borderId="36" xfId="164" applyNumberFormat="1" applyFont="1" applyBorder="1" applyAlignment="1">
      <alignment horizontal="center"/>
    </xf>
    <xf numFmtId="0" fontId="22" fillId="5" borderId="57" xfId="1" applyFont="1" applyFill="1" applyBorder="1" applyAlignment="1">
      <alignment horizontal="center" vertical="center"/>
    </xf>
    <xf numFmtId="0" fontId="22" fillId="5" borderId="58" xfId="1" applyFont="1" applyFill="1" applyBorder="1" applyAlignment="1">
      <alignment horizontal="center" vertical="center"/>
    </xf>
    <xf numFmtId="0" fontId="22" fillId="5" borderId="59" xfId="1" applyFont="1" applyFill="1" applyBorder="1" applyAlignment="1">
      <alignment horizontal="center" vertical="center"/>
    </xf>
    <xf numFmtId="1" fontId="0" fillId="0" borderId="34" xfId="0" applyNumberFormat="1" applyBorder="1"/>
    <xf numFmtId="1" fontId="0" fillId="0" borderId="31" xfId="0" applyNumberFormat="1" applyBorder="1"/>
    <xf numFmtId="1" fontId="0" fillId="0" borderId="35" xfId="0" applyNumberFormat="1" applyBorder="1"/>
    <xf numFmtId="1" fontId="0" fillId="0" borderId="32" xfId="0" applyNumberFormat="1" applyBorder="1"/>
    <xf numFmtId="1" fontId="0" fillId="0" borderId="37" xfId="0" applyNumberFormat="1" applyBorder="1"/>
    <xf numFmtId="0" fontId="0" fillId="0" borderId="33" xfId="0"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5" fontId="19" fillId="7" borderId="30" xfId="22" applyNumberFormat="1" applyFont="1" applyFill="1" applyBorder="1" applyAlignment="1">
      <alignment horizontal="center" vertical="center" wrapText="1"/>
    </xf>
    <xf numFmtId="0" fontId="0" fillId="7" borderId="2" xfId="0" applyFill="1" applyBorder="1" applyAlignment="1">
      <alignment horizontal="center"/>
    </xf>
    <xf numFmtId="165" fontId="19" fillId="7" borderId="60" xfId="22" applyNumberFormat="1" applyFont="1" applyFill="1" applyBorder="1" applyAlignment="1">
      <alignment horizontal="center" vertical="center" wrapText="1"/>
    </xf>
    <xf numFmtId="165" fontId="19" fillId="7" borderId="22" xfId="22" applyNumberFormat="1" applyFont="1" applyFill="1" applyBorder="1" applyAlignment="1">
      <alignment horizontal="center"/>
    </xf>
    <xf numFmtId="0" fontId="0" fillId="0" borderId="61" xfId="0" applyBorder="1" applyAlignment="1">
      <alignment horizontal="center" vertical="center"/>
    </xf>
    <xf numFmtId="0" fontId="0" fillId="0" borderId="62" xfId="0" applyBorder="1" applyAlignment="1">
      <alignment horizontal="center" vertical="center"/>
    </xf>
    <xf numFmtId="165" fontId="19" fillId="7" borderId="63" xfId="22" applyNumberFormat="1" applyFont="1" applyFill="1" applyBorder="1" applyAlignment="1">
      <alignment horizontal="center" vertical="center" wrapText="1"/>
    </xf>
    <xf numFmtId="165" fontId="19" fillId="7" borderId="0" xfId="22" applyNumberFormat="1" applyFont="1" applyFill="1" applyAlignment="1">
      <alignment horizontal="center" vertical="center" wrapText="1"/>
    </xf>
    <xf numFmtId="0" fontId="0" fillId="0" borderId="7" xfId="0" applyBorder="1" applyAlignment="1">
      <alignment horizontal="center" vertical="center"/>
    </xf>
    <xf numFmtId="0" fontId="0" fillId="0" borderId="51" xfId="0" applyBorder="1" applyAlignment="1">
      <alignment horizontal="center" vertical="center"/>
    </xf>
    <xf numFmtId="0" fontId="0" fillId="0" borderId="44" xfId="0" applyBorder="1" applyAlignment="1">
      <alignment horizontal="center" vertical="center"/>
    </xf>
    <xf numFmtId="0" fontId="0" fillId="0" borderId="8" xfId="0" applyBorder="1" applyAlignment="1">
      <alignment horizontal="center" vertical="center"/>
    </xf>
    <xf numFmtId="0" fontId="0" fillId="0" borderId="45" xfId="0" applyBorder="1" applyAlignment="1">
      <alignment horizontal="center" vertical="center"/>
    </xf>
    <xf numFmtId="0" fontId="0" fillId="0" borderId="40" xfId="0" applyBorder="1" applyAlignment="1">
      <alignment horizontal="center" vertical="center"/>
    </xf>
    <xf numFmtId="0" fontId="0" fillId="0" borderId="24" xfId="0" applyBorder="1" applyAlignment="1">
      <alignment horizontal="center" vertical="center"/>
    </xf>
    <xf numFmtId="0" fontId="0" fillId="0" borderId="46" xfId="0" applyBorder="1" applyAlignment="1">
      <alignment horizontal="center" vertical="center"/>
    </xf>
    <xf numFmtId="0" fontId="0" fillId="7" borderId="36" xfId="0" applyFill="1" applyBorder="1"/>
    <xf numFmtId="0" fontId="0" fillId="7" borderId="34" xfId="0" applyFill="1" applyBorder="1"/>
    <xf numFmtId="0" fontId="0" fillId="7" borderId="35" xfId="0" applyFill="1" applyBorder="1"/>
    <xf numFmtId="0" fontId="0" fillId="10" borderId="11" xfId="0" applyFill="1" applyBorder="1" applyAlignment="1">
      <alignment horizontal="center"/>
    </xf>
    <xf numFmtId="0" fontId="0" fillId="10" borderId="14" xfId="0" applyFill="1" applyBorder="1" applyAlignment="1">
      <alignment horizontal="center"/>
    </xf>
    <xf numFmtId="0" fontId="0" fillId="10" borderId="15" xfId="0" applyFill="1" applyBorder="1" applyAlignment="1">
      <alignment horizontal="center"/>
    </xf>
    <xf numFmtId="0" fontId="0" fillId="10" borderId="10" xfId="0" applyFill="1" applyBorder="1" applyAlignment="1">
      <alignment horizontal="center"/>
    </xf>
    <xf numFmtId="3" fontId="5" fillId="0" borderId="0" xfId="1" applyNumberFormat="1" applyFont="1"/>
    <xf numFmtId="0" fontId="0" fillId="0" borderId="43" xfId="0" applyBorder="1" applyAlignment="1">
      <alignment horizontal="center" vertical="center"/>
    </xf>
    <xf numFmtId="166" fontId="20" fillId="0" borderId="0" xfId="1" applyNumberFormat="1" applyFont="1" applyAlignment="1">
      <alignment horizontal="right"/>
    </xf>
    <xf numFmtId="165" fontId="15" fillId="10" borderId="2" xfId="1" applyNumberFormat="1" applyFont="1" applyFill="1" applyBorder="1" applyAlignment="1">
      <alignment horizontal="center" vertical="center"/>
    </xf>
    <xf numFmtId="1" fontId="16" fillId="0" borderId="2" xfId="22" applyNumberFormat="1" applyFont="1" applyBorder="1" applyAlignment="1">
      <alignment horizontal="center"/>
    </xf>
    <xf numFmtId="1" fontId="5" fillId="0" borderId="2" xfId="22" applyNumberFormat="1" applyFont="1" applyBorder="1" applyAlignment="1">
      <alignment horizontal="center"/>
    </xf>
    <xf numFmtId="0" fontId="0" fillId="0" borderId="1" xfId="0" applyBorder="1"/>
    <xf numFmtId="0" fontId="0" fillId="0" borderId="16" xfId="0" applyBorder="1"/>
    <xf numFmtId="0" fontId="0" fillId="0" borderId="17" xfId="0" applyBorder="1"/>
    <xf numFmtId="0" fontId="0" fillId="0" borderId="18" xfId="0" applyBorder="1"/>
    <xf numFmtId="0" fontId="0" fillId="0" borderId="27" xfId="0" applyBorder="1"/>
    <xf numFmtId="0" fontId="0" fillId="0" borderId="28" xfId="0" applyBorder="1"/>
    <xf numFmtId="0" fontId="0" fillId="0" borderId="19" xfId="0" applyBorder="1"/>
    <xf numFmtId="0" fontId="0" fillId="0" borderId="20" xfId="0" applyBorder="1"/>
    <xf numFmtId="0" fontId="0" fillId="0" borderId="21" xfId="0" applyBorder="1"/>
    <xf numFmtId="0" fontId="0" fillId="0" borderId="16" xfId="0" applyBorder="1" applyAlignment="1">
      <alignment horizontal="center"/>
    </xf>
    <xf numFmtId="0" fontId="0" fillId="0" borderId="2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168" fontId="5" fillId="0" borderId="0" xfId="1" applyNumberFormat="1" applyFont="1" applyAlignment="1">
      <alignment horizontal="right"/>
    </xf>
    <xf numFmtId="0" fontId="0" fillId="0" borderId="51" xfId="0" applyBorder="1" applyAlignment="1">
      <alignment horizontal="center"/>
    </xf>
    <xf numFmtId="0" fontId="0" fillId="0" borderId="9" xfId="0" applyBorder="1" applyAlignment="1">
      <alignment horizontal="center"/>
    </xf>
    <xf numFmtId="0" fontId="0" fillId="0" borderId="44" xfId="0" applyBorder="1" applyAlignment="1">
      <alignment horizontal="center"/>
    </xf>
    <xf numFmtId="0" fontId="0" fillId="7" borderId="41" xfId="0" applyFill="1" applyBorder="1" applyAlignment="1">
      <alignment horizontal="center"/>
    </xf>
    <xf numFmtId="0" fontId="0" fillId="7" borderId="25" xfId="0" applyFill="1" applyBorder="1" applyAlignment="1">
      <alignment horizontal="center"/>
    </xf>
    <xf numFmtId="0" fontId="0" fillId="7" borderId="26" xfId="0" applyFill="1" applyBorder="1" applyAlignment="1">
      <alignment horizontal="center"/>
    </xf>
    <xf numFmtId="169" fontId="5" fillId="0" borderId="0" xfId="1" applyNumberFormat="1" applyFont="1" applyAlignment="1">
      <alignment horizontal="right"/>
    </xf>
    <xf numFmtId="0" fontId="0" fillId="11" borderId="0" xfId="0" applyFill="1" applyAlignment="1">
      <alignment horizontal="center"/>
    </xf>
    <xf numFmtId="0" fontId="0" fillId="11" borderId="14" xfId="0" applyFill="1" applyBorder="1" applyAlignment="1">
      <alignment horizontal="center"/>
    </xf>
    <xf numFmtId="0" fontId="0" fillId="11" borderId="15" xfId="0" applyFill="1" applyBorder="1" applyAlignment="1">
      <alignment horizontal="center"/>
    </xf>
    <xf numFmtId="0" fontId="0" fillId="11" borderId="10" xfId="0" applyFill="1" applyBorder="1" applyAlignment="1">
      <alignment horizontal="center"/>
    </xf>
    <xf numFmtId="0" fontId="0" fillId="0" borderId="12" xfId="0" applyBorder="1" applyAlignment="1">
      <alignment horizontal="center"/>
    </xf>
    <xf numFmtId="165" fontId="19" fillId="10" borderId="36" xfId="1" applyNumberFormat="1" applyFont="1" applyFill="1" applyBorder="1" applyAlignment="1">
      <alignment horizontal="center" vertical="center" wrapText="1"/>
    </xf>
    <xf numFmtId="165" fontId="19" fillId="10" borderId="31" xfId="1" applyNumberFormat="1" applyFont="1" applyFill="1" applyBorder="1" applyAlignment="1">
      <alignment horizontal="center" vertical="center" wrapText="1"/>
    </xf>
    <xf numFmtId="165" fontId="2" fillId="0" borderId="45" xfId="1" applyNumberFormat="1" applyBorder="1" applyAlignment="1">
      <alignment horizontal="center" vertical="center"/>
    </xf>
    <xf numFmtId="165" fontId="2" fillId="0" borderId="40" xfId="1" applyNumberFormat="1" applyBorder="1" applyAlignment="1">
      <alignment horizontal="center" vertical="center" wrapText="1"/>
    </xf>
    <xf numFmtId="165" fontId="2" fillId="0" borderId="40" xfId="1" applyNumberFormat="1" applyBorder="1" applyAlignment="1">
      <alignment horizontal="center" vertical="center"/>
    </xf>
    <xf numFmtId="165" fontId="2" fillId="0" borderId="24" xfId="1" applyNumberFormat="1" applyBorder="1" applyAlignment="1">
      <alignment horizontal="center" vertical="center" wrapText="1"/>
    </xf>
    <xf numFmtId="0" fontId="0" fillId="10" borderId="36" xfId="0" applyFill="1" applyBorder="1"/>
    <xf numFmtId="0" fontId="0" fillId="10" borderId="34" xfId="0" applyFill="1" applyBorder="1"/>
    <xf numFmtId="0" fontId="0" fillId="10" borderId="35" xfId="0" applyFill="1" applyBorder="1"/>
    <xf numFmtId="0" fontId="0" fillId="0" borderId="68" xfId="0" applyBorder="1"/>
    <xf numFmtId="0" fontId="0" fillId="0" borderId="47" xfId="0" applyBorder="1"/>
    <xf numFmtId="0" fontId="0" fillId="0" borderId="49" xfId="0" applyBorder="1"/>
    <xf numFmtId="0" fontId="0" fillId="10" borderId="34" xfId="0" applyFill="1" applyBorder="1" applyAlignment="1">
      <alignment horizontal="center"/>
    </xf>
    <xf numFmtId="0" fontId="0" fillId="10" borderId="35" xfId="0" applyFill="1" applyBorder="1" applyAlignment="1">
      <alignment horizontal="center"/>
    </xf>
    <xf numFmtId="0" fontId="0" fillId="10" borderId="38" xfId="0" applyFill="1" applyBorder="1"/>
    <xf numFmtId="0" fontId="0" fillId="10" borderId="0" xfId="0" applyFill="1"/>
    <xf numFmtId="0" fontId="0" fillId="10" borderId="37" xfId="0" applyFill="1" applyBorder="1"/>
    <xf numFmtId="0" fontId="0" fillId="10" borderId="0" xfId="0" applyFill="1" applyAlignment="1">
      <alignment horizontal="center"/>
    </xf>
    <xf numFmtId="0" fontId="0" fillId="10" borderId="37" xfId="0" applyFill="1" applyBorder="1" applyAlignment="1">
      <alignment horizontal="center"/>
    </xf>
    <xf numFmtId="0" fontId="19" fillId="13" borderId="31" xfId="1" applyFont="1" applyFill="1" applyBorder="1" applyAlignment="1">
      <alignment horizontal="center" vertical="center"/>
    </xf>
    <xf numFmtId="0" fontId="0" fillId="0" borderId="3" xfId="0" applyBorder="1"/>
    <xf numFmtId="0" fontId="0" fillId="0" borderId="31" xfId="0" applyBorder="1"/>
    <xf numFmtId="0" fontId="0" fillId="0" borderId="61" xfId="0" applyBorder="1"/>
    <xf numFmtId="0" fontId="0" fillId="0" borderId="62" xfId="0" applyBorder="1"/>
    <xf numFmtId="0" fontId="0" fillId="14" borderId="2" xfId="0" applyFill="1" applyBorder="1"/>
    <xf numFmtId="0" fontId="0" fillId="14" borderId="2" xfId="0" applyFill="1" applyBorder="1" applyAlignment="1">
      <alignment horizontal="left"/>
    </xf>
    <xf numFmtId="0" fontId="0" fillId="0" borderId="3" xfId="0" applyBorder="1" applyAlignment="1">
      <alignment horizontal="center"/>
    </xf>
    <xf numFmtId="0" fontId="0" fillId="0" borderId="47" xfId="0" applyBorder="1" applyAlignment="1">
      <alignment horizontal="center"/>
    </xf>
    <xf numFmtId="0" fontId="0" fillId="0" borderId="0" xfId="0" applyAlignment="1">
      <alignment horizontal="left"/>
    </xf>
    <xf numFmtId="0" fontId="0" fillId="16" borderId="11" xfId="0" applyFill="1" applyBorder="1" applyAlignment="1">
      <alignment horizontal="center"/>
    </xf>
    <xf numFmtId="0" fontId="29" fillId="0" borderId="0" xfId="0" applyFont="1" applyAlignment="1">
      <alignment horizontal="left" vertical="center"/>
    </xf>
    <xf numFmtId="0" fontId="16" fillId="0" borderId="0" xfId="0" applyFont="1" applyAlignment="1">
      <alignment horizontal="left" vertical="center"/>
    </xf>
    <xf numFmtId="0" fontId="0" fillId="11" borderId="38" xfId="0" applyFill="1" applyBorder="1"/>
    <xf numFmtId="0" fontId="0" fillId="7" borderId="38" xfId="0" applyFill="1" applyBorder="1"/>
    <xf numFmtId="0" fontId="0" fillId="17" borderId="23" xfId="0" applyFill="1" applyBorder="1"/>
    <xf numFmtId="0" fontId="30" fillId="0" borderId="0" xfId="0" applyFont="1"/>
    <xf numFmtId="0" fontId="0" fillId="11" borderId="2" xfId="0" applyFill="1" applyBorder="1" applyAlignment="1">
      <alignment horizontal="center" vertical="center"/>
    </xf>
    <xf numFmtId="3" fontId="16" fillId="0" borderId="2" xfId="1" applyNumberFormat="1" applyFont="1" applyBorder="1" applyAlignment="1">
      <alignment horizontal="center" vertical="center"/>
    </xf>
    <xf numFmtId="0" fontId="0" fillId="0" borderId="2" xfId="0" applyBorder="1" applyAlignment="1">
      <alignment horizontal="center" vertical="center"/>
    </xf>
    <xf numFmtId="0" fontId="0" fillId="21" borderId="11" xfId="0" applyFill="1" applyBorder="1" applyAlignment="1">
      <alignment horizontal="center"/>
    </xf>
    <xf numFmtId="0" fontId="0" fillId="22" borderId="11" xfId="0" applyFill="1" applyBorder="1" applyAlignment="1">
      <alignment horizontal="center"/>
    </xf>
    <xf numFmtId="0" fontId="0" fillId="20" borderId="40" xfId="0" applyFill="1" applyBorder="1" applyAlignment="1">
      <alignment horizontal="center" wrapText="1"/>
    </xf>
    <xf numFmtId="0" fontId="0" fillId="20" borderId="69" xfId="0" applyFill="1" applyBorder="1" applyAlignment="1">
      <alignment horizontal="center" wrapText="1"/>
    </xf>
    <xf numFmtId="0" fontId="0" fillId="20" borderId="11" xfId="0" applyFill="1" applyBorder="1" applyAlignment="1">
      <alignment horizontal="center" vertical="center" wrapText="1"/>
    </xf>
    <xf numFmtId="0" fontId="0" fillId="19" borderId="11" xfId="0" applyFill="1" applyBorder="1" applyAlignment="1">
      <alignment horizontal="center"/>
    </xf>
    <xf numFmtId="0" fontId="0" fillId="0" borderId="0" xfId="0" applyAlignment="1">
      <alignment horizontal="right"/>
    </xf>
    <xf numFmtId="0" fontId="0" fillId="20" borderId="24" xfId="0" applyFill="1" applyBorder="1" applyAlignment="1">
      <alignment horizontal="center" vertical="center" wrapText="1"/>
    </xf>
    <xf numFmtId="0" fontId="0" fillId="0" borderId="42" xfId="0" applyBorder="1"/>
    <xf numFmtId="0" fontId="0" fillId="0" borderId="29" xfId="0" applyBorder="1"/>
    <xf numFmtId="0" fontId="0" fillId="0" borderId="43" xfId="0" applyBorder="1"/>
    <xf numFmtId="0" fontId="0" fillId="0" borderId="53" xfId="0" applyBorder="1" applyAlignment="1">
      <alignment horizontal="center" vertical="center"/>
    </xf>
    <xf numFmtId="0" fontId="0" fillId="0" borderId="54" xfId="0" applyBorder="1" applyAlignment="1">
      <alignment horizontal="center" vertical="center"/>
    </xf>
    <xf numFmtId="0" fontId="0" fillId="0" borderId="48" xfId="0" applyBorder="1" applyAlignment="1">
      <alignment horizontal="center" vertical="center"/>
    </xf>
    <xf numFmtId="0" fontId="0" fillId="0" borderId="0" xfId="0" applyAlignment="1">
      <alignment horizontal="left" wrapText="1"/>
    </xf>
    <xf numFmtId="0" fontId="0" fillId="0" borderId="0" xfId="0" applyAlignment="1">
      <alignment horizontal="left" vertical="top" wrapText="1"/>
    </xf>
    <xf numFmtId="0" fontId="32" fillId="0" borderId="0" xfId="0" applyFont="1" applyAlignment="1">
      <alignment horizontal="left" vertical="top" wrapText="1"/>
    </xf>
    <xf numFmtId="0" fontId="0" fillId="0" borderId="0" xfId="0" applyAlignment="1">
      <alignment wrapText="1"/>
    </xf>
    <xf numFmtId="0" fontId="32" fillId="0" borderId="0" xfId="0" applyFont="1"/>
    <xf numFmtId="0" fontId="0" fillId="0" borderId="70" xfId="0" applyBorder="1"/>
    <xf numFmtId="0" fontId="0" fillId="0" borderId="70" xfId="0" applyBorder="1" applyAlignment="1">
      <alignment horizontal="center" vertical="center"/>
    </xf>
    <xf numFmtId="0" fontId="0" fillId="0" borderId="47" xfId="0" applyBorder="1" applyAlignment="1">
      <alignment horizontal="center" vertical="center"/>
    </xf>
    <xf numFmtId="0" fontId="0" fillId="0" borderId="55" xfId="0" applyBorder="1" applyAlignment="1">
      <alignment horizontal="center" vertical="center"/>
    </xf>
    <xf numFmtId="0" fontId="0" fillId="0" borderId="71" xfId="0" applyBorder="1"/>
    <xf numFmtId="0" fontId="0" fillId="0" borderId="71" xfId="0" applyBorder="1" applyAlignment="1">
      <alignment horizontal="center" vertical="center"/>
    </xf>
    <xf numFmtId="0" fontId="0" fillId="0" borderId="72" xfId="0" applyBorder="1" applyAlignment="1">
      <alignment horizontal="center" vertical="center"/>
    </xf>
    <xf numFmtId="0" fontId="0" fillId="0" borderId="51" xfId="0" applyBorder="1"/>
    <xf numFmtId="0" fontId="0" fillId="0" borderId="9" xfId="0" applyBorder="1"/>
    <xf numFmtId="0" fontId="0" fillId="0" borderId="52" xfId="0" applyBorder="1"/>
    <xf numFmtId="0" fontId="0" fillId="0" borderId="8" xfId="0" applyBorder="1"/>
    <xf numFmtId="0" fontId="0" fillId="0" borderId="44" xfId="0" applyBorder="1"/>
    <xf numFmtId="0" fontId="0" fillId="23" borderId="22" xfId="0" applyFill="1" applyBorder="1" applyAlignment="1">
      <alignment horizontal="left"/>
    </xf>
    <xf numFmtId="0" fontId="0" fillId="23" borderId="31" xfId="0" applyFill="1" applyBorder="1" applyAlignment="1">
      <alignment horizontal="left"/>
    </xf>
    <xf numFmtId="0" fontId="0" fillId="23" borderId="22" xfId="0" applyFill="1" applyBorder="1" applyAlignment="1">
      <alignment horizontal="left" vertical="center"/>
    </xf>
    <xf numFmtId="0" fontId="0" fillId="23" borderId="2" xfId="0" applyFill="1" applyBorder="1" applyAlignment="1">
      <alignment horizontal="left" vertical="center"/>
    </xf>
    <xf numFmtId="0" fontId="0" fillId="23" borderId="2" xfId="0" applyFill="1" applyBorder="1"/>
    <xf numFmtId="0" fontId="0" fillId="23" borderId="2" xfId="0" applyFill="1" applyBorder="1" applyAlignment="1">
      <alignment vertical="center"/>
    </xf>
    <xf numFmtId="0" fontId="0" fillId="0" borderId="0" xfId="0" quotePrefix="1" applyAlignment="1">
      <alignment horizontal="center"/>
    </xf>
    <xf numFmtId="0" fontId="33" fillId="0" borderId="0" xfId="0" applyFont="1"/>
    <xf numFmtId="0" fontId="33" fillId="0" borderId="0" xfId="0" applyFont="1" applyAlignment="1">
      <alignment horizontal="right"/>
    </xf>
    <xf numFmtId="0" fontId="0" fillId="23" borderId="22" xfId="0" applyFill="1" applyBorder="1"/>
    <xf numFmtId="0" fontId="0" fillId="20" borderId="45" xfId="0" applyFill="1" applyBorder="1" applyAlignment="1">
      <alignment horizontal="center" vertical="center" wrapText="1"/>
    </xf>
    <xf numFmtId="0" fontId="0" fillId="20" borderId="45" xfId="0" applyFill="1" applyBorder="1" applyAlignment="1">
      <alignment horizontal="center" vertical="center"/>
    </xf>
    <xf numFmtId="0" fontId="0" fillId="20" borderId="24" xfId="0" applyFill="1" applyBorder="1" applyAlignment="1">
      <alignment horizontal="center" vertical="center"/>
    </xf>
    <xf numFmtId="170" fontId="36" fillId="25" borderId="74" xfId="278" applyNumberFormat="1" applyBorder="1" applyAlignment="1">
      <alignment horizontal="center" vertical="center" wrapText="1"/>
    </xf>
    <xf numFmtId="170" fontId="36" fillId="26" borderId="74" xfId="280" applyNumberFormat="1" applyBorder="1" applyAlignment="1">
      <alignment horizontal="center" vertical="center" wrapText="1"/>
    </xf>
    <xf numFmtId="0" fontId="36" fillId="25" borderId="75" xfId="277" applyFont="1" applyBorder="1">
      <alignment vertical="top" wrapText="1"/>
    </xf>
    <xf numFmtId="0" fontId="36" fillId="26" borderId="75" xfId="279" applyFont="1" applyBorder="1">
      <alignment vertical="top" wrapText="1"/>
    </xf>
    <xf numFmtId="0" fontId="36" fillId="26" borderId="76" xfId="279" applyFont="1" applyBorder="1">
      <alignment vertical="top" wrapText="1"/>
    </xf>
    <xf numFmtId="171" fontId="36" fillId="25" borderId="78" xfId="278" applyNumberFormat="1" applyBorder="1" applyAlignment="1">
      <alignment horizontal="center" vertical="center" wrapText="1"/>
    </xf>
    <xf numFmtId="171" fontId="36" fillId="26" borderId="78" xfId="280" applyNumberFormat="1" applyBorder="1" applyAlignment="1">
      <alignment horizontal="center" vertical="center" wrapText="1"/>
    </xf>
    <xf numFmtId="170" fontId="36" fillId="26" borderId="80" xfId="280" applyNumberFormat="1" applyBorder="1" applyAlignment="1">
      <alignment horizontal="center" vertical="center" wrapText="1"/>
    </xf>
    <xf numFmtId="171" fontId="36" fillId="26" borderId="81" xfId="280" applyNumberFormat="1" applyBorder="1" applyAlignment="1">
      <alignment horizontal="center" vertical="center" wrapText="1"/>
    </xf>
    <xf numFmtId="0" fontId="36" fillId="25" borderId="82" xfId="277" applyFont="1" applyBorder="1">
      <alignment vertical="top" wrapText="1"/>
    </xf>
    <xf numFmtId="170" fontId="36" fillId="25" borderId="84" xfId="278" applyNumberFormat="1" applyBorder="1" applyAlignment="1">
      <alignment horizontal="center" vertical="center" wrapText="1"/>
    </xf>
    <xf numFmtId="171" fontId="36" fillId="25" borderId="85" xfId="278" applyNumberFormat="1" applyBorder="1" applyAlignment="1">
      <alignment horizontal="center" vertical="center" wrapText="1"/>
    </xf>
    <xf numFmtId="0" fontId="37" fillId="27" borderId="2" xfId="53" applyFont="1" applyFill="1" applyBorder="1" applyAlignment="1">
      <alignment horizontal="center" vertical="center" wrapText="1"/>
    </xf>
    <xf numFmtId="0" fontId="36" fillId="27" borderId="14" xfId="53" applyFont="1" applyFill="1" applyBorder="1" applyAlignment="1">
      <alignment horizontal="center" vertical="center" wrapText="1"/>
    </xf>
    <xf numFmtId="0" fontId="35" fillId="27" borderId="15" xfId="53" applyFont="1" applyFill="1" applyBorder="1" applyAlignment="1">
      <alignment horizontal="center" vertical="center" wrapText="1"/>
    </xf>
    <xf numFmtId="0" fontId="35" fillId="27" borderId="10" xfId="53" applyFont="1" applyFill="1" applyBorder="1" applyAlignment="1">
      <alignment horizontal="center" vertical="center" wrapText="1"/>
    </xf>
    <xf numFmtId="6" fontId="0" fillId="7" borderId="35" xfId="0" applyNumberFormat="1" applyFill="1" applyBorder="1" applyAlignment="1">
      <alignment horizontal="center"/>
    </xf>
    <xf numFmtId="0" fontId="0" fillId="7" borderId="31" xfId="0" applyFill="1" applyBorder="1" applyAlignment="1">
      <alignment horizontal="center"/>
    </xf>
    <xf numFmtId="0" fontId="34" fillId="0" borderId="0" xfId="0" applyFont="1" applyAlignment="1">
      <alignment horizontal="center"/>
    </xf>
    <xf numFmtId="3" fontId="0" fillId="0" borderId="2" xfId="0" applyNumberFormat="1" applyBorder="1" applyAlignment="1">
      <alignment horizontal="center" vertical="center"/>
    </xf>
    <xf numFmtId="0" fontId="0" fillId="29" borderId="2" xfId="0" applyFill="1" applyBorder="1" applyAlignment="1">
      <alignment horizontal="center"/>
    </xf>
    <xf numFmtId="0" fontId="0" fillId="0" borderId="96" xfId="0" applyBorder="1" applyAlignment="1">
      <alignment horizontal="center" vertical="center"/>
    </xf>
    <xf numFmtId="0" fontId="0" fillId="0" borderId="97" xfId="0" applyBorder="1" applyAlignment="1">
      <alignment horizontal="center" vertical="center"/>
    </xf>
    <xf numFmtId="0" fontId="0" fillId="0" borderId="98" xfId="0" applyBorder="1" applyAlignment="1">
      <alignment horizontal="center" vertical="center"/>
    </xf>
    <xf numFmtId="0" fontId="0" fillId="31" borderId="25" xfId="0" applyFill="1" applyBorder="1" applyAlignment="1">
      <alignment horizontal="center"/>
    </xf>
    <xf numFmtId="0" fontId="0" fillId="31" borderId="17" xfId="0" applyFill="1" applyBorder="1" applyAlignment="1">
      <alignment horizontal="center"/>
    </xf>
    <xf numFmtId="1" fontId="0" fillId="31" borderId="1" xfId="0" applyNumberFormat="1" applyFill="1" applyBorder="1" applyAlignment="1">
      <alignment horizontal="center"/>
    </xf>
    <xf numFmtId="1" fontId="0" fillId="31" borderId="20" xfId="0" applyNumberFormat="1" applyFill="1" applyBorder="1" applyAlignment="1">
      <alignment horizontal="center"/>
    </xf>
    <xf numFmtId="3" fontId="0" fillId="31" borderId="17" xfId="0" applyNumberFormat="1" applyFill="1" applyBorder="1" applyAlignment="1">
      <alignment horizontal="center"/>
    </xf>
    <xf numFmtId="0" fontId="0" fillId="31" borderId="17" xfId="0" applyFill="1" applyBorder="1" applyAlignment="1">
      <alignment horizontal="center" vertical="center"/>
    </xf>
    <xf numFmtId="0" fontId="0" fillId="31" borderId="1" xfId="0" applyFill="1" applyBorder="1" applyAlignment="1">
      <alignment horizontal="center" vertical="center"/>
    </xf>
    <xf numFmtId="0" fontId="0" fillId="31" borderId="29" xfId="0" applyFill="1" applyBorder="1" applyAlignment="1">
      <alignment horizontal="center" vertical="center"/>
    </xf>
    <xf numFmtId="0" fontId="0" fillId="31" borderId="20" xfId="0" applyFill="1" applyBorder="1" applyAlignment="1">
      <alignment horizontal="center" vertical="center"/>
    </xf>
    <xf numFmtId="0" fontId="0" fillId="31" borderId="15" xfId="0" applyFill="1" applyBorder="1" applyAlignment="1">
      <alignment horizontal="center"/>
    </xf>
    <xf numFmtId="0" fontId="36" fillId="27" borderId="83" xfId="277" applyFont="1" applyFill="1" applyBorder="1" applyAlignment="1">
      <alignment horizontal="center" vertical="top" wrapText="1"/>
    </xf>
    <xf numFmtId="0" fontId="37" fillId="27" borderId="77" xfId="279" applyFont="1" applyFill="1" applyBorder="1" applyAlignment="1">
      <alignment horizontal="center" vertical="top" wrapText="1"/>
    </xf>
    <xf numFmtId="0" fontId="4" fillId="27" borderId="77" xfId="277" applyFont="1" applyFill="1" applyBorder="1" applyAlignment="1">
      <alignment horizontal="center" vertical="top" wrapText="1"/>
    </xf>
    <xf numFmtId="0" fontId="4" fillId="27" borderId="79" xfId="279" applyFont="1" applyFill="1" applyBorder="1" applyAlignment="1">
      <alignment horizontal="center" vertical="top" wrapText="1"/>
    </xf>
    <xf numFmtId="0" fontId="66" fillId="0" borderId="1" xfId="383" applyFont="1" applyBorder="1"/>
    <xf numFmtId="168" fontId="5" fillId="0" borderId="1" xfId="383" applyNumberFormat="1" applyFont="1" applyBorder="1" applyAlignment="1">
      <alignment horizontal="right"/>
    </xf>
    <xf numFmtId="0" fontId="5" fillId="0" borderId="1" xfId="383" applyFont="1" applyBorder="1"/>
    <xf numFmtId="168" fontId="15" fillId="0" borderId="1" xfId="383" applyNumberFormat="1" applyFont="1" applyBorder="1" applyAlignment="1">
      <alignment horizontal="right"/>
    </xf>
    <xf numFmtId="0" fontId="65" fillId="54" borderId="1" xfId="383" applyFont="1" applyFill="1" applyBorder="1"/>
    <xf numFmtId="0" fontId="2" fillId="0" borderId="1" xfId="383" applyFont="1" applyBorder="1" applyAlignment="1">
      <alignment horizontal="center" vertical="center" wrapText="1"/>
    </xf>
    <xf numFmtId="165" fontId="70" fillId="7" borderId="2" xfId="22" applyNumberFormat="1" applyFont="1" applyFill="1" applyBorder="1" applyAlignment="1">
      <alignment horizontal="center" vertical="center"/>
    </xf>
    <xf numFmtId="0" fontId="65" fillId="0" borderId="1" xfId="383" applyFont="1" applyBorder="1"/>
    <xf numFmtId="0" fontId="65" fillId="54" borderId="1" xfId="383" applyFont="1" applyFill="1" applyBorder="1" applyAlignment="1">
      <alignment horizontal="right"/>
    </xf>
    <xf numFmtId="0" fontId="15" fillId="0" borderId="1" xfId="383" applyFont="1" applyBorder="1" applyAlignment="1">
      <alignment horizontal="center"/>
    </xf>
    <xf numFmtId="0" fontId="66" fillId="0" borderId="0" xfId="383" applyFont="1"/>
    <xf numFmtId="0" fontId="5" fillId="0" borderId="0" xfId="383" applyFont="1" applyAlignment="1">
      <alignment vertical="center"/>
    </xf>
    <xf numFmtId="0" fontId="0" fillId="0" borderId="22" xfId="0" applyBorder="1" applyAlignment="1">
      <alignment horizontal="center" vertical="center"/>
    </xf>
    <xf numFmtId="172" fontId="0" fillId="0" borderId="0" xfId="0" quotePrefix="1" applyNumberFormat="1" applyAlignment="1">
      <alignment horizontal="center"/>
    </xf>
    <xf numFmtId="165" fontId="4" fillId="58" borderId="1" xfId="456" applyNumberFormat="1" applyFont="1" applyFill="1" applyBorder="1" applyAlignment="1">
      <alignment horizontal="right" vertical="center"/>
    </xf>
    <xf numFmtId="165" fontId="4" fillId="58" borderId="16" xfId="456" applyNumberFormat="1" applyFont="1" applyFill="1" applyBorder="1" applyAlignment="1">
      <alignment horizontal="right" vertical="center"/>
    </xf>
    <xf numFmtId="165" fontId="4" fillId="58" borderId="17" xfId="456" applyNumberFormat="1" applyFont="1" applyFill="1" applyBorder="1" applyAlignment="1">
      <alignment horizontal="right" vertical="center"/>
    </xf>
    <xf numFmtId="165" fontId="4" fillId="58" borderId="18" xfId="456" applyNumberFormat="1" applyFont="1" applyFill="1" applyBorder="1" applyAlignment="1">
      <alignment horizontal="right" vertical="center"/>
    </xf>
    <xf numFmtId="165" fontId="4" fillId="58" borderId="27" xfId="456" applyNumberFormat="1" applyFont="1" applyFill="1" applyBorder="1" applyAlignment="1">
      <alignment horizontal="right" vertical="center"/>
    </xf>
    <xf numFmtId="165" fontId="4" fillId="58" borderId="28" xfId="456" applyNumberFormat="1" applyFont="1" applyFill="1" applyBorder="1" applyAlignment="1">
      <alignment horizontal="right" vertical="center"/>
    </xf>
    <xf numFmtId="165" fontId="4" fillId="58" borderId="19" xfId="456" applyNumberFormat="1" applyFont="1" applyFill="1" applyBorder="1" applyAlignment="1">
      <alignment horizontal="right" vertical="center"/>
    </xf>
    <xf numFmtId="165" fontId="4" fillId="58" borderId="20" xfId="456" applyNumberFormat="1" applyFont="1" applyFill="1" applyBorder="1" applyAlignment="1">
      <alignment horizontal="right" vertical="center"/>
    </xf>
    <xf numFmtId="165" fontId="4" fillId="58" borderId="21" xfId="456" applyNumberFormat="1" applyFont="1" applyFill="1" applyBorder="1" applyAlignment="1">
      <alignment horizontal="right" vertical="center"/>
    </xf>
    <xf numFmtId="0" fontId="4" fillId="58" borderId="4" xfId="456" applyFont="1" applyFill="1" applyBorder="1" applyAlignment="1">
      <alignment horizontal="center" vertical="center"/>
    </xf>
    <xf numFmtId="0" fontId="4" fillId="58" borderId="5" xfId="456" applyFont="1" applyFill="1" applyBorder="1" applyAlignment="1">
      <alignment horizontal="center" vertical="center"/>
    </xf>
    <xf numFmtId="0" fontId="4" fillId="58" borderId="6" xfId="456" applyFont="1" applyFill="1" applyBorder="1" applyAlignment="1">
      <alignment horizontal="center" vertical="center"/>
    </xf>
    <xf numFmtId="0" fontId="71" fillId="31" borderId="14" xfId="456" applyFont="1" applyFill="1" applyBorder="1" applyAlignment="1">
      <alignment horizontal="center" vertical="center" wrapText="1"/>
    </xf>
    <xf numFmtId="0" fontId="71" fillId="31" borderId="15" xfId="456" applyFont="1" applyFill="1" applyBorder="1" applyAlignment="1">
      <alignment horizontal="center" vertical="center" wrapText="1"/>
    </xf>
    <xf numFmtId="0" fontId="71" fillId="31" borderId="10" xfId="456" applyFont="1" applyFill="1" applyBorder="1" applyAlignment="1">
      <alignment horizontal="center" vertical="center" wrapText="1"/>
    </xf>
    <xf numFmtId="0" fontId="71" fillId="7" borderId="14" xfId="456" applyFont="1" applyFill="1" applyBorder="1" applyAlignment="1">
      <alignment horizontal="center" vertical="center" wrapText="1"/>
    </xf>
    <xf numFmtId="0" fontId="71" fillId="7" borderId="15" xfId="456" applyFont="1" applyFill="1" applyBorder="1" applyAlignment="1">
      <alignment horizontal="center" vertical="center" wrapText="1"/>
    </xf>
    <xf numFmtId="0" fontId="71" fillId="7" borderId="10" xfId="456" applyFont="1" applyFill="1" applyBorder="1" applyAlignment="1">
      <alignment horizontal="center" vertical="center" wrapText="1"/>
    </xf>
    <xf numFmtId="0" fontId="71" fillId="10" borderId="14" xfId="456" applyFont="1" applyFill="1" applyBorder="1" applyAlignment="1">
      <alignment horizontal="center" vertical="center" wrapText="1"/>
    </xf>
    <xf numFmtId="0" fontId="71" fillId="10" borderId="15" xfId="456" applyFont="1" applyFill="1" applyBorder="1" applyAlignment="1">
      <alignment horizontal="center" vertical="center" wrapText="1"/>
    </xf>
    <xf numFmtId="0" fontId="71" fillId="10" borderId="10" xfId="456" applyFont="1" applyFill="1" applyBorder="1" applyAlignment="1">
      <alignment horizontal="center" vertical="center" wrapText="1"/>
    </xf>
    <xf numFmtId="0" fontId="71" fillId="5" borderId="14" xfId="456" applyFont="1" applyFill="1" applyBorder="1" applyAlignment="1">
      <alignment horizontal="center" vertical="center" wrapText="1"/>
    </xf>
    <xf numFmtId="0" fontId="71" fillId="5" borderId="15" xfId="456" applyFont="1" applyFill="1" applyBorder="1" applyAlignment="1">
      <alignment horizontal="center" vertical="center" wrapText="1"/>
    </xf>
    <xf numFmtId="0" fontId="71" fillId="5" borderId="10" xfId="456" applyFont="1" applyFill="1" applyBorder="1" applyAlignment="1">
      <alignment horizontal="center" vertical="center" wrapText="1"/>
    </xf>
    <xf numFmtId="0" fontId="71" fillId="17" borderId="13" xfId="456" applyFont="1" applyFill="1" applyBorder="1" applyAlignment="1">
      <alignment horizontal="center" vertical="center" wrapText="1"/>
    </xf>
    <xf numFmtId="165" fontId="4" fillId="58" borderId="68" xfId="456" applyNumberFormat="1" applyFont="1" applyFill="1" applyBorder="1" applyAlignment="1">
      <alignment horizontal="right" vertical="center"/>
    </xf>
    <xf numFmtId="165" fontId="4" fillId="58" borderId="47" xfId="456" applyNumberFormat="1" applyFont="1" applyFill="1" applyBorder="1" applyAlignment="1">
      <alignment horizontal="right" vertical="center"/>
    </xf>
    <xf numFmtId="165" fontId="4" fillId="58" borderId="49" xfId="456" applyNumberFormat="1" applyFont="1" applyFill="1" applyBorder="1" applyAlignment="1">
      <alignment horizontal="right" vertical="center"/>
    </xf>
    <xf numFmtId="165" fontId="4" fillId="58" borderId="4" xfId="456" applyNumberFormat="1" applyFont="1" applyFill="1" applyBorder="1" applyAlignment="1">
      <alignment horizontal="right" vertical="center"/>
    </xf>
    <xf numFmtId="165" fontId="4" fillId="58" borderId="5" xfId="456" applyNumberFormat="1" applyFont="1" applyFill="1" applyBorder="1" applyAlignment="1">
      <alignment horizontal="right" vertical="center"/>
    </xf>
    <xf numFmtId="165" fontId="4" fillId="58" borderId="6" xfId="456" applyNumberFormat="1" applyFont="1" applyFill="1" applyBorder="1" applyAlignment="1">
      <alignment horizontal="right" vertical="center"/>
    </xf>
    <xf numFmtId="0" fontId="4" fillId="58" borderId="2" xfId="0" applyFont="1" applyFill="1" applyBorder="1" applyAlignment="1">
      <alignment horizontal="left" vertical="center"/>
    </xf>
    <xf numFmtId="165" fontId="4" fillId="58" borderId="20" xfId="456" applyNumberFormat="1" applyFont="1" applyFill="1" applyBorder="1" applyAlignment="1">
      <alignment horizontal="center" vertical="center"/>
    </xf>
    <xf numFmtId="165" fontId="4" fillId="58" borderId="1" xfId="456" applyNumberFormat="1" applyFont="1" applyFill="1" applyBorder="1" applyAlignment="1">
      <alignment horizontal="center" vertical="center"/>
    </xf>
    <xf numFmtId="165" fontId="4" fillId="58" borderId="17" xfId="456" applyNumberFormat="1" applyFont="1" applyFill="1" applyBorder="1" applyAlignment="1">
      <alignment horizontal="center" vertical="center"/>
    </xf>
    <xf numFmtId="165" fontId="4" fillId="58" borderId="45" xfId="456" applyNumberFormat="1" applyFont="1" applyFill="1" applyBorder="1" applyAlignment="1">
      <alignment horizontal="center" vertical="center"/>
    </xf>
    <xf numFmtId="165" fontId="4" fillId="58" borderId="40" xfId="456" applyNumberFormat="1" applyFont="1" applyFill="1" applyBorder="1" applyAlignment="1">
      <alignment horizontal="center" vertical="center"/>
    </xf>
    <xf numFmtId="165" fontId="4" fillId="58" borderId="24" xfId="456" applyNumberFormat="1" applyFont="1" applyFill="1" applyBorder="1" applyAlignment="1">
      <alignment horizontal="center" vertical="center"/>
    </xf>
    <xf numFmtId="0" fontId="0" fillId="0" borderId="49" xfId="0" applyBorder="1" applyAlignment="1">
      <alignment horizontal="center"/>
    </xf>
    <xf numFmtId="0" fontId="0" fillId="0" borderId="62" xfId="0" applyBorder="1" applyAlignment="1">
      <alignment horizontal="center"/>
    </xf>
    <xf numFmtId="0" fontId="0" fillId="0" borderId="41" xfId="0"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7" xfId="0" applyBorder="1" applyAlignment="1">
      <alignment horizontal="center"/>
    </xf>
    <xf numFmtId="0" fontId="0" fillId="0" borderId="5" xfId="0" applyBorder="1" applyAlignment="1">
      <alignment horizontal="center"/>
    </xf>
    <xf numFmtId="0" fontId="0" fillId="0" borderId="68" xfId="0" applyBorder="1" applyAlignment="1">
      <alignment horizontal="center"/>
    </xf>
    <xf numFmtId="0" fontId="0" fillId="0" borderId="61" xfId="0" applyBorder="1" applyAlignment="1">
      <alignment horizontal="center"/>
    </xf>
    <xf numFmtId="0" fontId="2" fillId="0" borderId="23" xfId="53" applyBorder="1" applyAlignment="1">
      <alignment vertical="center" wrapText="1"/>
    </xf>
    <xf numFmtId="0" fontId="2" fillId="0" borderId="2" xfId="53" applyBorder="1" applyAlignment="1">
      <alignment vertical="center" wrapText="1"/>
    </xf>
    <xf numFmtId="0" fontId="2" fillId="0" borderId="33" xfId="53" applyBorder="1" applyAlignment="1">
      <alignment vertical="center" wrapText="1"/>
    </xf>
    <xf numFmtId="0" fontId="0" fillId="0" borderId="14" xfId="0" applyBorder="1"/>
    <xf numFmtId="0" fontId="0" fillId="0" borderId="15" xfId="0" applyBorder="1"/>
    <xf numFmtId="0" fontId="0" fillId="0" borderId="10" xfId="0" applyBorder="1"/>
    <xf numFmtId="0" fontId="0" fillId="0" borderId="45" xfId="0" applyBorder="1" applyAlignment="1">
      <alignment vertical="center"/>
    </xf>
    <xf numFmtId="0" fontId="0" fillId="0" borderId="4" xfId="0" applyBorder="1" applyAlignment="1">
      <alignment vertical="center"/>
    </xf>
    <xf numFmtId="0" fontId="0" fillId="0" borderId="91" xfId="0" applyBorder="1" applyAlignment="1">
      <alignment vertical="center"/>
    </xf>
    <xf numFmtId="0" fontId="0" fillId="0" borderId="40" xfId="0" applyBorder="1" applyAlignment="1">
      <alignment vertical="center"/>
    </xf>
    <xf numFmtId="0" fontId="0" fillId="0" borderId="5" xfId="0" applyBorder="1" applyAlignment="1">
      <alignment vertical="center"/>
    </xf>
    <xf numFmtId="0" fontId="0" fillId="0" borderId="90" xfId="0" applyBorder="1" applyAlignment="1">
      <alignment vertical="center"/>
    </xf>
    <xf numFmtId="0" fontId="0" fillId="0" borderId="24" xfId="0" applyBorder="1" applyAlignment="1">
      <alignment vertical="center"/>
    </xf>
    <xf numFmtId="0" fontId="0" fillId="0" borderId="6" xfId="0" applyBorder="1" applyAlignment="1">
      <alignment vertical="center"/>
    </xf>
    <xf numFmtId="0" fontId="0" fillId="0" borderId="94" xfId="0" applyBorder="1" applyAlignment="1">
      <alignment vertical="center"/>
    </xf>
    <xf numFmtId="0" fontId="32" fillId="0" borderId="126" xfId="0" applyFont="1" applyBorder="1" applyAlignment="1">
      <alignment horizontal="center"/>
    </xf>
    <xf numFmtId="0" fontId="32" fillId="0" borderId="0" xfId="0" applyFont="1" applyAlignment="1">
      <alignment horizontal="center"/>
    </xf>
    <xf numFmtId="0" fontId="32" fillId="0" borderId="14" xfId="0" applyFont="1" applyBorder="1" applyAlignment="1">
      <alignment horizontal="center"/>
    </xf>
    <xf numFmtId="0" fontId="32" fillId="0" borderId="15" xfId="0" applyFont="1" applyBorder="1" applyAlignment="1">
      <alignment horizontal="center"/>
    </xf>
    <xf numFmtId="0" fontId="32" fillId="0" borderId="10" xfId="0" applyFont="1" applyBorder="1" applyAlignment="1">
      <alignment horizontal="center"/>
    </xf>
    <xf numFmtId="0" fontId="32" fillId="0" borderId="45" xfId="0" applyFont="1" applyBorder="1" applyAlignment="1">
      <alignment horizontal="center"/>
    </xf>
    <xf numFmtId="0" fontId="32" fillId="0" borderId="19" xfId="0" applyFont="1" applyBorder="1" applyAlignment="1">
      <alignment horizontal="center"/>
    </xf>
    <xf numFmtId="0" fontId="32" fillId="0" borderId="2" xfId="0" applyFont="1" applyBorder="1" applyAlignment="1">
      <alignment horizontal="center"/>
    </xf>
    <xf numFmtId="0" fontId="32" fillId="0" borderId="40" xfId="0" applyFont="1" applyBorder="1" applyAlignment="1">
      <alignment horizontal="center"/>
    </xf>
    <xf numFmtId="0" fontId="32" fillId="0" borderId="6" xfId="0" applyFont="1" applyBorder="1" applyAlignment="1">
      <alignment horizontal="center"/>
    </xf>
    <xf numFmtId="0" fontId="32" fillId="0" borderId="24" xfId="0" applyFont="1" applyBorder="1" applyAlignment="1">
      <alignment horizontal="center"/>
    </xf>
    <xf numFmtId="0" fontId="32" fillId="0" borderId="41" xfId="0" applyFont="1" applyBorder="1" applyAlignment="1">
      <alignment horizontal="center"/>
    </xf>
    <xf numFmtId="0" fontId="32" fillId="0" borderId="25" xfId="0" applyFont="1" applyBorder="1" applyAlignment="1">
      <alignment horizontal="center"/>
    </xf>
    <xf numFmtId="0" fontId="32" fillId="0" borderId="26" xfId="0" applyFont="1" applyBorder="1" applyAlignment="1">
      <alignment horizontal="center"/>
    </xf>
    <xf numFmtId="0" fontId="32" fillId="0" borderId="50" xfId="0" applyFont="1" applyBorder="1" applyAlignment="1">
      <alignment horizontal="center"/>
    </xf>
    <xf numFmtId="0" fontId="32" fillId="0" borderId="16" xfId="0" applyFont="1" applyBorder="1" applyAlignment="1">
      <alignment horizontal="center"/>
    </xf>
    <xf numFmtId="175" fontId="32" fillId="0" borderId="27" xfId="463" applyNumberFormat="1" applyFont="1" applyBorder="1"/>
    <xf numFmtId="0" fontId="32" fillId="0" borderId="1" xfId="0" applyFont="1" applyBorder="1"/>
    <xf numFmtId="0" fontId="32" fillId="0" borderId="28" xfId="0" applyFont="1" applyBorder="1"/>
    <xf numFmtId="174" fontId="32" fillId="0" borderId="27" xfId="0" applyNumberFormat="1" applyFont="1" applyBorder="1"/>
    <xf numFmtId="0" fontId="32" fillId="0" borderId="47" xfId="0" applyFont="1" applyBorder="1"/>
    <xf numFmtId="11" fontId="32" fillId="0" borderId="27" xfId="0" applyNumberFormat="1" applyFont="1" applyBorder="1"/>
    <xf numFmtId="0" fontId="32" fillId="0" borderId="7" xfId="0" applyFont="1" applyBorder="1" applyAlignment="1">
      <alignment horizontal="center"/>
    </xf>
    <xf numFmtId="0" fontId="32" fillId="0" borderId="22" xfId="0" applyFont="1" applyBorder="1" applyAlignment="1">
      <alignment horizontal="center"/>
    </xf>
    <xf numFmtId="175" fontId="32" fillId="0" borderId="19" xfId="463" applyNumberFormat="1" applyFont="1" applyBorder="1"/>
    <xf numFmtId="0" fontId="32" fillId="0" borderId="20" xfId="0" applyFont="1" applyBorder="1"/>
    <xf numFmtId="0" fontId="32" fillId="0" borderId="21" xfId="0" applyFont="1" applyBorder="1"/>
    <xf numFmtId="174" fontId="32" fillId="0" borderId="19" xfId="0" applyNumberFormat="1" applyFont="1" applyBorder="1"/>
    <xf numFmtId="0" fontId="32" fillId="0" borderId="49" xfId="0" applyFont="1" applyBorder="1"/>
    <xf numFmtId="11" fontId="32" fillId="0" borderId="19" xfId="0" applyNumberFormat="1" applyFont="1" applyBorder="1"/>
    <xf numFmtId="0" fontId="0" fillId="0" borderId="0" xfId="0" applyAlignment="1">
      <alignment vertical="center"/>
    </xf>
    <xf numFmtId="0" fontId="0" fillId="20" borderId="4" xfId="0" applyFill="1" applyBorder="1" applyAlignment="1">
      <alignment horizontal="center"/>
    </xf>
    <xf numFmtId="0" fontId="0" fillId="20" borderId="5" xfId="0" applyFill="1" applyBorder="1" applyAlignment="1">
      <alignment horizontal="center"/>
    </xf>
    <xf numFmtId="0" fontId="0" fillId="20" borderId="6" xfId="0" applyFill="1" applyBorder="1" applyAlignment="1">
      <alignment horizontal="center"/>
    </xf>
    <xf numFmtId="0" fontId="0" fillId="0" borderId="29" xfId="0" quotePrefix="1" applyBorder="1"/>
    <xf numFmtId="0" fontId="0" fillId="0" borderId="71" xfId="0" quotePrefix="1" applyBorder="1"/>
    <xf numFmtId="0" fontId="0" fillId="0" borderId="70" xfId="0" quotePrefix="1" applyBorder="1"/>
    <xf numFmtId="0" fontId="28" fillId="0" borderId="0" xfId="276"/>
    <xf numFmtId="0" fontId="77" fillId="56" borderId="112" xfId="0" applyFont="1" applyFill="1" applyBorder="1" applyAlignment="1">
      <alignment vertical="top"/>
    </xf>
    <xf numFmtId="0" fontId="78" fillId="56" borderId="112" xfId="0" applyFont="1" applyFill="1" applyBorder="1" applyAlignment="1">
      <alignment vertical="top"/>
    </xf>
    <xf numFmtId="0" fontId="79" fillId="56" borderId="112" xfId="0" applyFont="1" applyFill="1" applyBorder="1" applyAlignment="1">
      <alignment horizontal="right" vertical="top"/>
    </xf>
    <xf numFmtId="0" fontId="79" fillId="56" borderId="112" xfId="0" applyFont="1" applyFill="1" applyBorder="1" applyAlignment="1">
      <alignment horizontal="left" vertical="top"/>
    </xf>
    <xf numFmtId="0" fontId="77" fillId="57" borderId="112" xfId="0" applyFont="1" applyFill="1" applyBorder="1" applyAlignment="1">
      <alignment vertical="top"/>
    </xf>
    <xf numFmtId="0" fontId="78" fillId="57" borderId="112" xfId="0" applyFont="1" applyFill="1" applyBorder="1" applyAlignment="1">
      <alignment vertical="top"/>
    </xf>
    <xf numFmtId="0" fontId="79" fillId="57" borderId="112" xfId="0" applyFont="1" applyFill="1" applyBorder="1" applyAlignment="1">
      <alignment horizontal="right" vertical="top"/>
    </xf>
    <xf numFmtId="0" fontId="79" fillId="57" borderId="112" xfId="0" applyFont="1" applyFill="1" applyBorder="1" applyAlignment="1">
      <alignment horizontal="left" vertical="top"/>
    </xf>
    <xf numFmtId="0" fontId="79" fillId="0" borderId="0" xfId="0" applyFont="1" applyAlignment="1">
      <alignment vertical="top"/>
    </xf>
    <xf numFmtId="0" fontId="2" fillId="0" borderId="0" xfId="0" applyFont="1"/>
    <xf numFmtId="1" fontId="0" fillId="0" borderId="49" xfId="0" applyNumberFormat="1" applyBorder="1" applyAlignment="1">
      <alignment horizontal="center" vertical="center"/>
    </xf>
    <xf numFmtId="1" fontId="0" fillId="0" borderId="21" xfId="0" applyNumberFormat="1" applyBorder="1" applyAlignment="1">
      <alignment horizontal="center" vertical="center"/>
    </xf>
    <xf numFmtId="3" fontId="80" fillId="0" borderId="0" xfId="234" applyNumberFormat="1" applyFont="1" applyAlignment="1">
      <alignment horizontal="right" vertical="center"/>
    </xf>
    <xf numFmtId="0" fontId="0" fillId="0" borderId="0" xfId="0" quotePrefix="1" applyAlignment="1">
      <alignment horizontal="left"/>
    </xf>
    <xf numFmtId="0" fontId="81" fillId="59" borderId="0" xfId="1" quotePrefix="1" applyFont="1" applyFill="1" applyAlignment="1">
      <alignment horizontal="left" vertical="center"/>
    </xf>
    <xf numFmtId="3" fontId="6" fillId="0" borderId="0" xfId="234" applyNumberFormat="1" applyFont="1" applyAlignment="1">
      <alignment horizontal="right" vertical="center"/>
    </xf>
    <xf numFmtId="0" fontId="81" fillId="59" borderId="0" xfId="1" quotePrefix="1" applyFont="1" applyFill="1" applyAlignment="1">
      <alignment horizontal="left" vertical="center" indent="1"/>
    </xf>
    <xf numFmtId="0" fontId="81" fillId="59" borderId="0" xfId="1" applyFont="1" applyFill="1" applyAlignment="1">
      <alignment horizontal="left" vertical="center" indent="1"/>
    </xf>
    <xf numFmtId="1" fontId="0" fillId="0" borderId="29" xfId="0" applyNumberFormat="1" applyBorder="1" applyAlignment="1">
      <alignment horizontal="center"/>
    </xf>
    <xf numFmtId="0" fontId="0" fillId="0" borderId="29" xfId="0" quotePrefix="1" applyBorder="1" applyAlignment="1">
      <alignment horizontal="center"/>
    </xf>
    <xf numFmtId="0" fontId="0" fillId="0" borderId="0" xfId="0" applyAlignment="1">
      <alignment horizontal="right" vertical="center"/>
    </xf>
    <xf numFmtId="0" fontId="82" fillId="0" borderId="0" xfId="0" applyFont="1" applyAlignment="1">
      <alignment horizontal="center"/>
    </xf>
    <xf numFmtId="0" fontId="0" fillId="0" borderId="0" xfId="0" applyAlignment="1">
      <alignment horizontal="center" vertical="center"/>
    </xf>
    <xf numFmtId="0" fontId="19" fillId="0" borderId="0" xfId="0" applyFont="1"/>
    <xf numFmtId="0" fontId="0" fillId="0" borderId="0" xfId="0" quotePrefix="1"/>
    <xf numFmtId="3" fontId="0" fillId="0" borderId="0" xfId="0" applyNumberFormat="1"/>
    <xf numFmtId="172" fontId="0" fillId="0" borderId="19" xfId="0" applyNumberFormat="1" applyBorder="1"/>
    <xf numFmtId="2" fontId="0" fillId="0" borderId="20" xfId="0" applyNumberFormat="1" applyBorder="1"/>
    <xf numFmtId="172" fontId="0" fillId="0" borderId="20" xfId="0" applyNumberFormat="1" applyBorder="1"/>
    <xf numFmtId="172" fontId="0" fillId="0" borderId="21" xfId="0" applyNumberFormat="1" applyBorder="1"/>
    <xf numFmtId="0" fontId="0" fillId="29" borderId="4" xfId="0" applyFill="1" applyBorder="1" applyAlignment="1">
      <alignment horizontal="center" vertical="center"/>
    </xf>
    <xf numFmtId="0" fontId="0" fillId="29" borderId="5" xfId="0" applyFill="1" applyBorder="1" applyAlignment="1">
      <alignment horizontal="center" vertical="center"/>
    </xf>
    <xf numFmtId="0" fontId="0" fillId="29" borderId="6" xfId="0" applyFill="1" applyBorder="1" applyAlignment="1">
      <alignment horizontal="center" vertical="center"/>
    </xf>
    <xf numFmtId="0" fontId="0" fillId="31" borderId="11" xfId="0" applyFill="1" applyBorder="1"/>
    <xf numFmtId="0" fontId="0" fillId="31" borderId="12" xfId="0" applyFill="1" applyBorder="1"/>
    <xf numFmtId="0" fontId="0" fillId="31" borderId="13" xfId="0" applyFill="1" applyBorder="1"/>
    <xf numFmtId="0" fontId="77" fillId="0" borderId="116" xfId="0" applyFont="1" applyBorder="1" applyAlignment="1">
      <alignment vertical="top"/>
    </xf>
    <xf numFmtId="0" fontId="78" fillId="0" borderId="117" xfId="0" applyFont="1" applyBorder="1" applyAlignment="1">
      <alignment vertical="top"/>
    </xf>
    <xf numFmtId="0" fontId="79" fillId="0" borderId="120" xfId="0" applyFont="1" applyBorder="1" applyAlignment="1">
      <alignment horizontal="right" vertical="top"/>
    </xf>
    <xf numFmtId="0" fontId="79" fillId="0" borderId="129" xfId="0" applyFont="1" applyBorder="1" applyAlignment="1">
      <alignment horizontal="left" vertical="top"/>
    </xf>
    <xf numFmtId="0" fontId="79" fillId="0" borderId="129" xfId="0" applyFont="1" applyBorder="1" applyAlignment="1">
      <alignment horizontal="right" vertical="top"/>
    </xf>
    <xf numFmtId="0" fontId="0" fillId="0" borderId="130" xfId="0" applyBorder="1" applyAlignment="1">
      <alignment horizontal="center"/>
    </xf>
    <xf numFmtId="0" fontId="0" fillId="0" borderId="131" xfId="0" applyBorder="1" applyAlignment="1">
      <alignment horizontal="center"/>
    </xf>
    <xf numFmtId="0" fontId="0" fillId="0" borderId="132" xfId="0" applyBorder="1" applyAlignment="1">
      <alignment horizontal="center"/>
    </xf>
    <xf numFmtId="0" fontId="0" fillId="0" borderId="130" xfId="0" applyBorder="1" applyAlignment="1">
      <alignment horizontal="left"/>
    </xf>
    <xf numFmtId="0" fontId="0" fillId="0" borderId="131" xfId="0" applyBorder="1" applyAlignment="1">
      <alignment horizontal="left"/>
    </xf>
    <xf numFmtId="0" fontId="0" fillId="0" borderId="132" xfId="0" applyBorder="1" applyAlignment="1">
      <alignment horizontal="left"/>
    </xf>
    <xf numFmtId="0" fontId="0" fillId="0" borderId="132" xfId="0" applyBorder="1"/>
    <xf numFmtId="0" fontId="0" fillId="0" borderId="131" xfId="0" applyBorder="1"/>
    <xf numFmtId="0" fontId="0" fillId="0" borderId="130" xfId="0" applyBorder="1"/>
    <xf numFmtId="0" fontId="0" fillId="0" borderId="53" xfId="0" applyBorder="1" applyAlignment="1">
      <alignment horizontal="left"/>
    </xf>
    <xf numFmtId="0" fontId="0" fillId="0" borderId="48" xfId="0" applyBorder="1" applyAlignment="1">
      <alignment horizontal="left"/>
    </xf>
    <xf numFmtId="0" fontId="0" fillId="0" borderId="72" xfId="0" applyBorder="1" applyAlignment="1">
      <alignment horizontal="left"/>
    </xf>
    <xf numFmtId="0" fontId="0" fillId="0" borderId="72" xfId="0" applyBorder="1"/>
    <xf numFmtId="0" fontId="0" fillId="0" borderId="48" xfId="0" applyBorder="1"/>
    <xf numFmtId="0" fontId="0" fillId="0" borderId="53" xfId="0" applyBorder="1"/>
    <xf numFmtId="0" fontId="84" fillId="56" borderId="112" xfId="0" applyFont="1" applyFill="1" applyBorder="1" applyAlignment="1">
      <alignment vertical="top"/>
    </xf>
    <xf numFmtId="0" fontId="85" fillId="56" borderId="112" xfId="0" applyFont="1" applyFill="1" applyBorder="1" applyAlignment="1">
      <alignment vertical="top"/>
    </xf>
    <xf numFmtId="0" fontId="86" fillId="56" borderId="112" xfId="0" applyFont="1" applyFill="1" applyBorder="1" applyAlignment="1">
      <alignment horizontal="right" vertical="top"/>
    </xf>
    <xf numFmtId="0" fontId="86" fillId="56" borderId="112" xfId="0" applyFont="1" applyFill="1" applyBorder="1" applyAlignment="1">
      <alignment horizontal="left" vertical="top"/>
    </xf>
    <xf numFmtId="0" fontId="84" fillId="57" borderId="112" xfId="0" applyFont="1" applyFill="1" applyBorder="1" applyAlignment="1">
      <alignment vertical="top"/>
    </xf>
    <xf numFmtId="0" fontId="85" fillId="57" borderId="112" xfId="0" applyFont="1" applyFill="1" applyBorder="1" applyAlignment="1">
      <alignment vertical="top"/>
    </xf>
    <xf numFmtId="0" fontId="86" fillId="57" borderId="112" xfId="0" applyFont="1" applyFill="1" applyBorder="1" applyAlignment="1">
      <alignment horizontal="right" vertical="top"/>
    </xf>
    <xf numFmtId="0" fontId="86" fillId="57" borderId="112" xfId="0" applyFont="1" applyFill="1" applyBorder="1" applyAlignment="1">
      <alignment horizontal="left" vertical="top"/>
    </xf>
    <xf numFmtId="0" fontId="0" fillId="0" borderId="133" xfId="0" applyBorder="1" applyAlignment="1">
      <alignment horizontal="center"/>
    </xf>
    <xf numFmtId="0" fontId="87" fillId="0" borderId="0" xfId="0" applyFont="1" applyAlignment="1">
      <alignment vertical="top"/>
    </xf>
    <xf numFmtId="0" fontId="2" fillId="0" borderId="122" xfId="0" applyFont="1" applyBorder="1"/>
    <xf numFmtId="0" fontId="79" fillId="0" borderId="122" xfId="0" applyFont="1" applyBorder="1" applyAlignment="1">
      <alignment vertical="top"/>
    </xf>
    <xf numFmtId="0" fontId="88" fillId="0" borderId="133" xfId="0" applyFont="1" applyBorder="1" applyAlignment="1">
      <alignment horizontal="center" vertical="center"/>
    </xf>
    <xf numFmtId="0" fontId="88" fillId="0" borderId="26" xfId="0" applyFont="1" applyBorder="1" applyAlignment="1">
      <alignment horizontal="center"/>
    </xf>
    <xf numFmtId="0" fontId="88" fillId="0" borderId="34" xfId="0" applyFont="1" applyBorder="1" applyAlignment="1">
      <alignment horizontal="center" vertical="center"/>
    </xf>
    <xf numFmtId="0" fontId="88" fillId="0" borderId="31" xfId="0" applyFont="1" applyBorder="1"/>
    <xf numFmtId="0" fontId="88" fillId="0" borderId="137" xfId="0" applyFont="1" applyBorder="1"/>
    <xf numFmtId="0" fontId="88" fillId="0" borderId="31" xfId="0" applyFont="1" applyBorder="1" applyAlignment="1">
      <alignment horizontal="center"/>
    </xf>
    <xf numFmtId="0" fontId="88" fillId="0" borderId="91" xfId="0" applyFont="1" applyBorder="1" applyAlignment="1">
      <alignment horizontal="center" vertical="center"/>
    </xf>
    <xf numFmtId="0" fontId="88" fillId="0" borderId="91" xfId="0" applyFont="1" applyBorder="1"/>
    <xf numFmtId="0" fontId="88" fillId="0" borderId="4" xfId="0" applyFont="1" applyBorder="1" applyAlignment="1">
      <alignment horizontal="center"/>
    </xf>
    <xf numFmtId="0" fontId="88" fillId="0" borderId="94" xfId="0" applyFont="1" applyBorder="1" applyAlignment="1">
      <alignment horizontal="center" vertical="center"/>
    </xf>
    <xf numFmtId="0" fontId="88" fillId="0" borderId="94" xfId="0" applyFont="1" applyBorder="1"/>
    <xf numFmtId="0" fontId="88" fillId="0" borderId="6" xfId="0" applyFont="1" applyBorder="1" applyAlignment="1">
      <alignment horizontal="center"/>
    </xf>
    <xf numFmtId="0" fontId="88" fillId="0" borderId="90" xfId="0" applyFont="1" applyBorder="1" applyAlignment="1">
      <alignment horizontal="center" vertical="center"/>
    </xf>
    <xf numFmtId="0" fontId="88" fillId="0" borderId="90" xfId="0" applyFont="1" applyBorder="1"/>
    <xf numFmtId="0" fontId="88" fillId="0" borderId="5" xfId="0" applyFont="1" applyBorder="1" applyAlignment="1">
      <alignment horizontal="center"/>
    </xf>
    <xf numFmtId="0" fontId="88" fillId="0" borderId="126" xfId="0" applyFont="1" applyBorder="1"/>
    <xf numFmtId="0" fontId="88" fillId="0" borderId="7" xfId="0" applyFont="1" applyBorder="1" applyAlignment="1">
      <alignment horizontal="center"/>
    </xf>
    <xf numFmtId="0" fontId="88" fillId="0" borderId="126" xfId="0" applyFont="1" applyBorder="1" applyAlignment="1">
      <alignment horizontal="center" vertical="center"/>
    </xf>
    <xf numFmtId="0" fontId="88" fillId="0" borderId="52" xfId="0" applyFont="1" applyBorder="1" applyAlignment="1">
      <alignment horizontal="center" vertical="center"/>
    </xf>
    <xf numFmtId="0" fontId="88" fillId="0" borderId="70" xfId="0" applyFont="1" applyBorder="1" applyAlignment="1">
      <alignment horizontal="center" vertical="center"/>
    </xf>
    <xf numFmtId="0" fontId="88" fillId="0" borderId="125" xfId="0" applyFont="1" applyBorder="1" applyAlignment="1">
      <alignment horizontal="center"/>
    </xf>
    <xf numFmtId="0" fontId="88" fillId="0" borderId="11" xfId="0" applyFont="1" applyBorder="1" applyAlignment="1">
      <alignment horizontal="center" vertical="center"/>
    </xf>
    <xf numFmtId="0" fontId="88" fillId="0" borderId="2" xfId="0" applyFont="1" applyBorder="1" applyAlignment="1">
      <alignment horizontal="center" vertical="center"/>
    </xf>
    <xf numFmtId="0" fontId="88" fillId="0" borderId="137" xfId="0" applyFont="1" applyBorder="1" applyAlignment="1">
      <alignment horizontal="center" vertical="center"/>
    </xf>
    <xf numFmtId="0" fontId="88" fillId="0" borderId="4" xfId="0" applyFont="1" applyBorder="1" applyAlignment="1">
      <alignment horizontal="center" vertical="center"/>
    </xf>
    <xf numFmtId="0" fontId="89" fillId="0" borderId="133" xfId="276" applyFont="1" applyFill="1" applyBorder="1" applyAlignment="1"/>
    <xf numFmtId="0" fontId="88" fillId="0" borderId="31" xfId="0" applyFont="1" applyBorder="1" applyAlignment="1">
      <alignment horizontal="center" vertical="center"/>
    </xf>
    <xf numFmtId="0" fontId="89" fillId="0" borderId="61" xfId="276" applyFont="1" applyFill="1" applyBorder="1" applyAlignment="1"/>
    <xf numFmtId="0" fontId="89" fillId="0" borderId="3" xfId="276" applyFont="1" applyFill="1" applyBorder="1" applyAlignment="1"/>
    <xf numFmtId="0" fontId="88" fillId="0" borderId="3" xfId="0" applyFont="1" applyBorder="1"/>
    <xf numFmtId="0" fontId="88" fillId="0" borderId="62" xfId="0" applyFont="1" applyBorder="1"/>
    <xf numFmtId="0" fontId="88" fillId="0" borderId="61" xfId="0" applyFont="1" applyBorder="1"/>
    <xf numFmtId="0" fontId="88" fillId="0" borderId="71" xfId="0" applyFont="1" applyBorder="1"/>
    <xf numFmtId="0" fontId="88" fillId="0" borderId="68" xfId="0" applyFont="1" applyBorder="1" applyAlignment="1">
      <alignment horizontal="center" vertical="center"/>
    </xf>
    <xf numFmtId="0" fontId="88" fillId="0" borderId="47" xfId="0" applyFont="1" applyBorder="1" applyAlignment="1">
      <alignment horizontal="center"/>
    </xf>
    <xf numFmtId="0" fontId="88" fillId="0" borderId="7" xfId="0" applyFont="1" applyBorder="1" applyAlignment="1">
      <alignment horizontal="center" vertical="center"/>
    </xf>
    <xf numFmtId="0" fontId="88" fillId="0" borderId="5" xfId="0" applyFont="1" applyBorder="1" applyAlignment="1">
      <alignment horizontal="center" vertical="center"/>
    </xf>
    <xf numFmtId="0" fontId="88" fillId="0" borderId="125" xfId="0" applyFont="1" applyBorder="1" applyAlignment="1">
      <alignment horizontal="center" vertical="center"/>
    </xf>
    <xf numFmtId="0" fontId="88" fillId="0" borderId="6" xfId="0" applyFont="1" applyBorder="1" applyAlignment="1">
      <alignment horizontal="center" vertical="center"/>
    </xf>
    <xf numFmtId="0" fontId="88" fillId="0" borderId="22" xfId="0" applyFont="1" applyBorder="1" applyAlignment="1">
      <alignment horizontal="center"/>
    </xf>
    <xf numFmtId="0" fontId="88" fillId="0" borderId="46" xfId="0" applyFont="1" applyBorder="1" applyAlignment="1">
      <alignment horizontal="center" vertical="center"/>
    </xf>
    <xf numFmtId="0" fontId="88" fillId="0" borderId="40" xfId="0" applyFont="1" applyBorder="1" applyAlignment="1">
      <alignment horizontal="center" vertical="center"/>
    </xf>
    <xf numFmtId="0" fontId="88" fillId="0" borderId="22" xfId="0" applyFont="1" applyBorder="1" applyAlignment="1">
      <alignment horizontal="center" vertical="center"/>
    </xf>
    <xf numFmtId="0" fontId="88" fillId="0" borderId="32" xfId="0" applyFont="1" applyBorder="1" applyAlignment="1">
      <alignment horizontal="center" vertical="center"/>
    </xf>
    <xf numFmtId="0" fontId="88" fillId="0" borderId="0" xfId="0" applyFont="1"/>
    <xf numFmtId="0" fontId="0" fillId="0" borderId="126" xfId="0" applyBorder="1"/>
    <xf numFmtId="0" fontId="88" fillId="0" borderId="33" xfId="0" applyFont="1" applyBorder="1"/>
    <xf numFmtId="3" fontId="93" fillId="58" borderId="1" xfId="466" applyNumberFormat="1" applyFont="1" applyFill="1" applyBorder="1" applyAlignment="1" applyProtection="1">
      <alignment vertical="center"/>
      <protection locked="0"/>
    </xf>
    <xf numFmtId="3" fontId="93" fillId="0" borderId="1" xfId="466" applyNumberFormat="1" applyFont="1" applyBorder="1" applyAlignment="1" applyProtection="1">
      <alignment vertical="center"/>
      <protection locked="0"/>
    </xf>
    <xf numFmtId="3" fontId="93" fillId="58" borderId="27" xfId="466" applyNumberFormat="1" applyFont="1" applyFill="1" applyBorder="1" applyAlignment="1" applyProtection="1">
      <alignment vertical="center"/>
      <protection locked="0"/>
    </xf>
    <xf numFmtId="3" fontId="93" fillId="0" borderId="28" xfId="466" applyNumberFormat="1" applyFont="1" applyBorder="1" applyAlignment="1" applyProtection="1">
      <alignment vertical="center"/>
      <protection locked="0"/>
    </xf>
    <xf numFmtId="3" fontId="93" fillId="58" borderId="28" xfId="466" applyNumberFormat="1" applyFont="1" applyFill="1" applyBorder="1" applyAlignment="1" applyProtection="1">
      <alignment vertical="center"/>
      <protection locked="0"/>
    </xf>
    <xf numFmtId="3" fontId="93" fillId="58" borderId="19" xfId="466" applyNumberFormat="1" applyFont="1" applyFill="1" applyBorder="1" applyAlignment="1" applyProtection="1">
      <alignment vertical="center"/>
      <protection locked="0"/>
    </xf>
    <xf numFmtId="3" fontId="93" fillId="58" borderId="20" xfId="466" applyNumberFormat="1" applyFont="1" applyFill="1" applyBorder="1" applyAlignment="1" applyProtection="1">
      <alignment vertical="center"/>
      <protection locked="0"/>
    </xf>
    <xf numFmtId="3" fontId="93" fillId="58" borderId="21" xfId="466" applyNumberFormat="1" applyFont="1" applyFill="1" applyBorder="1" applyAlignment="1" applyProtection="1">
      <alignment vertical="center"/>
      <protection locked="0"/>
    </xf>
    <xf numFmtId="176" fontId="94" fillId="60" borderId="16" xfId="0" applyNumberFormat="1" applyFont="1" applyFill="1" applyBorder="1" applyAlignment="1" applyProtection="1">
      <alignment horizontal="centerContinuous" vertical="center" wrapText="1"/>
      <protection locked="0"/>
    </xf>
    <xf numFmtId="176" fontId="94" fillId="60" borderId="17" xfId="0" applyNumberFormat="1" applyFont="1" applyFill="1" applyBorder="1" applyAlignment="1" applyProtection="1">
      <alignment horizontal="centerContinuous" vertical="center" wrapText="1"/>
      <protection locked="0"/>
    </xf>
    <xf numFmtId="176" fontId="94" fillId="60" borderId="18" xfId="0" applyNumberFormat="1" applyFont="1" applyFill="1" applyBorder="1" applyAlignment="1" applyProtection="1">
      <alignment horizontal="centerContinuous" vertical="center" wrapText="1"/>
      <protection locked="0"/>
    </xf>
    <xf numFmtId="0" fontId="93" fillId="61" borderId="27" xfId="0" applyFont="1" applyFill="1" applyBorder="1" applyAlignment="1">
      <alignment horizontal="left" vertical="center"/>
    </xf>
    <xf numFmtId="3" fontId="93" fillId="61" borderId="1" xfId="466" quotePrefix="1" applyNumberFormat="1" applyFont="1" applyFill="1" applyBorder="1" applyAlignment="1" applyProtection="1">
      <alignment vertical="center"/>
      <protection locked="0"/>
    </xf>
    <xf numFmtId="3" fontId="93" fillId="61" borderId="28" xfId="466" quotePrefix="1" applyNumberFormat="1" applyFont="1" applyFill="1" applyBorder="1" applyAlignment="1" applyProtection="1">
      <alignment vertical="center"/>
      <protection locked="0"/>
    </xf>
    <xf numFmtId="3" fontId="93" fillId="61" borderId="1" xfId="466" quotePrefix="1" applyNumberFormat="1" applyFont="1" applyFill="1" applyBorder="1" applyAlignment="1" applyProtection="1">
      <alignment horizontal="right" vertical="center"/>
      <protection locked="0"/>
    </xf>
    <xf numFmtId="3" fontId="93" fillId="61" borderId="28" xfId="466" quotePrefix="1" applyNumberFormat="1" applyFont="1" applyFill="1" applyBorder="1" applyAlignment="1" applyProtection="1">
      <alignment horizontal="right" vertical="center"/>
      <protection locked="0"/>
    </xf>
    <xf numFmtId="176" fontId="94" fillId="60" borderId="68" xfId="0" applyNumberFormat="1" applyFont="1" applyFill="1" applyBorder="1" applyAlignment="1" applyProtection="1">
      <alignment horizontal="centerContinuous" vertical="center" wrapText="1"/>
      <protection locked="0"/>
    </xf>
    <xf numFmtId="3" fontId="93" fillId="61" borderId="47" xfId="466" quotePrefix="1" applyNumberFormat="1" applyFont="1" applyFill="1" applyBorder="1" applyAlignment="1" applyProtection="1">
      <alignment vertical="center"/>
      <protection locked="0"/>
    </xf>
    <xf numFmtId="3" fontId="93" fillId="0" borderId="47" xfId="466" applyNumberFormat="1" applyFont="1" applyBorder="1" applyAlignment="1" applyProtection="1">
      <alignment vertical="center"/>
      <protection locked="0"/>
    </xf>
    <xf numFmtId="3" fontId="93" fillId="58" borderId="47" xfId="466" applyNumberFormat="1" applyFont="1" applyFill="1" applyBorder="1" applyAlignment="1" applyProtection="1">
      <alignment vertical="center"/>
      <protection locked="0"/>
    </xf>
    <xf numFmtId="3" fontId="93" fillId="61" borderId="47" xfId="466" quotePrefix="1" applyNumberFormat="1" applyFont="1" applyFill="1" applyBorder="1" applyAlignment="1" applyProtection="1">
      <alignment horizontal="right" vertical="center"/>
      <protection locked="0"/>
    </xf>
    <xf numFmtId="3" fontId="93" fillId="58" borderId="49" xfId="466" applyNumberFormat="1" applyFont="1" applyFill="1" applyBorder="1" applyAlignment="1" applyProtection="1">
      <alignment vertical="center"/>
      <protection locked="0"/>
    </xf>
    <xf numFmtId="0" fontId="96" fillId="62" borderId="94" xfId="0" applyFont="1" applyFill="1" applyBorder="1" applyAlignment="1">
      <alignment horizontal="center" vertical="center" wrapText="1"/>
    </xf>
    <xf numFmtId="49" fontId="96" fillId="62" borderId="95" xfId="0" applyNumberFormat="1" applyFont="1" applyFill="1" applyBorder="1" applyAlignment="1">
      <alignment horizontal="center" vertical="center" wrapText="1"/>
    </xf>
    <xf numFmtId="3" fontId="93" fillId="0" borderId="138" xfId="0" applyNumberFormat="1" applyFont="1" applyBorder="1" applyAlignment="1">
      <alignment vertical="center"/>
    </xf>
    <xf numFmtId="3" fontId="93" fillId="0" borderId="138" xfId="0" applyNumberFormat="1" applyFont="1" applyBorder="1" applyAlignment="1">
      <alignment horizontal="right" vertical="center"/>
    </xf>
    <xf numFmtId="3" fontId="93" fillId="0" borderId="139" xfId="0" applyNumberFormat="1" applyFont="1" applyBorder="1" applyAlignment="1">
      <alignment vertical="center"/>
    </xf>
    <xf numFmtId="3" fontId="93" fillId="0" borderId="139" xfId="0" applyNumberFormat="1" applyFont="1" applyBorder="1" applyAlignment="1">
      <alignment horizontal="right" vertical="center"/>
    </xf>
    <xf numFmtId="3" fontId="93" fillId="0" borderId="140" xfId="0" applyNumberFormat="1" applyFont="1" applyBorder="1" applyAlignment="1">
      <alignment vertical="center"/>
    </xf>
    <xf numFmtId="3" fontId="93" fillId="0" borderId="141" xfId="0" applyNumberFormat="1" applyFont="1" applyBorder="1" applyAlignment="1">
      <alignment vertical="center"/>
    </xf>
    <xf numFmtId="3" fontId="97" fillId="18" borderId="138" xfId="0" applyNumberFormat="1" applyFont="1" applyFill="1" applyBorder="1" applyAlignment="1">
      <alignment horizontal="right" vertical="center"/>
    </xf>
    <xf numFmtId="3" fontId="97" fillId="18" borderId="139" xfId="0" applyNumberFormat="1" applyFont="1" applyFill="1" applyBorder="1" applyAlignment="1">
      <alignment horizontal="right" vertical="center"/>
    </xf>
    <xf numFmtId="3" fontId="96" fillId="18" borderId="142" xfId="0" applyNumberFormat="1" applyFont="1" applyFill="1" applyBorder="1" applyAlignment="1">
      <alignment horizontal="right" vertical="center"/>
    </xf>
    <xf numFmtId="3" fontId="96" fillId="18" borderId="143" xfId="0" applyNumberFormat="1" applyFont="1" applyFill="1" applyBorder="1" applyAlignment="1">
      <alignment horizontal="right" vertical="center"/>
    </xf>
    <xf numFmtId="0" fontId="96" fillId="18" borderId="144" xfId="0" applyFont="1" applyFill="1" applyBorder="1" applyAlignment="1">
      <alignment vertical="center"/>
    </xf>
    <xf numFmtId="3" fontId="96" fillId="18" borderId="145" xfId="0" applyNumberFormat="1" applyFont="1" applyFill="1" applyBorder="1" applyAlignment="1">
      <alignment horizontal="right" vertical="center"/>
    </xf>
    <xf numFmtId="3" fontId="96" fillId="18" borderId="146" xfId="0" applyNumberFormat="1" applyFont="1" applyFill="1" applyBorder="1" applyAlignment="1">
      <alignment horizontal="right" vertical="center"/>
    </xf>
    <xf numFmtId="3" fontId="93" fillId="0" borderId="141" xfId="0" applyNumberFormat="1" applyFont="1" applyBorder="1" applyAlignment="1">
      <alignment horizontal="right" vertical="center"/>
    </xf>
    <xf numFmtId="3" fontId="93" fillId="0" borderId="140" xfId="0" applyNumberFormat="1" applyFont="1" applyBorder="1" applyAlignment="1">
      <alignment horizontal="right" vertical="center"/>
    </xf>
    <xf numFmtId="3" fontId="97" fillId="18" borderId="142" xfId="0" applyNumberFormat="1" applyFont="1" applyFill="1" applyBorder="1" applyAlignment="1">
      <alignment horizontal="right" vertical="center"/>
    </xf>
    <xf numFmtId="3" fontId="97" fillId="18" borderId="146" xfId="0" applyNumberFormat="1" applyFont="1" applyFill="1" applyBorder="1" applyAlignment="1">
      <alignment horizontal="right" vertical="center"/>
    </xf>
    <xf numFmtId="0" fontId="96" fillId="18" borderId="147" xfId="0" applyFont="1" applyFill="1" applyBorder="1" applyAlignment="1">
      <alignment vertical="center"/>
    </xf>
    <xf numFmtId="0" fontId="93" fillId="0" borderId="148" xfId="0" applyFont="1" applyBorder="1" applyAlignment="1">
      <alignment vertical="center"/>
    </xf>
    <xf numFmtId="0" fontId="93" fillId="0" borderId="149" xfId="0" applyFont="1" applyBorder="1" applyAlignment="1">
      <alignment vertical="center"/>
    </xf>
    <xf numFmtId="0" fontId="97" fillId="18" borderId="147" xfId="0" applyFont="1" applyFill="1" applyBorder="1" applyAlignment="1">
      <alignment vertical="center"/>
    </xf>
    <xf numFmtId="0" fontId="97" fillId="18" borderId="148" xfId="0" applyFont="1" applyFill="1" applyBorder="1" applyAlignment="1">
      <alignment vertical="center"/>
    </xf>
    <xf numFmtId="0" fontId="99" fillId="63" borderId="155" xfId="468" applyFill="1" applyBorder="1" applyAlignment="1">
      <alignment horizontal="center" vertical="center"/>
    </xf>
    <xf numFmtId="177" fontId="99" fillId="0" borderId="0" xfId="468" applyNumberFormat="1" applyAlignment="1">
      <alignment horizontal="center" vertical="center"/>
    </xf>
    <xf numFmtId="177" fontId="99" fillId="0" borderId="37" xfId="468" applyNumberFormat="1" applyBorder="1" applyAlignment="1">
      <alignment horizontal="center" vertical="center"/>
    </xf>
    <xf numFmtId="0" fontId="99" fillId="63" borderId="156" xfId="468" applyFill="1" applyBorder="1" applyAlignment="1">
      <alignment horizontal="center" vertical="center"/>
    </xf>
    <xf numFmtId="177" fontId="99" fillId="0" borderId="33" xfId="468" applyNumberFormat="1" applyBorder="1" applyAlignment="1">
      <alignment horizontal="center" vertical="center"/>
    </xf>
    <xf numFmtId="177" fontId="99" fillId="0" borderId="39" xfId="468" applyNumberFormat="1" applyBorder="1" applyAlignment="1">
      <alignment horizontal="center" vertical="center"/>
    </xf>
    <xf numFmtId="0" fontId="99" fillId="63" borderId="153" xfId="468" applyFill="1" applyBorder="1" applyAlignment="1">
      <alignment horizontal="center" vertical="center"/>
    </xf>
    <xf numFmtId="0" fontId="99" fillId="63" borderId="159" xfId="468" applyFill="1" applyBorder="1" applyAlignment="1">
      <alignment horizontal="center" vertical="center"/>
    </xf>
    <xf numFmtId="177" fontId="99" fillId="0" borderId="38" xfId="468" applyNumberFormat="1" applyBorder="1" applyAlignment="1">
      <alignment horizontal="center" vertical="center"/>
    </xf>
    <xf numFmtId="177" fontId="99" fillId="0" borderId="23" xfId="468" applyNumberFormat="1" applyBorder="1" applyAlignment="1">
      <alignment horizontal="center" vertical="center"/>
    </xf>
    <xf numFmtId="0" fontId="99" fillId="64" borderId="160" xfId="468" applyFill="1" applyBorder="1" applyAlignment="1">
      <alignment horizontal="center" vertical="center" wrapText="1"/>
    </xf>
    <xf numFmtId="0" fontId="99" fillId="64" borderId="161" xfId="468" applyFill="1" applyBorder="1" applyAlignment="1">
      <alignment horizontal="center" vertical="center" wrapText="1"/>
    </xf>
    <xf numFmtId="0" fontId="99" fillId="64" borderId="162" xfId="468" applyFill="1" applyBorder="1" applyAlignment="1">
      <alignment horizontal="center" vertical="center" wrapText="1"/>
    </xf>
    <xf numFmtId="0" fontId="99" fillId="64" borderId="163" xfId="468" applyFill="1" applyBorder="1" applyAlignment="1">
      <alignment horizontal="center" vertical="center" wrapText="1"/>
    </xf>
    <xf numFmtId="0" fontId="99" fillId="64" borderId="156" xfId="468" applyFill="1" applyBorder="1" applyAlignment="1">
      <alignment horizontal="center" vertical="center" wrapText="1"/>
    </xf>
    <xf numFmtId="0" fontId="99" fillId="64" borderId="157" xfId="468" applyFill="1" applyBorder="1" applyAlignment="1">
      <alignment horizontal="center" vertical="center" wrapText="1"/>
    </xf>
    <xf numFmtId="0" fontId="99" fillId="64" borderId="159" xfId="468" applyFill="1" applyBorder="1" applyAlignment="1">
      <alignment horizontal="center" vertical="center" wrapText="1"/>
    </xf>
    <xf numFmtId="0" fontId="99" fillId="64" borderId="164" xfId="468" applyFill="1" applyBorder="1" applyAlignment="1">
      <alignment horizontal="center" vertical="center" wrapText="1"/>
    </xf>
    <xf numFmtId="0" fontId="91" fillId="0" borderId="5" xfId="276" applyFont="1" applyBorder="1" applyAlignment="1">
      <alignment horizontal="center" vertical="center"/>
    </xf>
    <xf numFmtId="0" fontId="88" fillId="0" borderId="0" xfId="0" applyFont="1" applyAlignment="1">
      <alignment horizontal="center" vertical="center"/>
    </xf>
    <xf numFmtId="0" fontId="99" fillId="66" borderId="103" xfId="0" applyFont="1" applyFill="1" applyBorder="1" applyAlignment="1">
      <alignment horizontal="right" vertical="top" wrapText="1"/>
    </xf>
    <xf numFmtId="0" fontId="99" fillId="67" borderId="1" xfId="470" applyFill="1" applyBorder="1" applyAlignment="1">
      <alignment horizontal="right" vertical="top" wrapText="1"/>
    </xf>
    <xf numFmtId="0" fontId="99" fillId="67" borderId="28" xfId="470" applyFill="1" applyBorder="1" applyAlignment="1">
      <alignment horizontal="right" vertical="top" wrapText="1"/>
    </xf>
    <xf numFmtId="0" fontId="99" fillId="67" borderId="27" xfId="470" applyFill="1" applyBorder="1" applyAlignment="1">
      <alignment vertical="top"/>
    </xf>
    <xf numFmtId="0" fontId="99" fillId="67" borderId="1" xfId="470" applyFill="1" applyBorder="1" applyAlignment="1">
      <alignment vertical="top"/>
    </xf>
    <xf numFmtId="177" fontId="99" fillId="28" borderId="1" xfId="470" applyNumberFormat="1" applyFill="1" applyBorder="1" applyAlignment="1">
      <alignment horizontal="right"/>
    </xf>
    <xf numFmtId="177" fontId="99" fillId="28" borderId="28" xfId="470" applyNumberFormat="1" applyFill="1" applyBorder="1" applyAlignment="1">
      <alignment horizontal="right"/>
    </xf>
    <xf numFmtId="0" fontId="99" fillId="67" borderId="19" xfId="470" applyFill="1" applyBorder="1" applyAlignment="1">
      <alignment vertical="top"/>
    </xf>
    <xf numFmtId="0" fontId="99" fillId="67" borderId="20" xfId="470" applyFill="1" applyBorder="1" applyAlignment="1">
      <alignment vertical="top"/>
    </xf>
    <xf numFmtId="177" fontId="99" fillId="28" borderId="20" xfId="470" applyNumberFormat="1" applyFill="1" applyBorder="1" applyAlignment="1">
      <alignment horizontal="right"/>
    </xf>
    <xf numFmtId="177" fontId="99" fillId="28" borderId="21" xfId="470" applyNumberFormat="1" applyFill="1" applyBorder="1" applyAlignment="1">
      <alignment horizontal="right"/>
    </xf>
    <xf numFmtId="0" fontId="99" fillId="28" borderId="38" xfId="470" applyFill="1" applyBorder="1"/>
    <xf numFmtId="0" fontId="99" fillId="28" borderId="132" xfId="470" applyFill="1" applyBorder="1"/>
    <xf numFmtId="0" fontId="99" fillId="28" borderId="46" xfId="470" applyFill="1" applyBorder="1"/>
    <xf numFmtId="0" fontId="99" fillId="28" borderId="8" xfId="470" applyFill="1" applyBorder="1"/>
    <xf numFmtId="0" fontId="88" fillId="7" borderId="16" xfId="0" applyFont="1" applyFill="1" applyBorder="1" applyAlignment="1">
      <alignment horizontal="center" vertical="center"/>
    </xf>
    <xf numFmtId="0" fontId="88" fillId="7" borderId="18" xfId="276" applyFont="1" applyFill="1" applyBorder="1" applyAlignment="1">
      <alignment horizontal="center"/>
    </xf>
    <xf numFmtId="0" fontId="88" fillId="7" borderId="21" xfId="276" applyFont="1" applyFill="1" applyBorder="1" applyAlignment="1">
      <alignment horizontal="center" vertical="center"/>
    </xf>
    <xf numFmtId="0" fontId="88" fillId="7" borderId="28" xfId="276" applyFont="1" applyFill="1" applyBorder="1" applyAlignment="1">
      <alignment horizontal="center"/>
    </xf>
    <xf numFmtId="0" fontId="88" fillId="7" borderId="132" xfId="0" applyFont="1" applyFill="1" applyBorder="1" applyAlignment="1">
      <alignment horizontal="center" vertical="center"/>
    </xf>
    <xf numFmtId="0" fontId="88" fillId="7" borderId="44" xfId="276" applyFont="1" applyFill="1" applyBorder="1" applyAlignment="1">
      <alignment horizontal="center"/>
    </xf>
    <xf numFmtId="0" fontId="88" fillId="7" borderId="21" xfId="0" applyFont="1" applyFill="1" applyBorder="1" applyAlignment="1">
      <alignment horizontal="center" vertical="center"/>
    </xf>
    <xf numFmtId="0" fontId="88" fillId="7" borderId="27" xfId="0" applyFont="1" applyFill="1" applyBorder="1" applyAlignment="1">
      <alignment horizontal="center"/>
    </xf>
    <xf numFmtId="0" fontId="90" fillId="7" borderId="0" xfId="276" applyFont="1" applyFill="1" applyAlignment="1">
      <alignment horizontal="center"/>
    </xf>
    <xf numFmtId="0" fontId="88" fillId="7" borderId="8" xfId="0" applyFont="1" applyFill="1" applyBorder="1"/>
    <xf numFmtId="0" fontId="88" fillId="7" borderId="9" xfId="0" applyFont="1" applyFill="1" applyBorder="1" applyAlignment="1">
      <alignment horizontal="center"/>
    </xf>
    <xf numFmtId="0" fontId="88" fillId="7" borderId="71" xfId="0" applyFont="1" applyFill="1" applyBorder="1"/>
    <xf numFmtId="0" fontId="88" fillId="7" borderId="29" xfId="0" applyFont="1" applyFill="1" applyBorder="1" applyAlignment="1">
      <alignment horizontal="center"/>
    </xf>
    <xf numFmtId="0" fontId="88" fillId="7" borderId="12" xfId="276" applyFont="1" applyFill="1" applyBorder="1" applyAlignment="1">
      <alignment horizontal="center" vertical="center"/>
    </xf>
    <xf numFmtId="0" fontId="88" fillId="7" borderId="43" xfId="276" applyFont="1" applyFill="1" applyBorder="1" applyAlignment="1">
      <alignment horizontal="center"/>
    </xf>
    <xf numFmtId="0" fontId="88" fillId="7" borderId="133" xfId="0" applyFont="1" applyFill="1" applyBorder="1" applyAlignment="1">
      <alignment horizontal="center" vertical="center"/>
    </xf>
    <xf numFmtId="0" fontId="88" fillId="7" borderId="26" xfId="276" applyFont="1" applyFill="1" applyBorder="1" applyAlignment="1">
      <alignment horizontal="center" vertical="center" wrapText="1"/>
    </xf>
    <xf numFmtId="0" fontId="88" fillId="7" borderId="18" xfId="276" applyFont="1" applyFill="1" applyBorder="1" applyAlignment="1">
      <alignment horizontal="center" vertical="center" wrapText="1"/>
    </xf>
    <xf numFmtId="0" fontId="88" fillId="7" borderId="28" xfId="276" applyFont="1" applyFill="1" applyBorder="1" applyAlignment="1">
      <alignment horizontal="center" vertical="center" wrapText="1"/>
    </xf>
    <xf numFmtId="0" fontId="88" fillId="7" borderId="92" xfId="276" applyFont="1" applyFill="1" applyBorder="1" applyAlignment="1">
      <alignment horizontal="center" vertical="center" wrapText="1"/>
    </xf>
    <xf numFmtId="0" fontId="88" fillId="7" borderId="123" xfId="276" applyFont="1" applyFill="1" applyBorder="1" applyAlignment="1">
      <alignment horizontal="center" vertical="center" wrapText="1"/>
    </xf>
    <xf numFmtId="0" fontId="2" fillId="0" borderId="0" xfId="473"/>
    <xf numFmtId="0" fontId="35" fillId="69" borderId="73" xfId="473" applyFont="1" applyFill="1" applyBorder="1" applyAlignment="1">
      <alignment horizontal="center" vertical="center" wrapText="1"/>
    </xf>
    <xf numFmtId="0" fontId="102" fillId="24" borderId="165" xfId="473" applyFont="1" applyFill="1" applyBorder="1" applyAlignment="1">
      <alignment horizontal="left" vertical="center"/>
    </xf>
    <xf numFmtId="0" fontId="35" fillId="25" borderId="73" xfId="277">
      <alignment vertical="top" wrapText="1"/>
    </xf>
    <xf numFmtId="178" fontId="36" fillId="25" borderId="73" xfId="278" applyNumberFormat="1">
      <alignment horizontal="center" vertical="top" wrapText="1"/>
    </xf>
    <xf numFmtId="179" fontId="36" fillId="25" borderId="73" xfId="278" applyNumberFormat="1">
      <alignment horizontal="center" vertical="top" wrapText="1"/>
    </xf>
    <xf numFmtId="0" fontId="35" fillId="26" borderId="73" xfId="279">
      <alignment vertical="top" wrapText="1"/>
    </xf>
    <xf numFmtId="178" fontId="36" fillId="26" borderId="73" xfId="280" applyNumberFormat="1">
      <alignment horizontal="center" vertical="top" wrapText="1"/>
    </xf>
    <xf numFmtId="179" fontId="36" fillId="26" borderId="73" xfId="280" applyNumberFormat="1">
      <alignment horizontal="center" vertical="top" wrapText="1"/>
    </xf>
    <xf numFmtId="180" fontId="36" fillId="25" borderId="73" xfId="278" applyNumberFormat="1">
      <alignment horizontal="center" vertical="top" wrapText="1"/>
    </xf>
    <xf numFmtId="181" fontId="36" fillId="25" borderId="73" xfId="278" applyNumberFormat="1">
      <alignment horizontal="center" vertical="top" wrapText="1"/>
    </xf>
    <xf numFmtId="180" fontId="36" fillId="26" borderId="73" xfId="280" applyNumberFormat="1">
      <alignment horizontal="center" vertical="top" wrapText="1"/>
    </xf>
    <xf numFmtId="181" fontId="36" fillId="26" borderId="73" xfId="280" applyNumberFormat="1">
      <alignment horizontal="center" vertical="top" wrapText="1"/>
    </xf>
    <xf numFmtId="0" fontId="0" fillId="0" borderId="15" xfId="0" applyBorder="1" applyAlignment="1">
      <alignment horizontal="center" vertical="center"/>
    </xf>
    <xf numFmtId="0" fontId="88" fillId="0" borderId="2" xfId="0" applyFont="1" applyBorder="1" applyAlignment="1">
      <alignment horizontal="center"/>
    </xf>
    <xf numFmtId="0" fontId="88" fillId="0" borderId="91" xfId="0" applyFont="1" applyBorder="1" applyAlignment="1">
      <alignment horizontal="center" vertical="center" wrapText="1"/>
    </xf>
    <xf numFmtId="0" fontId="88" fillId="7" borderId="92" xfId="276" applyFont="1" applyFill="1" applyBorder="1" applyAlignment="1">
      <alignment horizontal="center" vertical="center"/>
    </xf>
    <xf numFmtId="0" fontId="88" fillId="7" borderId="18" xfId="276" applyFont="1" applyFill="1" applyBorder="1" applyAlignment="1">
      <alignment horizontal="center" vertical="center"/>
    </xf>
    <xf numFmtId="0" fontId="88" fillId="7" borderId="28" xfId="276" applyFont="1" applyFill="1" applyBorder="1" applyAlignment="1">
      <alignment horizontal="center" vertical="center"/>
    </xf>
    <xf numFmtId="0" fontId="88" fillId="7" borderId="131" xfId="0" applyFont="1" applyFill="1" applyBorder="1" applyAlignment="1">
      <alignment horizontal="center" vertical="center"/>
    </xf>
    <xf numFmtId="0" fontId="88" fillId="7" borderId="44" xfId="276" applyFont="1" applyFill="1" applyBorder="1" applyAlignment="1">
      <alignment horizontal="center" vertical="center"/>
    </xf>
    <xf numFmtId="0" fontId="88" fillId="0" borderId="5" xfId="276" applyFont="1" applyBorder="1" applyAlignment="1">
      <alignment horizontal="center" vertical="center"/>
    </xf>
    <xf numFmtId="0" fontId="88" fillId="0" borderId="39" xfId="0" applyFont="1" applyBorder="1" applyAlignment="1">
      <alignment horizontal="center" vertical="center"/>
    </xf>
    <xf numFmtId="0" fontId="88" fillId="0" borderId="31" xfId="276" applyFont="1" applyFill="1" applyBorder="1" applyAlignment="1">
      <alignment horizontal="center" vertical="center"/>
    </xf>
    <xf numFmtId="0" fontId="88" fillId="0" borderId="5" xfId="276" applyFont="1" applyFill="1" applyBorder="1" applyAlignment="1">
      <alignment horizontal="center" vertical="center"/>
    </xf>
    <xf numFmtId="0" fontId="88" fillId="7" borderId="21" xfId="276" applyFont="1" applyFill="1" applyBorder="1" applyAlignment="1">
      <alignment horizontal="center" vertical="center" wrapText="1"/>
    </xf>
    <xf numFmtId="3" fontId="103" fillId="0" borderId="5" xfId="1" applyNumberFormat="1" applyFont="1" applyBorder="1" applyAlignment="1">
      <alignment horizontal="center" vertical="center"/>
    </xf>
    <xf numFmtId="3" fontId="103" fillId="0" borderId="22" xfId="1" applyNumberFormat="1" applyFont="1" applyBorder="1" applyAlignment="1">
      <alignment horizontal="center" vertical="center"/>
    </xf>
    <xf numFmtId="3" fontId="103" fillId="0" borderId="4" xfId="1" applyNumberFormat="1" applyFont="1" applyBorder="1" applyAlignment="1">
      <alignment horizontal="center" vertical="center"/>
    </xf>
    <xf numFmtId="0" fontId="0" fillId="0" borderId="4" xfId="0" applyBorder="1"/>
    <xf numFmtId="0" fontId="26" fillId="0" borderId="5" xfId="0" applyFont="1" applyBorder="1" applyAlignment="1">
      <alignment horizontal="center" vertical="center"/>
    </xf>
    <xf numFmtId="0" fontId="0" fillId="0" borderId="23" xfId="0" applyBorder="1"/>
    <xf numFmtId="0" fontId="0" fillId="0" borderId="33" xfId="0" applyBorder="1"/>
    <xf numFmtId="0" fontId="0" fillId="0" borderId="36" xfId="0" applyBorder="1"/>
    <xf numFmtId="0" fontId="0" fillId="0" borderId="34" xfId="0" applyBorder="1"/>
    <xf numFmtId="0" fontId="0" fillId="0" borderId="35" xfId="0" applyBorder="1"/>
    <xf numFmtId="0" fontId="0" fillId="0" borderId="38" xfId="0" applyBorder="1"/>
    <xf numFmtId="0" fontId="0" fillId="0" borderId="10" xfId="0" applyBorder="1" applyAlignment="1">
      <alignment horizontal="center" vertical="center"/>
    </xf>
    <xf numFmtId="0" fontId="108" fillId="56" borderId="166" xfId="0" applyFont="1" applyFill="1" applyBorder="1" applyAlignment="1">
      <alignment horizontal="center" vertical="center"/>
    </xf>
    <xf numFmtId="0" fontId="108" fillId="56" borderId="167" xfId="0" applyFont="1" applyFill="1" applyBorder="1" applyAlignment="1">
      <alignment horizontal="center" vertical="center"/>
    </xf>
    <xf numFmtId="0" fontId="108" fillId="57" borderId="112" xfId="0" applyFont="1" applyFill="1" applyBorder="1" applyAlignment="1">
      <alignment horizontal="center" vertical="center"/>
    </xf>
    <xf numFmtId="0" fontId="108" fillId="57" borderId="168" xfId="0" applyFont="1" applyFill="1" applyBorder="1" applyAlignment="1">
      <alignment horizontal="center" vertical="center"/>
    </xf>
    <xf numFmtId="0" fontId="108" fillId="56" borderId="112" xfId="0" applyFont="1" applyFill="1" applyBorder="1" applyAlignment="1">
      <alignment horizontal="center" vertical="center"/>
    </xf>
    <xf numFmtId="0" fontId="108" fillId="56" borderId="168" xfId="0" applyFont="1" applyFill="1" applyBorder="1" applyAlignment="1">
      <alignment horizontal="center" vertical="center"/>
    </xf>
    <xf numFmtId="0" fontId="108" fillId="56" borderId="169" xfId="0" applyFont="1" applyFill="1" applyBorder="1" applyAlignment="1">
      <alignment horizontal="center" vertical="center"/>
    </xf>
    <xf numFmtId="0" fontId="108" fillId="56" borderId="170" xfId="0" applyFont="1" applyFill="1" applyBorder="1" applyAlignment="1">
      <alignment horizontal="center" vertical="center"/>
    </xf>
    <xf numFmtId="0" fontId="106" fillId="56" borderId="171" xfId="0" applyFont="1" applyFill="1" applyBorder="1" applyAlignment="1">
      <alignment horizontal="center" vertical="center"/>
    </xf>
    <xf numFmtId="0" fontId="106" fillId="57" borderId="172" xfId="0" applyFont="1" applyFill="1" applyBorder="1" applyAlignment="1">
      <alignment horizontal="center" vertical="center"/>
    </xf>
    <xf numFmtId="0" fontId="106" fillId="56" borderId="172" xfId="0" applyFont="1" applyFill="1" applyBorder="1" applyAlignment="1">
      <alignment horizontal="center" vertical="center"/>
    </xf>
    <xf numFmtId="0" fontId="106" fillId="56" borderId="173" xfId="0" applyFont="1" applyFill="1" applyBorder="1" applyAlignment="1">
      <alignment horizontal="center" vertical="center"/>
    </xf>
    <xf numFmtId="0" fontId="108" fillId="56" borderId="174" xfId="0" applyFont="1" applyFill="1" applyBorder="1" applyAlignment="1">
      <alignment horizontal="center" vertical="center"/>
    </xf>
    <xf numFmtId="0" fontId="108" fillId="57" borderId="121" xfId="0" applyFont="1" applyFill="1" applyBorder="1" applyAlignment="1">
      <alignment horizontal="center" vertical="center"/>
    </xf>
    <xf numFmtId="0" fontId="108" fillId="56" borderId="121" xfId="0" applyFont="1" applyFill="1" applyBorder="1" applyAlignment="1">
      <alignment horizontal="center" vertical="center"/>
    </xf>
    <xf numFmtId="0" fontId="108" fillId="56" borderId="175" xfId="0" applyFont="1" applyFill="1" applyBorder="1" applyAlignment="1">
      <alignment horizontal="center" vertical="center"/>
    </xf>
    <xf numFmtId="0" fontId="107" fillId="56" borderId="176" xfId="0" applyFont="1" applyFill="1" applyBorder="1" applyAlignment="1">
      <alignment horizontal="center" vertical="center"/>
    </xf>
    <xf numFmtId="0" fontId="107" fillId="57" borderId="177" xfId="0" applyFont="1" applyFill="1" applyBorder="1" applyAlignment="1">
      <alignment horizontal="center" vertical="center"/>
    </xf>
    <xf numFmtId="0" fontId="107" fillId="56" borderId="177" xfId="0" applyFont="1" applyFill="1" applyBorder="1" applyAlignment="1">
      <alignment horizontal="center" vertical="center"/>
    </xf>
    <xf numFmtId="0" fontId="107" fillId="56" borderId="178" xfId="0" applyFont="1" applyFill="1" applyBorder="1" applyAlignment="1">
      <alignment horizontal="center" vertical="center"/>
    </xf>
    <xf numFmtId="0" fontId="105" fillId="72" borderId="182" xfId="0" applyFont="1" applyFill="1" applyBorder="1" applyAlignment="1">
      <alignment horizontal="right" vertical="top"/>
    </xf>
    <xf numFmtId="4" fontId="105" fillId="0" borderId="0" xfId="0" applyNumberFormat="1" applyFont="1" applyAlignment="1">
      <alignment horizontal="right"/>
    </xf>
    <xf numFmtId="0" fontId="105" fillId="72" borderId="182" xfId="0" applyFont="1" applyFill="1" applyBorder="1" applyAlignment="1">
      <alignment vertical="top"/>
    </xf>
    <xf numFmtId="3" fontId="105" fillId="0" borderId="0" xfId="0" applyNumberFormat="1" applyFont="1" applyAlignment="1">
      <alignment horizontal="right"/>
    </xf>
    <xf numFmtId="177" fontId="105" fillId="0" borderId="0" xfId="0" applyNumberFormat="1" applyFont="1" applyAlignment="1">
      <alignment horizontal="right"/>
    </xf>
    <xf numFmtId="0" fontId="105" fillId="0" borderId="0" xfId="0" applyFont="1" applyAlignment="1">
      <alignment horizontal="right"/>
    </xf>
    <xf numFmtId="0" fontId="105" fillId="72" borderId="188" xfId="0" applyFont="1" applyFill="1" applyBorder="1" applyAlignment="1">
      <alignment horizontal="right" vertical="top"/>
    </xf>
    <xf numFmtId="4" fontId="105" fillId="0" borderId="35" xfId="0" applyNumberFormat="1" applyFont="1" applyBorder="1" applyAlignment="1">
      <alignment horizontal="right"/>
    </xf>
    <xf numFmtId="4" fontId="105" fillId="0" borderId="37" xfId="0" applyNumberFormat="1" applyFont="1" applyBorder="1" applyAlignment="1">
      <alignment horizontal="right"/>
    </xf>
    <xf numFmtId="3" fontId="105" fillId="0" borderId="37" xfId="0" applyNumberFormat="1" applyFont="1" applyBorder="1" applyAlignment="1">
      <alignment horizontal="right"/>
    </xf>
    <xf numFmtId="177" fontId="105" fillId="0" borderId="37" xfId="0" applyNumberFormat="1" applyFont="1" applyBorder="1" applyAlignment="1">
      <alignment horizontal="right"/>
    </xf>
    <xf numFmtId="0" fontId="105" fillId="0" borderId="37" xfId="0" applyFont="1" applyBorder="1" applyAlignment="1">
      <alignment horizontal="right"/>
    </xf>
    <xf numFmtId="0" fontId="105" fillId="72" borderId="192" xfId="0" applyFont="1" applyFill="1" applyBorder="1" applyAlignment="1">
      <alignment vertical="top"/>
    </xf>
    <xf numFmtId="182" fontId="105" fillId="0" borderId="37" xfId="0" applyNumberFormat="1" applyFont="1" applyBorder="1" applyAlignment="1">
      <alignment horizontal="right"/>
    </xf>
    <xf numFmtId="0" fontId="105" fillId="72" borderId="196" xfId="0" applyFont="1" applyFill="1" applyBorder="1" applyAlignment="1">
      <alignment horizontal="right" vertical="top"/>
    </xf>
    <xf numFmtId="177" fontId="105" fillId="0" borderId="39" xfId="0" applyNumberFormat="1" applyFont="1" applyBorder="1" applyAlignment="1">
      <alignment horizontal="right"/>
    </xf>
    <xf numFmtId="0" fontId="105" fillId="0" borderId="0" xfId="0" applyFont="1"/>
    <xf numFmtId="0" fontId="105" fillId="73" borderId="182" xfId="0" applyFont="1" applyFill="1" applyBorder="1" applyAlignment="1">
      <alignment vertical="top" wrapText="1"/>
    </xf>
    <xf numFmtId="0" fontId="110" fillId="0" borderId="0" xfId="0" applyFont="1" applyAlignment="1">
      <alignment vertical="center"/>
    </xf>
    <xf numFmtId="0" fontId="99" fillId="64" borderId="1" xfId="0" applyFont="1" applyFill="1" applyBorder="1" applyAlignment="1">
      <alignment vertical="top"/>
    </xf>
    <xf numFmtId="177" fontId="99" fillId="0" borderId="1" xfId="0" applyNumberFormat="1" applyFont="1" applyBorder="1" applyAlignment="1">
      <alignment horizontal="right"/>
    </xf>
    <xf numFmtId="0" fontId="99" fillId="0" borderId="1" xfId="0" applyFont="1" applyBorder="1" applyAlignment="1">
      <alignment horizontal="right"/>
    </xf>
    <xf numFmtId="0" fontId="99" fillId="71" borderId="1" xfId="0" applyFont="1" applyFill="1" applyBorder="1" applyAlignment="1">
      <alignment vertical="top"/>
    </xf>
    <xf numFmtId="177" fontId="99" fillId="31" borderId="1" xfId="0" applyNumberFormat="1" applyFont="1" applyFill="1" applyBorder="1" applyAlignment="1">
      <alignment horizontal="right"/>
    </xf>
    <xf numFmtId="0" fontId="99" fillId="31" borderId="1" xfId="0" applyFont="1" applyFill="1" applyBorder="1" applyAlignment="1">
      <alignment horizontal="right"/>
    </xf>
    <xf numFmtId="0" fontId="99" fillId="64" borderId="16" xfId="0" applyFont="1" applyFill="1" applyBorder="1" applyAlignment="1">
      <alignment vertical="top"/>
    </xf>
    <xf numFmtId="0" fontId="99" fillId="64" borderId="17" xfId="0" applyFont="1" applyFill="1" applyBorder="1" applyAlignment="1">
      <alignment vertical="top"/>
    </xf>
    <xf numFmtId="177" fontId="99" fillId="0" borderId="17" xfId="0" applyNumberFormat="1" applyFont="1" applyBorder="1" applyAlignment="1">
      <alignment horizontal="right"/>
    </xf>
    <xf numFmtId="177" fontId="99" fillId="0" borderId="18" xfId="0" applyNumberFormat="1" applyFont="1" applyBorder="1" applyAlignment="1">
      <alignment horizontal="right"/>
    </xf>
    <xf numFmtId="0" fontId="99" fillId="64" borderId="27" xfId="0" applyFont="1" applyFill="1" applyBorder="1" applyAlignment="1">
      <alignment vertical="top"/>
    </xf>
    <xf numFmtId="177" fontId="99" fillId="0" borderId="28" xfId="0" applyNumberFormat="1" applyFont="1" applyBorder="1" applyAlignment="1">
      <alignment horizontal="right"/>
    </xf>
    <xf numFmtId="0" fontId="99" fillId="71" borderId="27" xfId="0" applyFont="1" applyFill="1" applyBorder="1" applyAlignment="1">
      <alignment vertical="top"/>
    </xf>
    <xf numFmtId="177" fontId="99" fillId="31" borderId="28" xfId="0" applyNumberFormat="1" applyFont="1" applyFill="1" applyBorder="1" applyAlignment="1">
      <alignment horizontal="right"/>
    </xf>
    <xf numFmtId="0" fontId="99" fillId="0" borderId="28" xfId="0" applyFont="1" applyBorder="1" applyAlignment="1">
      <alignment horizontal="right"/>
    </xf>
    <xf numFmtId="0" fontId="99" fillId="64" borderId="19" xfId="0" applyFont="1" applyFill="1" applyBorder="1" applyAlignment="1">
      <alignment vertical="top"/>
    </xf>
    <xf numFmtId="0" fontId="99" fillId="64" borderId="20" xfId="0" applyFont="1" applyFill="1" applyBorder="1" applyAlignment="1">
      <alignment vertical="top"/>
    </xf>
    <xf numFmtId="177" fontId="99" fillId="0" borderId="20" xfId="0" applyNumberFormat="1" applyFont="1" applyBorder="1" applyAlignment="1">
      <alignment horizontal="right"/>
    </xf>
    <xf numFmtId="0" fontId="99" fillId="0" borderId="20" xfId="0" applyFont="1" applyBorder="1" applyAlignment="1">
      <alignment horizontal="right"/>
    </xf>
    <xf numFmtId="177" fontId="99" fillId="0" borderId="21" xfId="0" applyNumberFormat="1" applyFont="1" applyBorder="1" applyAlignment="1">
      <alignment horizontal="right"/>
    </xf>
    <xf numFmtId="0" fontId="99" fillId="66" borderId="155" xfId="0" applyFont="1" applyFill="1" applyBorder="1" applyAlignment="1">
      <alignment horizontal="right" vertical="top" wrapText="1"/>
    </xf>
    <xf numFmtId="0" fontId="99" fillId="66" borderId="153" xfId="0" applyFont="1" applyFill="1" applyBorder="1" applyAlignment="1">
      <alignment horizontal="right" vertical="top" wrapText="1"/>
    </xf>
    <xf numFmtId="0" fontId="99" fillId="66" borderId="156" xfId="0" applyFont="1" applyFill="1" applyBorder="1" applyAlignment="1">
      <alignment horizontal="right" vertical="top" wrapText="1"/>
    </xf>
    <xf numFmtId="0" fontId="99" fillId="66" borderId="157" xfId="0" applyFont="1" applyFill="1" applyBorder="1" applyAlignment="1">
      <alignment horizontal="right" vertical="top" wrapText="1"/>
    </xf>
    <xf numFmtId="0" fontId="99" fillId="66" borderId="159" xfId="0" applyFont="1" applyFill="1" applyBorder="1" applyAlignment="1">
      <alignment horizontal="right" vertical="top" wrapText="1"/>
    </xf>
    <xf numFmtId="0" fontId="88" fillId="0" borderId="90" xfId="276" applyFont="1" applyBorder="1" applyAlignment="1">
      <alignment horizontal="center" vertical="center"/>
    </xf>
    <xf numFmtId="0" fontId="111" fillId="0" borderId="4" xfId="0" applyFont="1" applyBorder="1" applyAlignment="1">
      <alignment horizontal="center" vertical="center"/>
    </xf>
    <xf numFmtId="0" fontId="88" fillId="8" borderId="22" xfId="0" applyFont="1" applyFill="1" applyBorder="1" applyAlignment="1">
      <alignment horizontal="center" vertical="center"/>
    </xf>
    <xf numFmtId="0" fontId="88" fillId="8" borderId="38" xfId="0" applyFont="1" applyFill="1" applyBorder="1" applyAlignment="1">
      <alignment horizontal="center" vertical="center"/>
    </xf>
    <xf numFmtId="0" fontId="88" fillId="8" borderId="46" xfId="0" applyFont="1" applyFill="1" applyBorder="1" applyAlignment="1">
      <alignment horizontal="center" vertical="center"/>
    </xf>
    <xf numFmtId="0" fontId="88" fillId="8" borderId="32" xfId="0" applyFont="1" applyFill="1" applyBorder="1" applyAlignment="1">
      <alignment horizontal="center" vertical="center"/>
    </xf>
    <xf numFmtId="0" fontId="0" fillId="31" borderId="0" xfId="0" applyFill="1"/>
    <xf numFmtId="0" fontId="88" fillId="0" borderId="12" xfId="0" applyFont="1" applyBorder="1" applyAlignment="1">
      <alignment horizontal="center" vertical="center"/>
    </xf>
    <xf numFmtId="169" fontId="112" fillId="0" borderId="0" xfId="1" applyNumberFormat="1" applyFont="1" applyAlignment="1">
      <alignment horizontal="right" vertical="center"/>
    </xf>
    <xf numFmtId="169" fontId="3" fillId="0" borderId="0" xfId="1" applyNumberFormat="1" applyFont="1" applyAlignment="1">
      <alignment horizontal="right" vertical="center"/>
    </xf>
    <xf numFmtId="0" fontId="99" fillId="0" borderId="0" xfId="1" applyFont="1" applyAlignment="1">
      <alignment horizontal="centerContinuous"/>
    </xf>
    <xf numFmtId="0" fontId="0" fillId="0" borderId="203" xfId="0" applyBorder="1" applyAlignment="1">
      <alignment horizontal="center"/>
    </xf>
    <xf numFmtId="0" fontId="0" fillId="0" borderId="204" xfId="0" applyBorder="1" applyAlignment="1">
      <alignment horizontal="center"/>
    </xf>
    <xf numFmtId="0" fontId="0" fillId="0" borderId="205" xfId="0" applyBorder="1" applyAlignment="1">
      <alignment horizontal="center"/>
    </xf>
    <xf numFmtId="0" fontId="0" fillId="0" borderId="206" xfId="0" applyBorder="1" applyAlignment="1">
      <alignment horizontal="center"/>
    </xf>
    <xf numFmtId="0" fontId="0" fillId="0" borderId="207" xfId="0" applyBorder="1" applyAlignment="1">
      <alignment horizontal="center"/>
    </xf>
    <xf numFmtId="0" fontId="0" fillId="0" borderId="208" xfId="0" applyBorder="1" applyAlignment="1">
      <alignment horizontal="center"/>
    </xf>
    <xf numFmtId="0" fontId="112" fillId="0" borderId="27" xfId="1" quotePrefix="1" applyFont="1" applyBorder="1" applyAlignment="1">
      <alignment horizontal="center" vertical="center"/>
    </xf>
    <xf numFmtId="169" fontId="112" fillId="0" borderId="0" xfId="1" applyNumberFormat="1" applyFont="1" applyAlignment="1">
      <alignment vertical="center" wrapText="1"/>
    </xf>
    <xf numFmtId="3" fontId="3" fillId="0" borderId="0" xfId="1" quotePrefix="1" applyNumberFormat="1" applyFont="1" applyAlignment="1">
      <alignment horizontal="center" vertical="center"/>
    </xf>
    <xf numFmtId="0" fontId="112" fillId="0" borderId="16" xfId="1" quotePrefix="1" applyFont="1" applyBorder="1" applyAlignment="1">
      <alignment horizontal="center" vertical="center"/>
    </xf>
    <xf numFmtId="0" fontId="0" fillId="0" borderId="45" xfId="0" applyBorder="1"/>
    <xf numFmtId="0" fontId="0" fillId="0" borderId="40" xfId="0" applyBorder="1"/>
    <xf numFmtId="0" fontId="0" fillId="0" borderId="69" xfId="0" applyBorder="1"/>
    <xf numFmtId="0" fontId="0" fillId="0" borderId="24" xfId="0" applyBorder="1"/>
    <xf numFmtId="0" fontId="78" fillId="56" borderId="120" xfId="0" applyFont="1" applyFill="1" applyBorder="1" applyAlignment="1">
      <alignment vertical="top"/>
    </xf>
    <xf numFmtId="0" fontId="78" fillId="57" borderId="120" xfId="0" applyFont="1" applyFill="1" applyBorder="1" applyAlignment="1">
      <alignment vertical="top"/>
    </xf>
    <xf numFmtId="0" fontId="79" fillId="56" borderId="121" xfId="0" applyFont="1" applyFill="1" applyBorder="1" applyAlignment="1">
      <alignment horizontal="right" vertical="top"/>
    </xf>
    <xf numFmtId="0" fontId="79" fillId="57" borderId="121" xfId="0" applyFont="1" applyFill="1" applyBorder="1" applyAlignment="1">
      <alignment horizontal="right" vertical="top"/>
    </xf>
    <xf numFmtId="0" fontId="79" fillId="56" borderId="212" xfId="0" applyFont="1" applyFill="1" applyBorder="1" applyAlignment="1">
      <alignment horizontal="right" vertical="top"/>
    </xf>
    <xf numFmtId="0" fontId="79" fillId="56" borderId="168" xfId="0" applyFont="1" applyFill="1" applyBorder="1" applyAlignment="1">
      <alignment horizontal="left" vertical="top"/>
    </xf>
    <xf numFmtId="0" fontId="79" fillId="57" borderId="213" xfId="0" applyFont="1" applyFill="1" applyBorder="1" applyAlignment="1">
      <alignment horizontal="right" vertical="top"/>
    </xf>
    <xf numFmtId="0" fontId="79" fillId="57" borderId="169" xfId="0" applyFont="1" applyFill="1" applyBorder="1" applyAlignment="1">
      <alignment horizontal="left" vertical="top"/>
    </xf>
    <xf numFmtId="0" fontId="79" fillId="57" borderId="169" xfId="0" applyFont="1" applyFill="1" applyBorder="1" applyAlignment="1">
      <alignment horizontal="right" vertical="top"/>
    </xf>
    <xf numFmtId="0" fontId="79" fillId="57" borderId="170" xfId="0" applyFont="1" applyFill="1" applyBorder="1" applyAlignment="1">
      <alignment horizontal="left" vertical="top"/>
    </xf>
    <xf numFmtId="0" fontId="79" fillId="57" borderId="212" xfId="0" applyFont="1" applyFill="1" applyBorder="1" applyAlignment="1">
      <alignment horizontal="right" vertical="top"/>
    </xf>
    <xf numFmtId="0" fontId="79" fillId="57" borderId="168" xfId="0" applyFont="1" applyFill="1" applyBorder="1" applyAlignment="1">
      <alignment horizontal="left" vertical="top"/>
    </xf>
    <xf numFmtId="0" fontId="0" fillId="0" borderId="49" xfId="0" applyBorder="1" applyAlignment="1">
      <alignment horizontal="center" vertical="center"/>
    </xf>
    <xf numFmtId="0" fontId="0" fillId="0" borderId="68" xfId="0" applyBorder="1" applyAlignment="1">
      <alignment horizontal="center" vertical="center"/>
    </xf>
    <xf numFmtId="0" fontId="0" fillId="0" borderId="49" xfId="0" applyBorder="1" applyAlignment="1">
      <alignment horizontal="center" vertical="center" wrapText="1"/>
    </xf>
    <xf numFmtId="0" fontId="77" fillId="56" borderId="120" xfId="0" applyFont="1" applyFill="1" applyBorder="1" applyAlignment="1">
      <alignment horizontal="center" vertical="top" wrapText="1"/>
    </xf>
    <xf numFmtId="0" fontId="77" fillId="55" borderId="120" xfId="0" applyFont="1" applyFill="1" applyBorder="1" applyAlignment="1">
      <alignment horizontal="center" vertical="top" wrapText="1"/>
    </xf>
    <xf numFmtId="0" fontId="0" fillId="0" borderId="29" xfId="0" applyBorder="1" applyAlignment="1">
      <alignment horizontal="center" vertical="center" wrapText="1"/>
    </xf>
    <xf numFmtId="0" fontId="0" fillId="0" borderId="29" xfId="0" applyBorder="1" applyAlignment="1">
      <alignment horizontal="center"/>
    </xf>
    <xf numFmtId="0" fontId="0" fillId="0" borderId="70"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55" xfId="0" applyBorder="1"/>
    <xf numFmtId="0" fontId="0" fillId="0" borderId="34" xfId="0" applyBorder="1" applyAlignment="1">
      <alignment horizontal="center" vertical="center" wrapText="1"/>
    </xf>
    <xf numFmtId="0" fontId="0" fillId="0" borderId="68" xfId="0" applyBorder="1" applyAlignment="1">
      <alignment horizontal="center" vertical="center" wrapText="1"/>
    </xf>
    <xf numFmtId="49" fontId="0" fillId="0" borderId="68" xfId="0" applyNumberFormat="1" applyBorder="1" applyAlignment="1">
      <alignment vertical="center" wrapText="1"/>
    </xf>
    <xf numFmtId="0" fontId="114" fillId="0" borderId="20" xfId="0" applyFont="1" applyBorder="1" applyAlignment="1">
      <alignment horizontal="center" vertical="top" wrapText="1"/>
    </xf>
    <xf numFmtId="49" fontId="0" fillId="0" borderId="49" xfId="0" applyNumberFormat="1" applyBorder="1" applyAlignment="1">
      <alignment vertical="center" wrapText="1"/>
    </xf>
    <xf numFmtId="3" fontId="0" fillId="0" borderId="0" xfId="0" applyNumberFormat="1" applyAlignment="1">
      <alignment horizontal="center" vertical="center"/>
    </xf>
    <xf numFmtId="1" fontId="0" fillId="0" borderId="0" xfId="0" applyNumberFormat="1" applyAlignment="1">
      <alignment horizontal="center" vertical="center"/>
    </xf>
    <xf numFmtId="0" fontId="118" fillId="0" borderId="16" xfId="1" quotePrefix="1" applyFont="1" applyBorder="1" applyAlignment="1">
      <alignment horizontal="center" vertical="center"/>
    </xf>
    <xf numFmtId="0" fontId="118" fillId="0" borderId="27" xfId="1" quotePrefix="1" applyFont="1" applyBorder="1" applyAlignment="1">
      <alignment horizontal="center" vertical="center"/>
    </xf>
    <xf numFmtId="0" fontId="118" fillId="0" borderId="24" xfId="1" quotePrefix="1" applyFont="1" applyBorder="1" applyAlignment="1">
      <alignment horizontal="center" vertical="center"/>
    </xf>
    <xf numFmtId="0" fontId="0" fillId="0" borderId="31" xfId="0" applyBorder="1" applyAlignment="1">
      <alignment horizontal="center" vertical="center"/>
    </xf>
    <xf numFmtId="0" fontId="24" fillId="15" borderId="206" xfId="0" applyFont="1" applyFill="1" applyBorder="1" applyAlignment="1">
      <alignment horizontal="center"/>
    </xf>
    <xf numFmtId="0" fontId="24" fillId="76" borderId="207" xfId="0" applyFont="1" applyFill="1" applyBorder="1" applyAlignment="1">
      <alignment horizontal="center"/>
    </xf>
    <xf numFmtId="0" fontId="24" fillId="0" borderId="207" xfId="0" applyFont="1" applyBorder="1" applyAlignment="1">
      <alignment horizontal="center"/>
    </xf>
    <xf numFmtId="0" fontId="24" fillId="0" borderId="208" xfId="0" applyFont="1" applyBorder="1" applyAlignment="1">
      <alignment horizontal="center"/>
    </xf>
    <xf numFmtId="0" fontId="24" fillId="15" borderId="207" xfId="0" applyFont="1" applyFill="1" applyBorder="1" applyAlignment="1">
      <alignment horizontal="center"/>
    </xf>
    <xf numFmtId="0" fontId="35" fillId="70" borderId="73" xfId="0" applyFont="1" applyFill="1" applyBorder="1" applyAlignment="1">
      <alignment horizontal="center" vertical="center" wrapText="1"/>
    </xf>
    <xf numFmtId="0" fontId="35" fillId="85" borderId="73" xfId="0" applyFont="1" applyFill="1" applyBorder="1" applyAlignment="1">
      <alignment horizontal="center" vertical="center" wrapText="1"/>
    </xf>
    <xf numFmtId="0" fontId="35" fillId="69" borderId="73" xfId="0" applyFont="1" applyFill="1" applyBorder="1" applyAlignment="1">
      <alignment horizontal="center" vertical="center" wrapText="1"/>
    </xf>
    <xf numFmtId="0" fontId="122" fillId="0" borderId="1" xfId="0" applyFont="1" applyBorder="1" applyAlignment="1">
      <alignment horizontal="center" vertical="center" wrapText="1"/>
    </xf>
    <xf numFmtId="0" fontId="122" fillId="0" borderId="1" xfId="277" applyFont="1" applyFill="1" applyBorder="1">
      <alignment vertical="top" wrapText="1"/>
    </xf>
    <xf numFmtId="0" fontId="122" fillId="0" borderId="1" xfId="279" applyFont="1" applyFill="1" applyBorder="1">
      <alignment vertical="top" wrapText="1"/>
    </xf>
    <xf numFmtId="0" fontId="122" fillId="0" borderId="18" xfId="0" applyFont="1" applyBorder="1" applyAlignment="1">
      <alignment horizontal="center" vertical="center" wrapText="1"/>
    </xf>
    <xf numFmtId="0" fontId="122" fillId="0" borderId="27" xfId="0" applyFont="1" applyBorder="1" applyAlignment="1">
      <alignment horizontal="center" vertical="center" wrapText="1"/>
    </xf>
    <xf numFmtId="0" fontId="122" fillId="0" borderId="28" xfId="0" applyFont="1" applyBorder="1" applyAlignment="1">
      <alignment horizontal="center" vertical="center" wrapText="1"/>
    </xf>
    <xf numFmtId="0" fontId="122" fillId="0" borderId="27" xfId="277" applyFont="1" applyFill="1" applyBorder="1">
      <alignment vertical="top" wrapText="1"/>
    </xf>
    <xf numFmtId="178" fontId="18" fillId="0" borderId="28" xfId="278" applyNumberFormat="1" applyFont="1" applyFill="1" applyBorder="1">
      <alignment horizontal="center" vertical="top" wrapText="1"/>
    </xf>
    <xf numFmtId="0" fontId="122" fillId="0" borderId="27" xfId="279" applyFont="1" applyFill="1" applyBorder="1">
      <alignment vertical="top" wrapText="1"/>
    </xf>
    <xf numFmtId="178" fontId="18" fillId="0" borderId="28" xfId="280" applyNumberFormat="1" applyFont="1" applyFill="1" applyBorder="1">
      <alignment horizontal="center" vertical="top" wrapText="1"/>
    </xf>
    <xf numFmtId="0" fontId="122" fillId="0" borderId="19" xfId="279" applyFont="1" applyFill="1" applyBorder="1">
      <alignment vertical="top" wrapText="1"/>
    </xf>
    <xf numFmtId="0" fontId="122" fillId="0" borderId="20" xfId="279" applyFont="1" applyFill="1" applyBorder="1">
      <alignment vertical="top" wrapText="1"/>
    </xf>
    <xf numFmtId="180" fontId="18" fillId="0" borderId="21" xfId="280" applyNumberFormat="1" applyFont="1" applyFill="1" applyBorder="1">
      <alignment horizontal="center" vertical="top" wrapText="1"/>
    </xf>
    <xf numFmtId="0" fontId="35" fillId="69" borderId="73" xfId="476" applyFont="1" applyFill="1" applyBorder="1" applyAlignment="1">
      <alignment horizontal="center" vertical="center" wrapText="1"/>
    </xf>
    <xf numFmtId="0" fontId="35" fillId="70" borderId="73" xfId="476" applyFont="1" applyFill="1" applyBorder="1" applyAlignment="1">
      <alignment horizontal="center" vertical="center" wrapText="1"/>
    </xf>
    <xf numFmtId="0" fontId="35" fillId="85" borderId="73" xfId="476" applyFont="1" applyFill="1" applyBorder="1" applyAlignment="1">
      <alignment horizontal="center" vertical="center" wrapText="1"/>
    </xf>
    <xf numFmtId="0" fontId="88" fillId="0" borderId="91" xfId="0" applyFont="1" applyBorder="1" applyAlignment="1">
      <alignment horizontal="center"/>
    </xf>
    <xf numFmtId="0" fontId="88" fillId="0" borderId="90" xfId="0" applyFont="1" applyBorder="1" applyAlignment="1">
      <alignment horizontal="center"/>
    </xf>
    <xf numFmtId="0" fontId="88" fillId="0" borderId="0" xfId="0" applyFont="1" applyAlignment="1">
      <alignment horizontal="center"/>
    </xf>
    <xf numFmtId="0" fontId="123" fillId="0" borderId="0" xfId="0" applyFont="1"/>
    <xf numFmtId="0" fontId="88" fillId="7" borderId="14" xfId="0" applyFont="1" applyFill="1" applyBorder="1" applyAlignment="1">
      <alignment horizontal="center" vertical="center"/>
    </xf>
    <xf numFmtId="170" fontId="36" fillId="25" borderId="73" xfId="278" applyNumberFormat="1">
      <alignment horizontal="center" vertical="top" wrapText="1"/>
    </xf>
    <xf numFmtId="170" fontId="36" fillId="26" borderId="73" xfId="280" applyNumberFormat="1">
      <alignment horizontal="center" vertical="top" wrapText="1"/>
    </xf>
    <xf numFmtId="183" fontId="36" fillId="26" borderId="73" xfId="280" applyNumberFormat="1">
      <alignment horizontal="center" vertical="top" wrapText="1"/>
    </xf>
    <xf numFmtId="0" fontId="24" fillId="0" borderId="214" xfId="0" applyFont="1" applyBorder="1" applyAlignment="1">
      <alignment horizontal="center"/>
    </xf>
    <xf numFmtId="0" fontId="26" fillId="0" borderId="32" xfId="0" applyFont="1" applyBorder="1" applyAlignment="1">
      <alignment horizontal="center" vertical="center"/>
    </xf>
    <xf numFmtId="21" fontId="0" fillId="0" borderId="45" xfId="0" applyNumberFormat="1" applyBorder="1"/>
    <xf numFmtId="21" fontId="0" fillId="0" borderId="40" xfId="0" applyNumberFormat="1" applyBorder="1"/>
    <xf numFmtId="21" fontId="0" fillId="0" borderId="38" xfId="0" applyNumberFormat="1" applyBorder="1"/>
    <xf numFmtId="0" fontId="90" fillId="7" borderId="18" xfId="276" applyFont="1" applyFill="1" applyBorder="1" applyAlignment="1">
      <alignment horizontal="center" vertical="center"/>
    </xf>
    <xf numFmtId="0" fontId="88" fillId="0" borderId="92" xfId="0" applyFont="1" applyBorder="1"/>
    <xf numFmtId="0" fontId="88" fillId="0" borderId="93" xfId="0" applyFont="1" applyBorder="1"/>
    <xf numFmtId="0" fontId="88" fillId="0" borderId="39" xfId="0" applyFont="1" applyBorder="1"/>
    <xf numFmtId="3" fontId="126" fillId="0" borderId="4" xfId="1" applyNumberFormat="1" applyFont="1" applyBorder="1" applyAlignment="1">
      <alignment horizontal="center" vertical="center"/>
    </xf>
    <xf numFmtId="3" fontId="126" fillId="0" borderId="125" xfId="1" applyNumberFormat="1" applyFont="1" applyBorder="1" applyAlignment="1">
      <alignment horizontal="center" vertical="center"/>
    </xf>
    <xf numFmtId="3" fontId="126" fillId="0" borderId="7" xfId="1" applyNumberFormat="1" applyFont="1" applyBorder="1" applyAlignment="1">
      <alignment horizontal="center" vertical="center"/>
    </xf>
    <xf numFmtId="0" fontId="88" fillId="0" borderId="95" xfId="0" applyFont="1" applyBorder="1" applyAlignment="1">
      <alignment vertical="center"/>
    </xf>
    <xf numFmtId="0" fontId="111" fillId="0" borderId="2" xfId="0" applyFont="1" applyBorder="1" applyAlignment="1">
      <alignment horizontal="center" vertical="center"/>
    </xf>
    <xf numFmtId="0" fontId="125" fillId="0" borderId="90" xfId="276" applyFont="1" applyBorder="1" applyAlignment="1">
      <alignment horizontal="center"/>
    </xf>
    <xf numFmtId="0" fontId="99" fillId="0" borderId="103" xfId="0" applyFont="1" applyBorder="1" applyAlignment="1">
      <alignment horizontal="right" vertical="top" wrapText="1"/>
    </xf>
    <xf numFmtId="0" fontId="99" fillId="0" borderId="215" xfId="0" applyFont="1" applyBorder="1" applyAlignment="1">
      <alignment horizontal="right" vertical="top" wrapText="1"/>
    </xf>
    <xf numFmtId="0" fontId="99" fillId="0" borderId="1" xfId="0" applyFont="1" applyBorder="1" applyAlignment="1">
      <alignment vertical="top"/>
    </xf>
    <xf numFmtId="0" fontId="99" fillId="77" borderId="1" xfId="0" applyFont="1" applyFill="1" applyBorder="1" applyAlignment="1">
      <alignment vertical="top"/>
    </xf>
    <xf numFmtId="0" fontId="0" fillId="20" borderId="2" xfId="0" applyFill="1" applyBorder="1" applyAlignment="1">
      <alignment horizontal="center"/>
    </xf>
    <xf numFmtId="9" fontId="0" fillId="0" borderId="0" xfId="0" applyNumberFormat="1"/>
    <xf numFmtId="0" fontId="79" fillId="88" borderId="112" xfId="0" applyFont="1" applyFill="1" applyBorder="1" applyAlignment="1">
      <alignment horizontal="right" vertical="top"/>
    </xf>
    <xf numFmtId="0" fontId="88" fillId="7" borderId="45" xfId="276" applyFont="1" applyFill="1" applyBorder="1" applyAlignment="1">
      <alignment horizontal="center" vertical="center"/>
    </xf>
    <xf numFmtId="0" fontId="88" fillId="7" borderId="92" xfId="276" applyFont="1" applyFill="1" applyBorder="1" applyAlignment="1">
      <alignment horizontal="center" vertical="center"/>
    </xf>
    <xf numFmtId="0" fontId="88" fillId="7" borderId="24" xfId="276" applyFont="1" applyFill="1" applyBorder="1" applyAlignment="1">
      <alignment horizontal="center" vertical="center"/>
    </xf>
    <xf numFmtId="0" fontId="88" fillId="7" borderId="95" xfId="276" applyFont="1" applyFill="1" applyBorder="1" applyAlignment="1">
      <alignment horizontal="center" vertical="center"/>
    </xf>
    <xf numFmtId="0" fontId="88" fillId="7" borderId="40" xfId="276" applyFont="1" applyFill="1" applyBorder="1" applyAlignment="1">
      <alignment horizontal="center" vertical="center"/>
    </xf>
    <xf numFmtId="0" fontId="88" fillId="7" borderId="3" xfId="276" applyFont="1" applyFill="1" applyBorder="1" applyAlignment="1">
      <alignment horizontal="center" vertical="center"/>
    </xf>
    <xf numFmtId="0" fontId="91" fillId="0" borderId="36" xfId="276" applyFont="1" applyBorder="1" applyAlignment="1">
      <alignment horizontal="center" vertical="center" wrapText="1"/>
    </xf>
    <xf numFmtId="0" fontId="91" fillId="0" borderId="34" xfId="276" applyFont="1" applyBorder="1" applyAlignment="1">
      <alignment horizontal="center" vertical="center" wrapText="1"/>
    </xf>
    <xf numFmtId="0" fontId="91" fillId="0" borderId="38" xfId="276" applyFont="1" applyBorder="1" applyAlignment="1">
      <alignment horizontal="center" vertical="center" wrapText="1"/>
    </xf>
    <xf numFmtId="0" fontId="91" fillId="0" borderId="0" xfId="276" applyFont="1" applyBorder="1" applyAlignment="1">
      <alignment horizontal="center" vertical="center" wrapText="1"/>
    </xf>
    <xf numFmtId="0" fontId="91" fillId="0" borderId="23" xfId="276" applyFont="1" applyBorder="1" applyAlignment="1">
      <alignment horizontal="center" vertical="center" wrapText="1"/>
    </xf>
    <xf numFmtId="0" fontId="91" fillId="0" borderId="33" xfId="276" applyFont="1" applyBorder="1" applyAlignment="1">
      <alignment horizontal="center" vertical="center" wrapText="1"/>
    </xf>
    <xf numFmtId="0" fontId="88" fillId="7" borderId="23" xfId="276" applyFont="1" applyFill="1" applyBorder="1" applyAlignment="1">
      <alignment horizontal="center" vertical="center"/>
    </xf>
    <xf numFmtId="0" fontId="88" fillId="7" borderId="39" xfId="276" applyFont="1" applyFill="1" applyBorder="1" applyAlignment="1">
      <alignment horizontal="center" vertical="center"/>
    </xf>
    <xf numFmtId="0" fontId="88" fillId="7" borderId="93" xfId="276" applyFont="1" applyFill="1" applyBorder="1" applyAlignment="1">
      <alignment horizontal="center" vertical="center"/>
    </xf>
    <xf numFmtId="0" fontId="0" fillId="0" borderId="38" xfId="0" applyBorder="1" applyAlignment="1">
      <alignment horizontal="center"/>
    </xf>
    <xf numFmtId="0" fontId="0" fillId="0" borderId="0" xfId="0" applyAlignment="1">
      <alignment horizontal="center"/>
    </xf>
    <xf numFmtId="0" fontId="0" fillId="0" borderId="37" xfId="0" applyBorder="1" applyAlignment="1">
      <alignment horizontal="center"/>
    </xf>
    <xf numFmtId="0" fontId="0" fillId="0" borderId="34" xfId="0" applyBorder="1" applyAlignment="1">
      <alignment horizontal="center"/>
    </xf>
    <xf numFmtId="0" fontId="0" fillId="0" borderId="33" xfId="0" applyBorder="1" applyAlignment="1">
      <alignment horizontal="center"/>
    </xf>
    <xf numFmtId="0" fontId="0" fillId="0" borderId="36" xfId="0" applyBorder="1" applyAlignment="1">
      <alignment horizontal="center"/>
    </xf>
    <xf numFmtId="0" fontId="0" fillId="0" borderId="23" xfId="0" applyBorder="1" applyAlignment="1">
      <alignment horizontal="center"/>
    </xf>
    <xf numFmtId="0" fontId="88" fillId="7" borderId="27" xfId="276" applyFont="1" applyFill="1" applyBorder="1" applyAlignment="1">
      <alignment horizontal="center"/>
    </xf>
    <xf numFmtId="0" fontId="88" fillId="7" borderId="28" xfId="276" applyFont="1" applyFill="1" applyBorder="1" applyAlignment="1">
      <alignment horizontal="center"/>
    </xf>
    <xf numFmtId="0" fontId="88" fillId="7" borderId="27" xfId="0" applyFont="1" applyFill="1" applyBorder="1" applyAlignment="1">
      <alignment horizontal="center"/>
    </xf>
    <xf numFmtId="0" fontId="88" fillId="7" borderId="28" xfId="0" applyFont="1" applyFill="1" applyBorder="1" applyAlignment="1">
      <alignment horizontal="center"/>
    </xf>
    <xf numFmtId="0" fontId="88" fillId="7" borderId="42" xfId="276" applyFont="1" applyFill="1" applyBorder="1" applyAlignment="1">
      <alignment horizontal="center" vertical="center"/>
    </xf>
    <xf numFmtId="0" fontId="88" fillId="7" borderId="43" xfId="276" applyFont="1" applyFill="1" applyBorder="1" applyAlignment="1">
      <alignment horizontal="center" vertical="center"/>
    </xf>
    <xf numFmtId="0" fontId="88" fillId="7" borderId="46" xfId="276" applyFont="1" applyFill="1" applyBorder="1" applyAlignment="1">
      <alignment horizontal="center" vertical="center" wrapText="1"/>
    </xf>
    <xf numFmtId="0" fontId="88" fillId="7" borderId="124" xfId="276" applyFont="1" applyFill="1" applyBorder="1" applyAlignment="1">
      <alignment horizontal="center" vertical="center" wrapText="1"/>
    </xf>
    <xf numFmtId="0" fontId="92" fillId="11" borderId="36" xfId="0" applyFont="1" applyFill="1" applyBorder="1" applyAlignment="1">
      <alignment horizontal="center" vertical="center"/>
    </xf>
    <xf numFmtId="0" fontId="92" fillId="11" borderId="34" xfId="0" applyFont="1" applyFill="1" applyBorder="1" applyAlignment="1">
      <alignment horizontal="center" vertical="center"/>
    </xf>
    <xf numFmtId="0" fontId="92" fillId="11" borderId="35" xfId="0" applyFont="1" applyFill="1" applyBorder="1" applyAlignment="1">
      <alignment horizontal="center" vertical="center"/>
    </xf>
    <xf numFmtId="0" fontId="92" fillId="11" borderId="23" xfId="0" applyFont="1" applyFill="1" applyBorder="1" applyAlignment="1">
      <alignment horizontal="center" vertical="center"/>
    </xf>
    <xf numFmtId="0" fontId="92" fillId="11" borderId="33" xfId="0" applyFont="1" applyFill="1" applyBorder="1" applyAlignment="1">
      <alignment horizontal="center" vertical="center"/>
    </xf>
    <xf numFmtId="0" fontId="92" fillId="11" borderId="39" xfId="0" applyFont="1" applyFill="1" applyBorder="1" applyAlignment="1">
      <alignment horizontal="center" vertical="center"/>
    </xf>
    <xf numFmtId="0" fontId="92" fillId="0" borderId="36" xfId="276" applyFont="1" applyFill="1" applyBorder="1" applyAlignment="1">
      <alignment horizontal="center" vertical="center" wrapText="1"/>
    </xf>
    <xf numFmtId="0" fontId="92" fillId="0" borderId="34" xfId="276" applyFont="1" applyFill="1" applyBorder="1" applyAlignment="1">
      <alignment horizontal="center" vertical="center" wrapText="1"/>
    </xf>
    <xf numFmtId="0" fontId="92" fillId="0" borderId="35" xfId="276" applyFont="1" applyFill="1" applyBorder="1" applyAlignment="1">
      <alignment horizontal="center" vertical="center" wrapText="1"/>
    </xf>
    <xf numFmtId="0" fontId="92" fillId="0" borderId="38" xfId="276" applyFont="1" applyFill="1" applyBorder="1" applyAlignment="1">
      <alignment horizontal="center" vertical="center" wrapText="1"/>
    </xf>
    <xf numFmtId="0" fontId="92" fillId="0" borderId="0" xfId="276" applyFont="1" applyFill="1" applyBorder="1" applyAlignment="1">
      <alignment horizontal="center" vertical="center" wrapText="1"/>
    </xf>
    <xf numFmtId="0" fontId="92" fillId="0" borderId="37" xfId="276" applyFont="1" applyFill="1" applyBorder="1" applyAlignment="1">
      <alignment horizontal="center" vertical="center" wrapText="1"/>
    </xf>
    <xf numFmtId="0" fontId="92" fillId="0" borderId="36" xfId="276" applyFont="1" applyBorder="1" applyAlignment="1">
      <alignment horizontal="center" vertical="center" wrapText="1"/>
    </xf>
    <xf numFmtId="0" fontId="92" fillId="0" borderId="34" xfId="276" applyFont="1" applyBorder="1" applyAlignment="1">
      <alignment horizontal="center" vertical="center" wrapText="1"/>
    </xf>
    <xf numFmtId="0" fontId="92" fillId="0" borderId="35" xfId="276" applyFont="1" applyBorder="1" applyAlignment="1">
      <alignment horizontal="center" vertical="center" wrapText="1"/>
    </xf>
    <xf numFmtId="0" fontId="92" fillId="0" borderId="38" xfId="276" applyFont="1" applyBorder="1" applyAlignment="1">
      <alignment horizontal="center" vertical="center" wrapText="1"/>
    </xf>
    <xf numFmtId="0" fontId="92" fillId="0" borderId="0" xfId="276" applyFont="1" applyBorder="1" applyAlignment="1">
      <alignment horizontal="center" vertical="center" wrapText="1"/>
    </xf>
    <xf numFmtId="0" fontId="92" fillId="0" borderId="37" xfId="276" applyFont="1" applyBorder="1" applyAlignment="1">
      <alignment horizontal="center" vertical="center" wrapText="1"/>
    </xf>
    <xf numFmtId="0" fontId="92" fillId="11" borderId="11" xfId="0" applyFont="1" applyFill="1" applyBorder="1" applyAlignment="1">
      <alignment horizontal="center" vertical="center"/>
    </xf>
    <xf numFmtId="0" fontId="92" fillId="11" borderId="12" xfId="0" applyFont="1" applyFill="1" applyBorder="1" applyAlignment="1">
      <alignment horizontal="center" vertical="center"/>
    </xf>
    <xf numFmtId="0" fontId="92" fillId="11" borderId="13" xfId="0" applyFont="1" applyFill="1" applyBorder="1" applyAlignment="1">
      <alignment horizontal="center" vertical="center"/>
    </xf>
    <xf numFmtId="0" fontId="91" fillId="7" borderId="11" xfId="276" applyFont="1" applyFill="1" applyBorder="1" applyAlignment="1">
      <alignment horizontal="center" vertical="center"/>
    </xf>
    <xf numFmtId="0" fontId="91" fillId="7" borderId="12" xfId="276" applyFont="1" applyFill="1" applyBorder="1" applyAlignment="1">
      <alignment horizontal="center" vertical="center"/>
    </xf>
    <xf numFmtId="0" fontId="91" fillId="7" borderId="24" xfId="276" applyFont="1" applyFill="1" applyBorder="1" applyAlignment="1">
      <alignment horizontal="center" vertical="center"/>
    </xf>
    <xf numFmtId="0" fontId="91" fillId="7" borderId="95" xfId="276" applyFont="1"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8" fillId="0" borderId="36" xfId="276" applyFont="1" applyBorder="1" applyAlignment="1">
      <alignment horizontal="center" vertical="center" wrapText="1"/>
    </xf>
    <xf numFmtId="0" fontId="88" fillId="0" borderId="34" xfId="276" applyFont="1" applyBorder="1" applyAlignment="1">
      <alignment horizontal="center" vertical="center" wrapText="1"/>
    </xf>
    <xf numFmtId="0" fontId="88" fillId="0" borderId="38" xfId="276" applyFont="1" applyBorder="1" applyAlignment="1">
      <alignment horizontal="center" vertical="center" wrapText="1"/>
    </xf>
    <xf numFmtId="0" fontId="88" fillId="0" borderId="0" xfId="276" applyFont="1" applyAlignment="1">
      <alignment horizontal="center" vertical="center" wrapText="1"/>
    </xf>
    <xf numFmtId="0" fontId="88" fillId="0" borderId="23" xfId="276" applyFont="1" applyBorder="1" applyAlignment="1">
      <alignment horizontal="center" vertical="center" wrapText="1"/>
    </xf>
    <xf numFmtId="0" fontId="88" fillId="0" borderId="33" xfId="276" applyFont="1" applyBorder="1" applyAlignment="1">
      <alignment horizontal="center" vertical="center" wrapText="1"/>
    </xf>
    <xf numFmtId="0" fontId="91" fillId="0" borderId="36" xfId="0" applyFont="1" applyBorder="1" applyAlignment="1">
      <alignment horizontal="center" vertical="center" wrapText="1"/>
    </xf>
    <xf numFmtId="0" fontId="91" fillId="0" borderId="34" xfId="0" applyFont="1" applyBorder="1" applyAlignment="1">
      <alignment horizontal="center" vertical="center" wrapText="1"/>
    </xf>
    <xf numFmtId="0" fontId="91" fillId="0" borderId="35" xfId="0" applyFont="1" applyBorder="1" applyAlignment="1">
      <alignment horizontal="center" vertical="center" wrapText="1"/>
    </xf>
    <xf numFmtId="0" fontId="91" fillId="0" borderId="38" xfId="0" applyFont="1" applyBorder="1" applyAlignment="1">
      <alignment horizontal="center" vertical="center" wrapText="1"/>
    </xf>
    <xf numFmtId="0" fontId="91" fillId="0" borderId="0" xfId="0" applyFont="1" applyAlignment="1">
      <alignment horizontal="center" vertical="center" wrapText="1"/>
    </xf>
    <xf numFmtId="0" fontId="91" fillId="0" borderId="37" xfId="0" applyFont="1" applyBorder="1" applyAlignment="1">
      <alignment horizontal="center" vertical="center" wrapText="1"/>
    </xf>
    <xf numFmtId="0" fontId="91" fillId="0" borderId="23" xfId="0" applyFont="1" applyBorder="1" applyAlignment="1">
      <alignment horizontal="center" vertical="center" wrapText="1"/>
    </xf>
    <xf numFmtId="0" fontId="91" fillId="0" borderId="33" xfId="0" applyFont="1" applyBorder="1" applyAlignment="1">
      <alignment horizontal="center" vertical="center" wrapText="1"/>
    </xf>
    <xf numFmtId="0" fontId="91" fillId="0" borderId="39" xfId="0" applyFont="1" applyBorder="1" applyAlignment="1">
      <alignment horizontal="center" vertical="center" wrapText="1"/>
    </xf>
    <xf numFmtId="0" fontId="26" fillId="0" borderId="45" xfId="276" applyFont="1" applyBorder="1" applyAlignment="1">
      <alignment horizontal="center" wrapText="1"/>
    </xf>
    <xf numFmtId="0" fontId="26" fillId="0" borderId="91" xfId="276" applyFont="1" applyBorder="1" applyAlignment="1">
      <alignment horizontal="center" wrapText="1"/>
    </xf>
    <xf numFmtId="0" fontId="26" fillId="0" borderId="92" xfId="276" applyFont="1" applyBorder="1" applyAlignment="1">
      <alignment horizontal="center" wrapText="1"/>
    </xf>
    <xf numFmtId="0" fontId="90" fillId="7" borderId="40" xfId="276" applyFont="1" applyFill="1" applyBorder="1" applyAlignment="1">
      <alignment horizontal="center" vertical="center"/>
    </xf>
    <xf numFmtId="0" fontId="90" fillId="7" borderId="3" xfId="276" applyFont="1" applyFill="1" applyBorder="1" applyAlignment="1">
      <alignment horizontal="center" vertical="center"/>
    </xf>
    <xf numFmtId="0" fontId="88" fillId="7" borderId="61" xfId="0" applyFont="1" applyFill="1" applyBorder="1" applyAlignment="1">
      <alignment horizontal="center" vertical="center"/>
    </xf>
    <xf numFmtId="0" fontId="88" fillId="7" borderId="3" xfId="0" applyFont="1" applyFill="1" applyBorder="1" applyAlignment="1">
      <alignment horizontal="center" vertical="center"/>
    </xf>
    <xf numFmtId="0" fontId="88" fillId="7" borderId="62" xfId="0" applyFont="1" applyFill="1" applyBorder="1" applyAlignment="1">
      <alignment horizontal="center" vertical="center"/>
    </xf>
    <xf numFmtId="0" fontId="91" fillId="0" borderId="0" xfId="276" applyFont="1" applyAlignment="1">
      <alignment horizontal="center" vertical="center" wrapText="1"/>
    </xf>
    <xf numFmtId="0" fontId="88" fillId="7" borderId="40" xfId="276" applyFont="1" applyFill="1" applyBorder="1" applyAlignment="1">
      <alignment horizontal="center" vertical="center" wrapText="1"/>
    </xf>
    <xf numFmtId="0" fontId="88" fillId="7" borderId="93" xfId="276" applyFont="1" applyFill="1" applyBorder="1" applyAlignment="1">
      <alignment horizontal="center" vertical="center" wrapText="1"/>
    </xf>
    <xf numFmtId="0" fontId="88" fillId="0" borderId="0" xfId="276" applyFont="1" applyBorder="1" applyAlignment="1">
      <alignment horizontal="center" vertical="center" wrapText="1"/>
    </xf>
    <xf numFmtId="0" fontId="88" fillId="0" borderId="37" xfId="276" applyFont="1" applyBorder="1" applyAlignment="1">
      <alignment horizontal="center" vertical="center" wrapText="1"/>
    </xf>
    <xf numFmtId="0" fontId="88" fillId="0" borderId="39" xfId="276" applyFont="1" applyBorder="1" applyAlignment="1">
      <alignment horizontal="center" vertical="center" wrapText="1"/>
    </xf>
    <xf numFmtId="0" fontId="88" fillId="8" borderId="23" xfId="0" applyFont="1" applyFill="1" applyBorder="1" applyAlignment="1">
      <alignment horizontal="center" vertical="center"/>
    </xf>
    <xf numFmtId="0" fontId="88" fillId="8" borderId="33" xfId="0" applyFont="1" applyFill="1" applyBorder="1" applyAlignment="1">
      <alignment horizontal="center" vertical="center"/>
    </xf>
    <xf numFmtId="0" fontId="88" fillId="8" borderId="39" xfId="0" applyFont="1" applyFill="1" applyBorder="1" applyAlignment="1">
      <alignment horizontal="center" vertical="center"/>
    </xf>
    <xf numFmtId="0" fontId="92" fillId="11" borderId="38" xfId="0" applyFont="1" applyFill="1" applyBorder="1" applyAlignment="1">
      <alignment horizontal="center" vertical="center"/>
    </xf>
    <xf numFmtId="0" fontId="92" fillId="11" borderId="0" xfId="0" applyFont="1" applyFill="1" applyAlignment="1">
      <alignment horizontal="center" vertical="center"/>
    </xf>
    <xf numFmtId="0" fontId="92" fillId="11" borderId="37" xfId="0" applyFont="1" applyFill="1" applyBorder="1" applyAlignment="1">
      <alignment horizontal="center" vertical="center"/>
    </xf>
    <xf numFmtId="0" fontId="88" fillId="7" borderId="130" xfId="0" applyFont="1" applyFill="1" applyBorder="1" applyAlignment="1">
      <alignment horizontal="center" vertical="center"/>
    </xf>
    <xf numFmtId="0" fontId="88" fillId="7" borderId="16" xfId="276" applyFont="1" applyFill="1" applyBorder="1" applyAlignment="1">
      <alignment horizontal="center"/>
    </xf>
    <xf numFmtId="0" fontId="88" fillId="7" borderId="18" xfId="276" applyFont="1" applyFill="1" applyBorder="1" applyAlignment="1">
      <alignment horizontal="center"/>
    </xf>
    <xf numFmtId="0" fontId="88" fillId="7" borderId="51" xfId="0" applyFont="1" applyFill="1" applyBorder="1" applyAlignment="1">
      <alignment horizontal="center" vertical="center"/>
    </xf>
    <xf numFmtId="0" fontId="88" fillId="7" borderId="8" xfId="0" applyFont="1" applyFill="1" applyBorder="1" applyAlignment="1">
      <alignment horizontal="center" vertical="center"/>
    </xf>
    <xf numFmtId="0" fontId="92" fillId="11" borderId="16" xfId="0" applyFont="1" applyFill="1" applyBorder="1" applyAlignment="1">
      <alignment horizontal="center" vertical="center"/>
    </xf>
    <xf numFmtId="0" fontId="92" fillId="11" borderId="17" xfId="0" applyFont="1" applyFill="1" applyBorder="1" applyAlignment="1">
      <alignment horizontal="center" vertical="center"/>
    </xf>
    <xf numFmtId="0" fontId="92" fillId="11" borderId="18" xfId="0" applyFont="1" applyFill="1" applyBorder="1" applyAlignment="1">
      <alignment horizontal="center" vertical="center"/>
    </xf>
    <xf numFmtId="0" fontId="92" fillId="11" borderId="27" xfId="0" applyFont="1" applyFill="1" applyBorder="1" applyAlignment="1">
      <alignment horizontal="center" vertical="center"/>
    </xf>
    <xf numFmtId="0" fontId="92" fillId="11" borderId="1" xfId="0" applyFont="1" applyFill="1" applyBorder="1" applyAlignment="1">
      <alignment horizontal="center" vertical="center"/>
    </xf>
    <xf numFmtId="0" fontId="92" fillId="11" borderId="28" xfId="0" applyFont="1" applyFill="1" applyBorder="1" applyAlignment="1">
      <alignment horizontal="center" vertical="center"/>
    </xf>
    <xf numFmtId="0" fontId="92" fillId="11" borderId="19" xfId="0" applyFont="1" applyFill="1" applyBorder="1" applyAlignment="1">
      <alignment horizontal="center" vertical="center"/>
    </xf>
    <xf numFmtId="0" fontId="92" fillId="11" borderId="20" xfId="0" applyFont="1" applyFill="1" applyBorder="1" applyAlignment="1">
      <alignment horizontal="center" vertical="center"/>
    </xf>
    <xf numFmtId="0" fontId="92" fillId="11" borderId="21" xfId="0" applyFont="1" applyFill="1" applyBorder="1" applyAlignment="1">
      <alignment horizontal="center" vertical="center"/>
    </xf>
    <xf numFmtId="0" fontId="88" fillId="7" borderId="16" xfId="0" applyFont="1" applyFill="1" applyBorder="1" applyAlignment="1">
      <alignment horizontal="center" vertical="center"/>
    </xf>
    <xf numFmtId="0" fontId="88" fillId="7" borderId="19" xfId="0" applyFont="1" applyFill="1" applyBorder="1" applyAlignment="1">
      <alignment horizontal="center" vertical="center"/>
    </xf>
    <xf numFmtId="0" fontId="88" fillId="7" borderId="27" xfId="0" applyFont="1" applyFill="1" applyBorder="1" applyAlignment="1">
      <alignment horizontal="center" vertical="center"/>
    </xf>
    <xf numFmtId="0" fontId="88" fillId="7" borderId="45" xfId="276" applyFont="1" applyFill="1" applyBorder="1" applyAlignment="1">
      <alignment horizontal="center"/>
    </xf>
    <xf numFmtId="0" fontId="88" fillId="7" borderId="92" xfId="276" applyFont="1" applyFill="1" applyBorder="1" applyAlignment="1">
      <alignment horizontal="center"/>
    </xf>
    <xf numFmtId="0" fontId="88" fillId="7" borderId="46" xfId="276" applyFont="1" applyFill="1" applyBorder="1" applyAlignment="1">
      <alignment horizontal="center"/>
    </xf>
    <xf numFmtId="0" fontId="88" fillId="7" borderId="124" xfId="276" applyFont="1" applyFill="1" applyBorder="1" applyAlignment="1">
      <alignment horizontal="center"/>
    </xf>
    <xf numFmtId="0" fontId="88" fillId="7" borderId="40" xfId="276" applyFont="1" applyFill="1" applyBorder="1" applyAlignment="1">
      <alignment horizontal="center"/>
    </xf>
    <xf numFmtId="0" fontId="88" fillId="7" borderId="93" xfId="276" applyFont="1" applyFill="1" applyBorder="1" applyAlignment="1">
      <alignment horizontal="center"/>
    </xf>
    <xf numFmtId="0" fontId="92" fillId="11" borderId="68" xfId="0" applyFont="1" applyFill="1" applyBorder="1" applyAlignment="1">
      <alignment horizontal="center" vertical="center"/>
    </xf>
    <xf numFmtId="0" fontId="92" fillId="11" borderId="47" xfId="0" applyFont="1" applyFill="1" applyBorder="1" applyAlignment="1">
      <alignment horizontal="center" vertical="center"/>
    </xf>
    <xf numFmtId="0" fontId="92" fillId="11" borderId="42" xfId="0" applyFont="1" applyFill="1" applyBorder="1" applyAlignment="1">
      <alignment horizontal="center" vertical="center"/>
    </xf>
    <xf numFmtId="0" fontId="92" fillId="11" borderId="29" xfId="0" applyFont="1" applyFill="1" applyBorder="1" applyAlignment="1">
      <alignment horizontal="center" vertical="center"/>
    </xf>
    <xf numFmtId="0" fontId="92" fillId="11" borderId="70" xfId="0" applyFont="1" applyFill="1" applyBorder="1" applyAlignment="1">
      <alignment horizontal="center" vertical="center"/>
    </xf>
    <xf numFmtId="0" fontId="90" fillId="7" borderId="45" xfId="276" applyFont="1" applyFill="1" applyBorder="1" applyAlignment="1">
      <alignment horizontal="center" vertical="center"/>
    </xf>
    <xf numFmtId="0" fontId="90" fillId="7" borderId="92" xfId="276" applyFont="1" applyFill="1" applyBorder="1" applyAlignment="1">
      <alignment horizontal="center" vertical="center"/>
    </xf>
    <xf numFmtId="0" fontId="92" fillId="11" borderId="51" xfId="0" applyFont="1" applyFill="1" applyBorder="1" applyAlignment="1">
      <alignment horizontal="center" vertical="center"/>
    </xf>
    <xf numFmtId="0" fontId="92" fillId="11" borderId="9" xfId="0" applyFont="1" applyFill="1" applyBorder="1" applyAlignment="1">
      <alignment horizontal="center" vertical="center"/>
    </xf>
    <xf numFmtId="0" fontId="92" fillId="11" borderId="44" xfId="0" applyFont="1" applyFill="1" applyBorder="1" applyAlignment="1">
      <alignment horizontal="center" vertical="center"/>
    </xf>
    <xf numFmtId="0" fontId="88" fillId="7" borderId="61" xfId="276" applyFont="1" applyFill="1" applyBorder="1" applyAlignment="1">
      <alignment horizontal="center"/>
    </xf>
    <xf numFmtId="0" fontId="88" fillId="7" borderId="17" xfId="276" applyFont="1" applyFill="1" applyBorder="1" applyAlignment="1">
      <alignment horizontal="center"/>
    </xf>
    <xf numFmtId="0" fontId="113" fillId="0" borderId="36" xfId="276" applyFont="1" applyBorder="1" applyAlignment="1">
      <alignment horizontal="center" vertical="center" wrapText="1"/>
    </xf>
    <xf numFmtId="0" fontId="113" fillId="0" borderId="34" xfId="276" applyFont="1" applyBorder="1" applyAlignment="1">
      <alignment horizontal="center" vertical="center" wrapText="1"/>
    </xf>
    <xf numFmtId="0" fontId="113" fillId="0" borderId="35" xfId="276" applyFont="1" applyBorder="1" applyAlignment="1">
      <alignment horizontal="center" vertical="center" wrapText="1"/>
    </xf>
    <xf numFmtId="0" fontId="113" fillId="0" borderId="38" xfId="276" applyFont="1" applyBorder="1" applyAlignment="1">
      <alignment horizontal="center" vertical="center" wrapText="1"/>
    </xf>
    <xf numFmtId="0" fontId="113" fillId="0" borderId="0" xfId="276" applyFont="1" applyBorder="1" applyAlignment="1">
      <alignment horizontal="center" vertical="center" wrapText="1"/>
    </xf>
    <xf numFmtId="0" fontId="113" fillId="0" borderId="37" xfId="276" applyFont="1" applyBorder="1" applyAlignment="1">
      <alignment horizontal="center" vertical="center" wrapText="1"/>
    </xf>
    <xf numFmtId="0" fontId="88" fillId="8" borderId="11" xfId="0" applyFont="1" applyFill="1" applyBorder="1" applyAlignment="1">
      <alignment horizontal="center" vertical="center"/>
    </xf>
    <xf numFmtId="0" fontId="88" fillId="8" borderId="12" xfId="0" applyFont="1" applyFill="1" applyBorder="1" applyAlignment="1">
      <alignment horizontal="center" vertical="center"/>
    </xf>
    <xf numFmtId="0" fontId="88" fillId="8" borderId="13" xfId="0" applyFont="1" applyFill="1" applyBorder="1" applyAlignment="1">
      <alignment horizontal="center" vertical="center"/>
    </xf>
    <xf numFmtId="0" fontId="31" fillId="28" borderId="36" xfId="0" applyFont="1" applyFill="1" applyBorder="1" applyAlignment="1">
      <alignment horizontal="center" vertical="center"/>
    </xf>
    <xf numFmtId="0" fontId="31" fillId="28" borderId="34" xfId="0" applyFont="1" applyFill="1" applyBorder="1" applyAlignment="1">
      <alignment horizontal="center" vertical="center"/>
    </xf>
    <xf numFmtId="0" fontId="31" fillId="28" borderId="35" xfId="0" applyFont="1" applyFill="1" applyBorder="1" applyAlignment="1">
      <alignment horizontal="center" vertical="center"/>
    </xf>
    <xf numFmtId="0" fontId="31" fillId="28" borderId="38" xfId="0" applyFont="1" applyFill="1" applyBorder="1" applyAlignment="1">
      <alignment horizontal="center" vertical="center"/>
    </xf>
    <xf numFmtId="0" fontId="31" fillId="28" borderId="0" xfId="0" applyFont="1" applyFill="1" applyAlignment="1">
      <alignment horizontal="center" vertical="center"/>
    </xf>
    <xf numFmtId="0" fontId="31" fillId="28" borderId="37" xfId="0" applyFont="1" applyFill="1" applyBorder="1" applyAlignment="1">
      <alignment horizontal="center" vertical="center"/>
    </xf>
    <xf numFmtId="0" fontId="31" fillId="28" borderId="23" xfId="0" applyFont="1" applyFill="1" applyBorder="1" applyAlignment="1">
      <alignment horizontal="center" vertical="center"/>
    </xf>
    <xf numFmtId="0" fontId="31" fillId="28" borderId="33" xfId="0" applyFont="1" applyFill="1" applyBorder="1" applyAlignment="1">
      <alignment horizontal="center" vertical="center"/>
    </xf>
    <xf numFmtId="0" fontId="31" fillId="28" borderId="39" xfId="0" applyFont="1" applyFill="1" applyBorder="1" applyAlignment="1">
      <alignment horizontal="center" vertical="center"/>
    </xf>
    <xf numFmtId="0" fontId="88" fillId="0" borderId="38" xfId="276" applyFont="1" applyBorder="1" applyAlignment="1">
      <alignment horizontal="center" vertical="top" wrapText="1"/>
    </xf>
    <xf numFmtId="0" fontId="88" fillId="0" borderId="0" xfId="276" applyFont="1" applyBorder="1" applyAlignment="1">
      <alignment horizontal="center" vertical="top" wrapText="1"/>
    </xf>
    <xf numFmtId="0" fontId="88" fillId="0" borderId="37" xfId="276" applyFont="1" applyBorder="1" applyAlignment="1">
      <alignment horizontal="center" vertical="top" wrapText="1"/>
    </xf>
    <xf numFmtId="0" fontId="88" fillId="7" borderId="23" xfId="276" applyFont="1" applyFill="1" applyBorder="1" applyAlignment="1">
      <alignment horizontal="center"/>
    </xf>
    <xf numFmtId="0" fontId="88" fillId="7" borderId="39" xfId="276" applyFont="1" applyFill="1" applyBorder="1" applyAlignment="1">
      <alignment horizontal="center"/>
    </xf>
    <xf numFmtId="0" fontId="88" fillId="7" borderId="61" xfId="276" applyFont="1" applyFill="1" applyBorder="1" applyAlignment="1">
      <alignment horizontal="center" vertical="center"/>
    </xf>
    <xf numFmtId="0" fontId="88" fillId="7" borderId="62" xfId="276" applyFont="1" applyFill="1" applyBorder="1" applyAlignment="1">
      <alignment horizontal="center" vertical="center"/>
    </xf>
    <xf numFmtId="0" fontId="88" fillId="7" borderId="27" xfId="276" applyFont="1" applyFill="1" applyBorder="1" applyAlignment="1">
      <alignment horizontal="center" vertical="center"/>
    </xf>
    <xf numFmtId="0" fontId="88" fillId="7" borderId="28" xfId="276" applyFont="1" applyFill="1" applyBorder="1" applyAlignment="1">
      <alignment horizontal="center" vertical="center"/>
    </xf>
    <xf numFmtId="0" fontId="92" fillId="11" borderId="43" xfId="0" applyFont="1" applyFill="1" applyBorder="1" applyAlignment="1">
      <alignment horizontal="center" vertical="center"/>
    </xf>
    <xf numFmtId="0" fontId="88" fillId="7" borderId="41" xfId="0" applyFont="1" applyFill="1" applyBorder="1" applyAlignment="1">
      <alignment horizontal="center" vertical="center" wrapText="1"/>
    </xf>
    <xf numFmtId="0" fontId="88" fillId="7" borderId="53" xfId="0" applyFont="1" applyFill="1" applyBorder="1" applyAlignment="1">
      <alignment horizontal="center" vertical="center" wrapText="1"/>
    </xf>
    <xf numFmtId="0" fontId="124" fillId="80" borderId="36" xfId="0" applyFont="1" applyFill="1" applyBorder="1" applyAlignment="1">
      <alignment horizontal="center" vertical="center" wrapText="1"/>
    </xf>
    <xf numFmtId="0" fontId="124" fillId="80" borderId="34" xfId="0" applyFont="1" applyFill="1" applyBorder="1" applyAlignment="1">
      <alignment horizontal="center" vertical="center" wrapText="1"/>
    </xf>
    <xf numFmtId="0" fontId="124" fillId="80" borderId="35" xfId="0" applyFont="1" applyFill="1" applyBorder="1" applyAlignment="1">
      <alignment horizontal="center" vertical="center" wrapText="1"/>
    </xf>
    <xf numFmtId="0" fontId="124" fillId="80" borderId="38" xfId="0" applyFont="1" applyFill="1" applyBorder="1" applyAlignment="1">
      <alignment horizontal="center" vertical="center" wrapText="1"/>
    </xf>
    <xf numFmtId="0" fontId="124" fillId="80" borderId="0" xfId="0" applyFont="1" applyFill="1" applyAlignment="1">
      <alignment horizontal="center" vertical="center" wrapText="1"/>
    </xf>
    <xf numFmtId="0" fontId="124" fillId="80" borderId="37" xfId="0" applyFont="1" applyFill="1" applyBorder="1" applyAlignment="1">
      <alignment horizontal="center" vertical="center" wrapText="1"/>
    </xf>
    <xf numFmtId="0" fontId="124" fillId="80" borderId="23" xfId="0" applyFont="1" applyFill="1" applyBorder="1" applyAlignment="1">
      <alignment horizontal="center" vertical="center" wrapText="1"/>
    </xf>
    <xf numFmtId="0" fontId="124" fillId="80" borderId="33" xfId="0" applyFont="1" applyFill="1" applyBorder="1" applyAlignment="1">
      <alignment horizontal="center" vertical="center" wrapText="1"/>
    </xf>
    <xf numFmtId="0" fontId="124" fillId="80" borderId="39" xfId="0" applyFont="1" applyFill="1" applyBorder="1" applyAlignment="1">
      <alignment horizontal="center" vertical="center" wrapText="1"/>
    </xf>
    <xf numFmtId="0" fontId="90" fillId="0" borderId="61" xfId="276" applyFont="1" applyBorder="1" applyAlignment="1">
      <alignment horizontal="center" vertical="center"/>
    </xf>
    <xf numFmtId="0" fontId="90" fillId="0" borderId="17" xfId="276" applyFont="1" applyBorder="1" applyAlignment="1">
      <alignment horizontal="center" vertical="center"/>
    </xf>
    <xf numFmtId="0" fontId="90" fillId="0" borderId="68" xfId="276" applyFont="1" applyBorder="1" applyAlignment="1">
      <alignment horizontal="center" vertical="center"/>
    </xf>
    <xf numFmtId="0" fontId="90" fillId="0" borderId="3" xfId="276" applyFont="1" applyBorder="1" applyAlignment="1">
      <alignment horizontal="center" vertical="center"/>
    </xf>
    <xf numFmtId="0" fontId="90" fillId="0" borderId="1" xfId="276" applyFont="1" applyBorder="1" applyAlignment="1">
      <alignment horizontal="center" vertical="center"/>
    </xf>
    <xf numFmtId="0" fontId="90" fillId="0" borderId="47" xfId="276" applyFont="1" applyBorder="1" applyAlignment="1">
      <alignment horizontal="center" vertical="center"/>
    </xf>
    <xf numFmtId="0" fontId="90" fillId="0" borderId="71" xfId="276" applyFont="1" applyBorder="1" applyAlignment="1">
      <alignment horizontal="center" vertical="center"/>
    </xf>
    <xf numFmtId="0" fontId="90" fillId="0" borderId="29" xfId="276" applyFont="1" applyBorder="1" applyAlignment="1">
      <alignment horizontal="center" vertical="center"/>
    </xf>
    <xf numFmtId="0" fontId="90" fillId="0" borderId="70" xfId="276" applyFont="1" applyBorder="1" applyAlignment="1">
      <alignment horizontal="center" vertical="center"/>
    </xf>
    <xf numFmtId="0" fontId="90" fillId="0" borderId="62" xfId="276" applyFont="1" applyBorder="1" applyAlignment="1">
      <alignment horizontal="center" vertical="center"/>
    </xf>
    <xf numFmtId="0" fontId="90" fillId="0" borderId="20" xfId="276" applyFont="1" applyBorder="1" applyAlignment="1">
      <alignment horizontal="center" vertical="center"/>
    </xf>
    <xf numFmtId="0" fontId="90" fillId="0" borderId="49" xfId="276" applyFont="1" applyBorder="1" applyAlignment="1">
      <alignment horizontal="center" vertical="center"/>
    </xf>
    <xf numFmtId="0" fontId="90" fillId="0" borderId="8" xfId="276" applyFont="1" applyBorder="1" applyAlignment="1">
      <alignment horizontal="center" vertical="center"/>
    </xf>
    <xf numFmtId="0" fontId="90" fillId="0" borderId="9" xfId="276" applyFont="1" applyBorder="1" applyAlignment="1">
      <alignment horizontal="center" vertical="center"/>
    </xf>
    <xf numFmtId="0" fontId="90" fillId="0" borderId="52" xfId="276" applyFont="1" applyBorder="1" applyAlignment="1">
      <alignment horizontal="center" vertical="center"/>
    </xf>
    <xf numFmtId="0" fontId="31" fillId="87" borderId="31" xfId="0" applyFont="1" applyFill="1" applyBorder="1" applyAlignment="1">
      <alignment horizontal="center" vertical="center" textRotation="255" wrapText="1"/>
    </xf>
    <xf numFmtId="0" fontId="31" fillId="87" borderId="32" xfId="0" applyFont="1" applyFill="1" applyBorder="1" applyAlignment="1">
      <alignment horizontal="center" vertical="center" textRotation="255" wrapText="1"/>
    </xf>
    <xf numFmtId="0" fontId="31" fillId="87" borderId="22" xfId="0" applyFont="1" applyFill="1" applyBorder="1" applyAlignment="1">
      <alignment horizontal="center" vertical="center" textRotation="255" wrapText="1"/>
    </xf>
    <xf numFmtId="0" fontId="88" fillId="0" borderId="31" xfId="0" applyFont="1" applyBorder="1" applyAlignment="1">
      <alignment horizontal="center" vertical="center"/>
    </xf>
    <xf numFmtId="0" fontId="88" fillId="0" borderId="32" xfId="0" applyFont="1" applyBorder="1" applyAlignment="1">
      <alignment horizontal="center" vertical="center"/>
    </xf>
    <xf numFmtId="0" fontId="88" fillId="0" borderId="22" xfId="0" applyFont="1" applyBorder="1" applyAlignment="1">
      <alignment horizontal="center" vertical="center"/>
    </xf>
    <xf numFmtId="0" fontId="121" fillId="83" borderId="4" xfId="0" applyFont="1" applyFill="1" applyBorder="1" applyAlignment="1">
      <alignment horizontal="center" vertical="center" wrapText="1"/>
    </xf>
    <xf numFmtId="0" fontId="121" fillId="83" borderId="5" xfId="0" applyFont="1" applyFill="1" applyBorder="1" applyAlignment="1">
      <alignment horizontal="center" vertical="center" wrapText="1"/>
    </xf>
    <xf numFmtId="0" fontId="121" fillId="83" borderId="6" xfId="0" applyFont="1" applyFill="1" applyBorder="1" applyAlignment="1">
      <alignment horizontal="center" vertical="center" wrapText="1"/>
    </xf>
    <xf numFmtId="0" fontId="19" fillId="0" borderId="61" xfId="276" applyFont="1" applyBorder="1" applyAlignment="1">
      <alignment horizontal="center" vertical="center"/>
    </xf>
    <xf numFmtId="0" fontId="19" fillId="0" borderId="17" xfId="276" applyFont="1" applyBorder="1" applyAlignment="1">
      <alignment horizontal="center" vertical="center"/>
    </xf>
    <xf numFmtId="0" fontId="19" fillId="0" borderId="18" xfId="276" applyFont="1" applyBorder="1" applyAlignment="1">
      <alignment horizontal="center" vertical="center"/>
    </xf>
    <xf numFmtId="0" fontId="19" fillId="0" borderId="3" xfId="276" applyFont="1" applyBorder="1" applyAlignment="1">
      <alignment horizontal="center" vertical="center"/>
    </xf>
    <xf numFmtId="0" fontId="19" fillId="0" borderId="1" xfId="276" applyFont="1" applyBorder="1" applyAlignment="1">
      <alignment horizontal="center" vertical="center"/>
    </xf>
    <xf numFmtId="0" fontId="19" fillId="0" borderId="28" xfId="276" applyFont="1" applyBorder="1" applyAlignment="1">
      <alignment horizontal="center" vertical="center"/>
    </xf>
    <xf numFmtId="0" fontId="19" fillId="0" borderId="62" xfId="276" applyFont="1" applyBorder="1" applyAlignment="1">
      <alignment horizontal="center" vertical="center"/>
    </xf>
    <xf numFmtId="0" fontId="19" fillId="0" borderId="20" xfId="276" applyFont="1" applyBorder="1" applyAlignment="1">
      <alignment horizontal="center" vertical="center"/>
    </xf>
    <xf numFmtId="0" fontId="19" fillId="0" borderId="21" xfId="276" applyFont="1" applyBorder="1" applyAlignment="1">
      <alignment horizontal="center" vertical="center"/>
    </xf>
    <xf numFmtId="0" fontId="121" fillId="82" borderId="4" xfId="0" applyFont="1" applyFill="1" applyBorder="1" applyAlignment="1">
      <alignment horizontal="center" vertical="center" wrapText="1"/>
    </xf>
    <xf numFmtId="0" fontId="121" fillId="82" borderId="5" xfId="0" applyFont="1" applyFill="1" applyBorder="1" applyAlignment="1">
      <alignment horizontal="center" vertical="center" wrapText="1"/>
    </xf>
    <xf numFmtId="0" fontId="121" fillId="82" borderId="6" xfId="0" applyFont="1" applyFill="1" applyBorder="1" applyAlignment="1">
      <alignment horizontal="center" vertical="center" wrapText="1"/>
    </xf>
    <xf numFmtId="0" fontId="121" fillId="80" borderId="4" xfId="0" applyFont="1" applyFill="1" applyBorder="1" applyAlignment="1">
      <alignment horizontal="center" vertical="center" wrapText="1"/>
    </xf>
    <xf numFmtId="0" fontId="121" fillId="80" borderId="5" xfId="0" applyFont="1" applyFill="1" applyBorder="1" applyAlignment="1">
      <alignment horizontal="center" vertical="center" wrapText="1"/>
    </xf>
    <xf numFmtId="0" fontId="121" fillId="80" borderId="6" xfId="0" applyFont="1" applyFill="1" applyBorder="1" applyAlignment="1">
      <alignment horizontal="center" vertical="center" wrapText="1"/>
    </xf>
    <xf numFmtId="0" fontId="121" fillId="79" borderId="4" xfId="0" applyFont="1" applyFill="1" applyBorder="1" applyAlignment="1">
      <alignment horizontal="center" vertical="center" wrapText="1"/>
    </xf>
    <xf numFmtId="0" fontId="121" fillId="79" borderId="5" xfId="0" applyFont="1" applyFill="1" applyBorder="1" applyAlignment="1">
      <alignment horizontal="center" vertical="center" wrapText="1"/>
    </xf>
    <xf numFmtId="0" fontId="121" fillId="79" borderId="6" xfId="0" applyFont="1" applyFill="1" applyBorder="1" applyAlignment="1">
      <alignment horizontal="center" vertical="center" wrapText="1"/>
    </xf>
    <xf numFmtId="0" fontId="121" fillId="78" borderId="4" xfId="0" applyFont="1" applyFill="1" applyBorder="1" applyAlignment="1">
      <alignment horizontal="center" vertical="center" wrapText="1"/>
    </xf>
    <xf numFmtId="0" fontId="121" fillId="78" borderId="5" xfId="0" applyFont="1" applyFill="1" applyBorder="1" applyAlignment="1">
      <alignment horizontal="center" vertical="center" wrapText="1"/>
    </xf>
    <xf numFmtId="0" fontId="121" fillId="78" borderId="6" xfId="0" applyFont="1" applyFill="1" applyBorder="1" applyAlignment="1">
      <alignment horizontal="center" vertical="center" wrapText="1"/>
    </xf>
    <xf numFmtId="0" fontId="121" fillId="74" borderId="4" xfId="0" applyFont="1" applyFill="1" applyBorder="1" applyAlignment="1">
      <alignment horizontal="center" vertical="center" wrapText="1"/>
    </xf>
    <xf numFmtId="0" fontId="121" fillId="74" borderId="5" xfId="0" applyFont="1" applyFill="1" applyBorder="1" applyAlignment="1">
      <alignment horizontal="center" vertical="center" wrapText="1"/>
    </xf>
    <xf numFmtId="0" fontId="121" fillId="74" borderId="6" xfId="0" applyFont="1" applyFill="1" applyBorder="1" applyAlignment="1">
      <alignment horizontal="center" vertical="center" wrapText="1"/>
    </xf>
    <xf numFmtId="0" fontId="121" fillId="22" borderId="4" xfId="0" applyFont="1" applyFill="1" applyBorder="1" applyAlignment="1">
      <alignment horizontal="center" vertical="center" wrapText="1"/>
    </xf>
    <xf numFmtId="0" fontId="121" fillId="22" borderId="5" xfId="0" applyFont="1" applyFill="1" applyBorder="1" applyAlignment="1">
      <alignment horizontal="center" vertical="center" wrapText="1"/>
    </xf>
    <xf numFmtId="0" fontId="121" fillId="22" borderId="6" xfId="0" applyFont="1" applyFill="1" applyBorder="1" applyAlignment="1">
      <alignment horizontal="center" vertical="center" wrapText="1"/>
    </xf>
    <xf numFmtId="0" fontId="121" fillId="77" borderId="4" xfId="0" applyFont="1" applyFill="1" applyBorder="1" applyAlignment="1">
      <alignment horizontal="center" vertical="center" wrapText="1"/>
    </xf>
    <xf numFmtId="0" fontId="121" fillId="77" borderId="5" xfId="0" applyFont="1" applyFill="1" applyBorder="1" applyAlignment="1">
      <alignment horizontal="center" vertical="center" wrapText="1"/>
    </xf>
    <xf numFmtId="0" fontId="121" fillId="77" borderId="6" xfId="0" applyFont="1" applyFill="1" applyBorder="1" applyAlignment="1">
      <alignment horizontal="center" vertical="center" wrapText="1"/>
    </xf>
    <xf numFmtId="0" fontId="121" fillId="23" borderId="4" xfId="0" applyFont="1" applyFill="1" applyBorder="1" applyAlignment="1">
      <alignment horizontal="center" vertical="center" wrapText="1"/>
    </xf>
    <xf numFmtId="0" fontId="121" fillId="23" borderId="5" xfId="0" applyFont="1" applyFill="1" applyBorder="1" applyAlignment="1">
      <alignment horizontal="center" vertical="center" wrapText="1"/>
    </xf>
    <xf numFmtId="0" fontId="121" fillId="23" borderId="6" xfId="0" applyFont="1" applyFill="1" applyBorder="1" applyAlignment="1">
      <alignment horizontal="center" vertical="center" wrapText="1"/>
    </xf>
    <xf numFmtId="0" fontId="121" fillId="4" borderId="4" xfId="0" applyFont="1" applyFill="1" applyBorder="1" applyAlignment="1">
      <alignment horizontal="center" vertical="center" wrapText="1"/>
    </xf>
    <xf numFmtId="0" fontId="121" fillId="4" borderId="5" xfId="0" applyFont="1" applyFill="1" applyBorder="1" applyAlignment="1">
      <alignment horizontal="center" vertical="center" wrapText="1"/>
    </xf>
    <xf numFmtId="0" fontId="121" fillId="4" borderId="6" xfId="0" applyFont="1" applyFill="1" applyBorder="1" applyAlignment="1">
      <alignment horizontal="center" vertical="center" wrapText="1"/>
    </xf>
    <xf numFmtId="0" fontId="121" fillId="15" borderId="4" xfId="0" applyFont="1" applyFill="1" applyBorder="1" applyAlignment="1">
      <alignment horizontal="center" vertical="center" wrapText="1"/>
    </xf>
    <xf numFmtId="0" fontId="121" fillId="15" borderId="6" xfId="0" applyFont="1" applyFill="1" applyBorder="1" applyAlignment="1">
      <alignment horizontal="center" vertical="center" wrapText="1"/>
    </xf>
    <xf numFmtId="0" fontId="19" fillId="0" borderId="71" xfId="276" applyFont="1" applyBorder="1" applyAlignment="1">
      <alignment horizontal="center" vertical="center"/>
    </xf>
    <xf numFmtId="0" fontId="19" fillId="0" borderId="29" xfId="276" applyFont="1" applyBorder="1" applyAlignment="1">
      <alignment horizontal="center" vertical="center"/>
    </xf>
    <xf numFmtId="0" fontId="19" fillId="0" borderId="43" xfId="276" applyFont="1" applyBorder="1" applyAlignment="1">
      <alignment horizontal="center" vertical="center"/>
    </xf>
    <xf numFmtId="0" fontId="121" fillId="30" borderId="4" xfId="0" applyFont="1" applyFill="1" applyBorder="1" applyAlignment="1">
      <alignment horizontal="center" vertical="center" wrapText="1"/>
    </xf>
    <xf numFmtId="0" fontId="121" fillId="30" borderId="5" xfId="0" applyFont="1" applyFill="1" applyBorder="1" applyAlignment="1">
      <alignment horizontal="center" vertical="center" wrapText="1"/>
    </xf>
    <xf numFmtId="0" fontId="121" fillId="30" borderId="6" xfId="0" applyFont="1" applyFill="1" applyBorder="1" applyAlignment="1">
      <alignment horizontal="center" vertical="center" wrapText="1"/>
    </xf>
    <xf numFmtId="0" fontId="121" fillId="7" borderId="4" xfId="0" applyFont="1" applyFill="1" applyBorder="1" applyAlignment="1">
      <alignment horizontal="center" vertical="center" wrapText="1"/>
    </xf>
    <xf numFmtId="0" fontId="121" fillId="7" borderId="5" xfId="0" applyFont="1" applyFill="1" applyBorder="1" applyAlignment="1">
      <alignment horizontal="center" vertical="center" wrapText="1"/>
    </xf>
    <xf numFmtId="0" fontId="121" fillId="7" borderId="125" xfId="0" applyFont="1" applyFill="1" applyBorder="1" applyAlignment="1">
      <alignment horizontal="center" vertical="center" wrapText="1"/>
    </xf>
    <xf numFmtId="0" fontId="19" fillId="0" borderId="8" xfId="276" applyFont="1" applyBorder="1" applyAlignment="1">
      <alignment horizontal="center" vertical="center"/>
    </xf>
    <xf numFmtId="0" fontId="19" fillId="0" borderId="9" xfId="276" applyFont="1" applyBorder="1" applyAlignment="1">
      <alignment horizontal="center" vertical="center"/>
    </xf>
    <xf numFmtId="0" fontId="19" fillId="0" borderId="44" xfId="276" applyFont="1" applyBorder="1" applyAlignment="1">
      <alignment horizontal="center" vertical="center"/>
    </xf>
    <xf numFmtId="0" fontId="121" fillId="76" borderId="7" xfId="0" applyFont="1" applyFill="1" applyBorder="1" applyAlignment="1">
      <alignment horizontal="center" vertical="center" wrapText="1"/>
    </xf>
    <xf numFmtId="0" fontId="121" fillId="76" borderId="5" xfId="0" applyFont="1" applyFill="1" applyBorder="1" applyAlignment="1">
      <alignment horizontal="center" vertical="center" wrapText="1"/>
    </xf>
    <xf numFmtId="0" fontId="121" fillId="76" borderId="6" xfId="0" applyFont="1" applyFill="1" applyBorder="1" applyAlignment="1">
      <alignment horizontal="center" vertical="center" wrapText="1"/>
    </xf>
    <xf numFmtId="0" fontId="121" fillId="81" borderId="4" xfId="0" applyFont="1" applyFill="1" applyBorder="1" applyAlignment="1">
      <alignment horizontal="center" vertical="center" wrapText="1"/>
    </xf>
    <xf numFmtId="0" fontId="121" fillId="81" borderId="5" xfId="0" applyFont="1" applyFill="1" applyBorder="1" applyAlignment="1">
      <alignment horizontal="center" vertical="center" wrapText="1"/>
    </xf>
    <xf numFmtId="0" fontId="121" fillId="81" borderId="6" xfId="0" applyFont="1" applyFill="1" applyBorder="1" applyAlignment="1">
      <alignment horizontal="center" vertical="center" wrapText="1"/>
    </xf>
    <xf numFmtId="0" fontId="0" fillId="65" borderId="11" xfId="0" applyFill="1" applyBorder="1" applyAlignment="1">
      <alignment horizontal="center"/>
    </xf>
    <xf numFmtId="0" fontId="0" fillId="65" borderId="12" xfId="0" applyFill="1" applyBorder="1" applyAlignment="1">
      <alignment horizontal="center"/>
    </xf>
    <xf numFmtId="0" fontId="0" fillId="65" borderId="13" xfId="0" applyFill="1" applyBorder="1" applyAlignment="1">
      <alignment horizontal="center"/>
    </xf>
    <xf numFmtId="0" fontId="120" fillId="84" borderId="11" xfId="0" applyFont="1" applyFill="1" applyBorder="1" applyAlignment="1">
      <alignment horizontal="center"/>
    </xf>
    <xf numFmtId="0" fontId="120" fillId="84" borderId="12" xfId="0" applyFont="1" applyFill="1" applyBorder="1" applyAlignment="1">
      <alignment horizontal="center"/>
    </xf>
    <xf numFmtId="0" fontId="120" fillId="84" borderId="13" xfId="0" applyFont="1" applyFill="1" applyBorder="1" applyAlignment="1">
      <alignment horizontal="center"/>
    </xf>
    <xf numFmtId="0" fontId="121" fillId="75" borderId="4" xfId="0" applyFont="1" applyFill="1" applyBorder="1" applyAlignment="1">
      <alignment horizontal="center" vertical="center" wrapText="1"/>
    </xf>
    <xf numFmtId="0" fontId="121" fillId="75" borderId="5" xfId="0" applyFont="1" applyFill="1" applyBorder="1" applyAlignment="1">
      <alignment horizontal="center" vertical="center" wrapText="1"/>
    </xf>
    <xf numFmtId="0" fontId="121" fillId="75" borderId="6" xfId="0" applyFont="1" applyFill="1" applyBorder="1" applyAlignment="1">
      <alignment horizontal="center" vertical="center" wrapText="1"/>
    </xf>
    <xf numFmtId="0" fontId="0" fillId="0" borderId="35" xfId="0" applyBorder="1" applyAlignment="1">
      <alignment horizontal="center"/>
    </xf>
    <xf numFmtId="0" fontId="0" fillId="0" borderId="17" xfId="0" applyBorder="1" applyAlignment="1">
      <alignment horizontal="center"/>
    </xf>
    <xf numFmtId="0" fontId="0" fillId="0" borderId="29" xfId="0" applyBorder="1" applyAlignment="1">
      <alignment horizontal="center" wrapText="1"/>
    </xf>
    <xf numFmtId="0" fontId="0" fillId="0" borderId="29" xfId="0" applyBorder="1" applyAlignment="1">
      <alignment horizontal="center"/>
    </xf>
    <xf numFmtId="0" fontId="0" fillId="0" borderId="0" xfId="0" applyAlignment="1">
      <alignment horizontal="center" wrapText="1"/>
    </xf>
    <xf numFmtId="0" fontId="0" fillId="0" borderId="17" xfId="0" applyBorder="1" applyAlignment="1">
      <alignment horizontal="center" vertical="center" wrapText="1"/>
    </xf>
    <xf numFmtId="0" fontId="0" fillId="0" borderId="20" xfId="0" applyBorder="1" applyAlignment="1">
      <alignment horizontal="center" vertical="center" wrapText="1"/>
    </xf>
    <xf numFmtId="0" fontId="0" fillId="0" borderId="54"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35" fillId="24" borderId="73" xfId="0" applyFont="1" applyFill="1" applyBorder="1" applyAlignment="1">
      <alignment horizontal="center" vertical="center" wrapText="1"/>
    </xf>
    <xf numFmtId="0" fontId="122" fillId="0" borderId="16" xfId="0" applyFont="1" applyBorder="1" applyAlignment="1">
      <alignment horizontal="center" vertical="center" wrapText="1"/>
    </xf>
    <xf numFmtId="0" fontId="122" fillId="0" borderId="17" xfId="0" applyFont="1" applyBorder="1" applyAlignment="1">
      <alignment horizontal="center" vertical="center" wrapText="1"/>
    </xf>
    <xf numFmtId="0" fontId="122" fillId="0" borderId="27" xfId="0" applyFont="1" applyBorder="1" applyAlignment="1">
      <alignment horizontal="center" vertical="center" wrapText="1"/>
    </xf>
    <xf numFmtId="0" fontId="122" fillId="0" borderId="1" xfId="0" applyFont="1" applyBorder="1" applyAlignment="1">
      <alignment horizontal="center" vertical="center" wrapText="1"/>
    </xf>
    <xf numFmtId="0" fontId="35" fillId="24" borderId="73" xfId="476" applyFont="1" applyFill="1" applyBorder="1" applyAlignment="1">
      <alignment horizontal="center" vertical="center"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22" xfId="0" applyBorder="1" applyAlignment="1">
      <alignment horizontal="center" vertical="center"/>
    </xf>
    <xf numFmtId="0" fontId="0" fillId="74" borderId="11" xfId="0" applyFill="1" applyBorder="1" applyAlignment="1">
      <alignment horizontal="center"/>
    </xf>
    <xf numFmtId="0" fontId="0" fillId="74" borderId="12" xfId="0" applyFill="1" applyBorder="1" applyAlignment="1">
      <alignment horizontal="center"/>
    </xf>
    <xf numFmtId="0" fontId="0" fillId="74" borderId="13" xfId="0" applyFill="1" applyBorder="1" applyAlignment="1">
      <alignment horizontal="center"/>
    </xf>
    <xf numFmtId="0" fontId="0" fillId="75" borderId="11" xfId="0" applyFill="1" applyBorder="1" applyAlignment="1">
      <alignment horizontal="center"/>
    </xf>
    <xf numFmtId="0" fontId="0" fillId="75" borderId="12" xfId="0" applyFill="1" applyBorder="1" applyAlignment="1">
      <alignment horizontal="center"/>
    </xf>
    <xf numFmtId="0" fontId="0" fillId="75" borderId="13" xfId="0" applyFill="1" applyBorder="1" applyAlignment="1">
      <alignment horizontal="center"/>
    </xf>
    <xf numFmtId="0" fontId="0" fillId="0" borderId="0" xfId="0" applyAlignment="1">
      <alignment horizontal="left"/>
    </xf>
    <xf numFmtId="0" fontId="0" fillId="29" borderId="11" xfId="0" applyFill="1" applyBorder="1" applyAlignment="1">
      <alignment horizontal="center"/>
    </xf>
    <xf numFmtId="0" fontId="0" fillId="29" borderId="12" xfId="0" applyFill="1" applyBorder="1" applyAlignment="1">
      <alignment horizontal="center"/>
    </xf>
    <xf numFmtId="0" fontId="0" fillId="29" borderId="13" xfId="0" applyFill="1" applyBorder="1" applyAlignment="1">
      <alignment horizontal="center"/>
    </xf>
    <xf numFmtId="0" fontId="0" fillId="76" borderId="11" xfId="0" applyFill="1" applyBorder="1" applyAlignment="1">
      <alignment horizontal="center"/>
    </xf>
    <xf numFmtId="0" fontId="0" fillId="76" borderId="12" xfId="0" applyFill="1" applyBorder="1" applyAlignment="1">
      <alignment horizontal="center"/>
    </xf>
    <xf numFmtId="0" fontId="0" fillId="76" borderId="13" xfId="0" applyFill="1" applyBorder="1" applyAlignment="1">
      <alignment horizontal="center"/>
    </xf>
    <xf numFmtId="0" fontId="79" fillId="0" borderId="0" xfId="0" applyFont="1" applyAlignment="1">
      <alignment horizontal="center" vertical="top" wrapText="1"/>
    </xf>
    <xf numFmtId="0" fontId="77" fillId="55" borderId="116" xfId="0" applyFont="1" applyFill="1" applyBorder="1" applyAlignment="1">
      <alignment horizontal="center" vertical="top" wrapText="1"/>
    </xf>
    <xf numFmtId="0" fontId="77" fillId="55" borderId="117" xfId="0" applyFont="1" applyFill="1" applyBorder="1" applyAlignment="1">
      <alignment horizontal="center" vertical="top" wrapText="1"/>
    </xf>
    <xf numFmtId="0" fontId="77" fillId="55" borderId="127" xfId="0" applyFont="1" applyFill="1" applyBorder="1" applyAlignment="1">
      <alignment horizontal="center" vertical="top" wrapText="1"/>
    </xf>
    <xf numFmtId="0" fontId="77" fillId="55" borderId="128" xfId="0" applyFont="1" applyFill="1" applyBorder="1" applyAlignment="1">
      <alignment horizontal="center" vertical="top" wrapText="1"/>
    </xf>
    <xf numFmtId="0" fontId="77" fillId="55" borderId="118" xfId="0" applyFont="1" applyFill="1" applyBorder="1" applyAlignment="1">
      <alignment horizontal="center" vertical="top" wrapText="1"/>
    </xf>
    <xf numFmtId="0" fontId="77" fillId="55" borderId="119" xfId="0" applyFont="1" applyFill="1" applyBorder="1" applyAlignment="1">
      <alignment horizontal="center" vertical="top" wrapText="1"/>
    </xf>
    <xf numFmtId="0" fontId="77" fillId="55" borderId="120" xfId="0" applyFont="1" applyFill="1" applyBorder="1" applyAlignment="1">
      <alignment horizontal="center" vertical="top" wrapText="1"/>
    </xf>
    <xf numFmtId="0" fontId="77" fillId="55" borderId="129" xfId="0" applyFont="1" applyFill="1" applyBorder="1" applyAlignment="1">
      <alignment horizontal="center" vertical="top" wrapText="1"/>
    </xf>
    <xf numFmtId="0" fontId="77" fillId="56" borderId="120" xfId="0" applyFont="1" applyFill="1" applyBorder="1" applyAlignment="1">
      <alignment horizontal="center" vertical="top" wrapText="1"/>
    </xf>
    <xf numFmtId="0" fontId="77" fillId="56" borderId="129" xfId="0" applyFont="1" applyFill="1" applyBorder="1" applyAlignment="1">
      <alignment horizontal="center" vertical="top" wrapText="1"/>
    </xf>
    <xf numFmtId="0" fontId="105" fillId="72" borderId="180" xfId="0" applyFont="1" applyFill="1" applyBorder="1" applyAlignment="1">
      <alignment vertical="top"/>
    </xf>
    <xf numFmtId="0" fontId="105" fillId="72" borderId="181" xfId="0" applyFont="1" applyFill="1" applyBorder="1" applyAlignment="1">
      <alignment vertical="top"/>
    </xf>
    <xf numFmtId="0" fontId="105" fillId="72" borderId="179" xfId="0" applyFont="1" applyFill="1" applyBorder="1" applyAlignment="1">
      <alignment vertical="top"/>
    </xf>
    <xf numFmtId="0" fontId="105" fillId="72" borderId="183" xfId="0" applyFont="1" applyFill="1" applyBorder="1" applyAlignment="1">
      <alignment vertical="top"/>
    </xf>
    <xf numFmtId="0" fontId="105" fillId="72" borderId="184" xfId="0" applyFont="1" applyFill="1" applyBorder="1" applyAlignment="1">
      <alignment vertical="top"/>
    </xf>
    <xf numFmtId="0" fontId="105" fillId="72" borderId="197" xfId="0" applyFont="1" applyFill="1" applyBorder="1" applyAlignment="1">
      <alignment vertical="top"/>
    </xf>
    <xf numFmtId="0" fontId="105" fillId="72" borderId="191" xfId="0" applyFont="1" applyFill="1" applyBorder="1" applyAlignment="1">
      <alignment vertical="top"/>
    </xf>
    <xf numFmtId="0" fontId="105" fillId="72" borderId="193" xfId="0" applyFont="1" applyFill="1" applyBorder="1" applyAlignment="1">
      <alignment vertical="top"/>
    </xf>
    <xf numFmtId="0" fontId="105" fillId="72" borderId="194" xfId="0" applyFont="1" applyFill="1" applyBorder="1" applyAlignment="1">
      <alignment vertical="top"/>
    </xf>
    <xf numFmtId="0" fontId="105" fillId="72" borderId="195" xfId="0" applyFont="1" applyFill="1" applyBorder="1" applyAlignment="1">
      <alignment vertical="top"/>
    </xf>
    <xf numFmtId="0" fontId="105" fillId="72" borderId="189" xfId="0" applyFont="1" applyFill="1" applyBorder="1" applyAlignment="1">
      <alignment vertical="top"/>
    </xf>
    <xf numFmtId="0" fontId="105" fillId="72" borderId="190" xfId="0" applyFont="1" applyFill="1" applyBorder="1" applyAlignment="1">
      <alignment vertical="top"/>
    </xf>
    <xf numFmtId="0" fontId="105" fillId="72" borderId="185" xfId="0" applyFont="1" applyFill="1" applyBorder="1" applyAlignment="1">
      <alignment vertical="top"/>
    </xf>
    <xf numFmtId="0" fontId="105" fillId="72" borderId="186" xfId="0" applyFont="1" applyFill="1" applyBorder="1" applyAlignment="1">
      <alignment vertical="top"/>
    </xf>
    <xf numFmtId="0" fontId="105" fillId="72" borderId="187" xfId="0" applyFont="1" applyFill="1" applyBorder="1" applyAlignment="1">
      <alignment vertical="top"/>
    </xf>
    <xf numFmtId="0" fontId="79" fillId="0" borderId="122" xfId="0" applyFont="1" applyBorder="1" applyAlignment="1">
      <alignment horizontal="center" vertical="top"/>
    </xf>
    <xf numFmtId="0" fontId="79" fillId="0" borderId="0" xfId="0" applyFont="1" applyAlignment="1">
      <alignment horizontal="center" vertical="top"/>
    </xf>
    <xf numFmtId="0" fontId="35" fillId="24" borderId="73" xfId="473" applyFont="1" applyFill="1" applyBorder="1" applyAlignment="1">
      <alignment horizontal="center" vertical="center" wrapText="1"/>
    </xf>
    <xf numFmtId="0" fontId="100" fillId="24" borderId="165" xfId="473" applyFont="1" applyFill="1" applyBorder="1" applyAlignment="1">
      <alignment horizontal="left" vertical="center" wrapText="1"/>
    </xf>
    <xf numFmtId="0" fontId="101" fillId="24" borderId="165" xfId="473" applyFont="1" applyFill="1" applyBorder="1" applyAlignment="1">
      <alignment horizontal="left" vertical="center" wrapText="1"/>
    </xf>
    <xf numFmtId="0" fontId="35" fillId="70" borderId="73" xfId="473" applyFont="1" applyFill="1" applyBorder="1" applyAlignment="1">
      <alignment horizontal="center" vertical="center" wrapText="1"/>
    </xf>
    <xf numFmtId="0" fontId="77" fillId="55" borderId="120" xfId="0" applyFont="1" applyFill="1" applyBorder="1" applyAlignment="1">
      <alignment horizontal="left" vertical="top" wrapText="1"/>
    </xf>
    <xf numFmtId="0" fontId="77" fillId="55" borderId="129" xfId="0" applyFont="1" applyFill="1" applyBorder="1" applyAlignment="1">
      <alignment horizontal="left" vertical="top" wrapText="1"/>
    </xf>
    <xf numFmtId="0" fontId="0" fillId="31" borderId="11" xfId="0" applyFill="1" applyBorder="1" applyAlignment="1">
      <alignment horizontal="center"/>
    </xf>
    <xf numFmtId="0" fontId="0" fillId="31" borderId="12" xfId="0" applyFill="1" applyBorder="1" applyAlignment="1">
      <alignment horizontal="center"/>
    </xf>
    <xf numFmtId="0" fontId="0" fillId="31" borderId="13" xfId="0" applyFill="1" applyBorder="1" applyAlignment="1">
      <alignment horizontal="center"/>
    </xf>
    <xf numFmtId="0" fontId="28" fillId="0" borderId="11" xfId="276" applyBorder="1" applyAlignment="1">
      <alignment horizontal="center"/>
    </xf>
    <xf numFmtId="0" fontId="28" fillId="0" borderId="12" xfId="276" applyBorder="1" applyAlignment="1">
      <alignment horizontal="center"/>
    </xf>
    <xf numFmtId="0" fontId="28" fillId="0" borderId="13" xfId="276" applyBorder="1" applyAlignment="1">
      <alignment horizontal="center"/>
    </xf>
    <xf numFmtId="0" fontId="0" fillId="0" borderId="0" xfId="0" applyAlignment="1">
      <alignment horizontal="center" vertical="center" wrapText="1"/>
    </xf>
    <xf numFmtId="0" fontId="99" fillId="66" borderId="150" xfId="0" applyFont="1" applyFill="1" applyBorder="1" applyAlignment="1">
      <alignment horizontal="center" vertical="center" wrapText="1"/>
    </xf>
    <xf numFmtId="0" fontId="99" fillId="66" borderId="151" xfId="0" applyFont="1" applyFill="1" applyBorder="1" applyAlignment="1">
      <alignment horizontal="center" vertical="center" wrapText="1"/>
    </xf>
    <xf numFmtId="0" fontId="99" fillId="66" borderId="202" xfId="0" applyFont="1" applyFill="1" applyBorder="1" applyAlignment="1">
      <alignment horizontal="center" vertical="center" wrapText="1"/>
    </xf>
    <xf numFmtId="0" fontId="99" fillId="66" borderId="198" xfId="0" applyFont="1" applyFill="1" applyBorder="1" applyAlignment="1">
      <alignment horizontal="center" vertical="top" wrapText="1"/>
    </xf>
    <xf numFmtId="0" fontId="99" fillId="66" borderId="199" xfId="0" applyFont="1" applyFill="1" applyBorder="1" applyAlignment="1">
      <alignment horizontal="center" vertical="top" wrapText="1"/>
    </xf>
    <xf numFmtId="0" fontId="99" fillId="66" borderId="200" xfId="0" applyFont="1" applyFill="1" applyBorder="1" applyAlignment="1">
      <alignment horizontal="center" vertical="top" wrapText="1"/>
    </xf>
    <xf numFmtId="0" fontId="99" fillId="66" borderId="201" xfId="0" applyFont="1" applyFill="1" applyBorder="1" applyAlignment="1">
      <alignment horizontal="center" vertical="top" wrapText="1"/>
    </xf>
    <xf numFmtId="0" fontId="99" fillId="66" borderId="151" xfId="0" applyFont="1" applyFill="1" applyBorder="1" applyAlignment="1">
      <alignment horizontal="center" vertical="top" wrapText="1"/>
    </xf>
    <xf numFmtId="0" fontId="99" fillId="66" borderId="202" xfId="0" applyFont="1" applyFill="1" applyBorder="1" applyAlignment="1">
      <alignment horizontal="center" vertical="top" wrapText="1"/>
    </xf>
    <xf numFmtId="0" fontId="99" fillId="66" borderId="201" xfId="0" applyFont="1" applyFill="1" applyBorder="1" applyAlignment="1">
      <alignment horizontal="center" vertical="center" wrapText="1"/>
    </xf>
    <xf numFmtId="0" fontId="99" fillId="66" borderId="152" xfId="0" applyFont="1" applyFill="1" applyBorder="1" applyAlignment="1">
      <alignment horizontal="center" vertical="center" wrapText="1"/>
    </xf>
    <xf numFmtId="0" fontId="0" fillId="28" borderId="11" xfId="0" applyFill="1" applyBorder="1" applyAlignment="1">
      <alignment horizontal="center"/>
    </xf>
    <xf numFmtId="0" fontId="0" fillId="28" borderId="13" xfId="0" applyFill="1" applyBorder="1" applyAlignment="1">
      <alignment horizontal="center"/>
    </xf>
    <xf numFmtId="0" fontId="0" fillId="28" borderId="45" xfId="0" applyFill="1" applyBorder="1" applyAlignment="1">
      <alignment horizontal="center"/>
    </xf>
    <xf numFmtId="0" fontId="0" fillId="28" borderId="91" xfId="0" applyFill="1" applyBorder="1" applyAlignment="1">
      <alignment horizontal="center"/>
    </xf>
    <xf numFmtId="0" fontId="0" fillId="28" borderId="92" xfId="0" applyFill="1" applyBorder="1" applyAlignment="1">
      <alignment horizontal="center"/>
    </xf>
    <xf numFmtId="0" fontId="0" fillId="28" borderId="40" xfId="0" applyFill="1" applyBorder="1" applyAlignment="1">
      <alignment horizontal="center"/>
    </xf>
    <xf numFmtId="0" fontId="0" fillId="28" borderId="90" xfId="0" applyFill="1" applyBorder="1" applyAlignment="1">
      <alignment horizontal="center"/>
    </xf>
    <xf numFmtId="0" fontId="0" fillId="28" borderId="93" xfId="0" applyFill="1" applyBorder="1" applyAlignment="1">
      <alignment horizontal="center"/>
    </xf>
    <xf numFmtId="0" fontId="0" fillId="28" borderId="24" xfId="0" applyFill="1" applyBorder="1" applyAlignment="1">
      <alignment horizontal="center"/>
    </xf>
    <xf numFmtId="0" fontId="0" fillId="28" borderId="94" xfId="0" applyFill="1" applyBorder="1" applyAlignment="1">
      <alignment horizontal="center"/>
    </xf>
    <xf numFmtId="0" fontId="0" fillId="28" borderId="95" xfId="0" applyFill="1" applyBorder="1" applyAlignment="1">
      <alignment horizontal="center"/>
    </xf>
    <xf numFmtId="0" fontId="28" fillId="28" borderId="11" xfId="276" applyFill="1" applyBorder="1" applyAlignment="1">
      <alignment horizontal="center"/>
    </xf>
    <xf numFmtId="0" fontId="28" fillId="28" borderId="12" xfId="276" applyFill="1" applyBorder="1" applyAlignment="1">
      <alignment horizontal="center"/>
    </xf>
    <xf numFmtId="0" fontId="28" fillId="28" borderId="13" xfId="276" applyFill="1" applyBorder="1" applyAlignment="1">
      <alignment horizontal="center"/>
    </xf>
    <xf numFmtId="0" fontId="0" fillId="7" borderId="11" xfId="0" applyFill="1" applyBorder="1" applyAlignment="1">
      <alignment horizontal="center"/>
    </xf>
    <xf numFmtId="0" fontId="0" fillId="7" borderId="13" xfId="0" applyFill="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97" fillId="0" borderId="31" xfId="0" applyFont="1" applyBorder="1" applyAlignment="1">
      <alignment vertical="center"/>
    </xf>
    <xf numFmtId="0" fontId="97" fillId="0" borderId="22" xfId="0" applyFont="1" applyBorder="1" applyAlignment="1">
      <alignment vertical="center"/>
    </xf>
    <xf numFmtId="0" fontId="97" fillId="0" borderId="91" xfId="0" applyFont="1" applyBorder="1" applyAlignment="1">
      <alignment horizontal="center" vertical="center"/>
    </xf>
    <xf numFmtId="0" fontId="97" fillId="0" borderId="92" xfId="0" applyFont="1" applyBorder="1" applyAlignment="1">
      <alignment horizontal="center" vertical="center"/>
    </xf>
    <xf numFmtId="0" fontId="2" fillId="0" borderId="122" xfId="0" applyFont="1" applyBorder="1"/>
    <xf numFmtId="0" fontId="77" fillId="56" borderId="121" xfId="0" applyFont="1" applyFill="1" applyBorder="1" applyAlignment="1">
      <alignment horizontal="center" vertical="top" wrapText="1"/>
    </xf>
    <xf numFmtId="0" fontId="77" fillId="55" borderId="121" xfId="0" applyFont="1" applyFill="1" applyBorder="1" applyAlignment="1">
      <alignment horizontal="center" vertical="top" wrapText="1"/>
    </xf>
    <xf numFmtId="0" fontId="77" fillId="56" borderId="113" xfId="0" applyFont="1" applyFill="1" applyBorder="1" applyAlignment="1">
      <alignment vertical="top"/>
    </xf>
    <xf numFmtId="0" fontId="77" fillId="56" borderId="114" xfId="0" applyFont="1" applyFill="1" applyBorder="1" applyAlignment="1">
      <alignment vertical="top"/>
    </xf>
    <xf numFmtId="0" fontId="77" fillId="56" borderId="115" xfId="0" applyFont="1" applyFill="1" applyBorder="1" applyAlignment="1">
      <alignment vertical="top"/>
    </xf>
    <xf numFmtId="0" fontId="78" fillId="56" borderId="113" xfId="0" applyFont="1" applyFill="1" applyBorder="1" applyAlignment="1">
      <alignment vertical="top"/>
    </xf>
    <xf numFmtId="0" fontId="78" fillId="56" borderId="114" xfId="0" applyFont="1" applyFill="1" applyBorder="1" applyAlignment="1">
      <alignment vertical="top"/>
    </xf>
    <xf numFmtId="0" fontId="78" fillId="56" borderId="115" xfId="0" applyFont="1" applyFill="1" applyBorder="1" applyAlignment="1">
      <alignment vertical="top"/>
    </xf>
    <xf numFmtId="0" fontId="77" fillId="55" borderId="113" xfId="0" applyFont="1" applyFill="1" applyBorder="1" applyAlignment="1">
      <alignment horizontal="center" vertical="top" wrapText="1"/>
    </xf>
    <xf numFmtId="0" fontId="77" fillId="55" borderId="114" xfId="0" applyFont="1" applyFill="1" applyBorder="1" applyAlignment="1">
      <alignment horizontal="center" vertical="top" wrapText="1"/>
    </xf>
    <xf numFmtId="0" fontId="77" fillId="55" borderId="115" xfId="0" applyFont="1" applyFill="1" applyBorder="1" applyAlignment="1">
      <alignment horizontal="center" vertical="top" wrapText="1"/>
    </xf>
    <xf numFmtId="0" fontId="99" fillId="65" borderId="36" xfId="468" applyFill="1" applyBorder="1" applyAlignment="1">
      <alignment horizontal="center" vertical="center"/>
    </xf>
    <xf numFmtId="0" fontId="99" fillId="65" borderId="35" xfId="468" applyFill="1" applyBorder="1" applyAlignment="1">
      <alignment horizontal="center" vertical="center"/>
    </xf>
    <xf numFmtId="0" fontId="99" fillId="65" borderId="38" xfId="468" applyFill="1" applyBorder="1" applyAlignment="1">
      <alignment horizontal="center" vertical="center"/>
    </xf>
    <xf numFmtId="0" fontId="99" fillId="65" borderId="37" xfId="468" applyFill="1" applyBorder="1" applyAlignment="1">
      <alignment horizontal="center" vertical="center"/>
    </xf>
    <xf numFmtId="0" fontId="99" fillId="65" borderId="154" xfId="468" applyFill="1" applyBorder="1" applyAlignment="1">
      <alignment horizontal="center" vertical="center"/>
    </xf>
    <xf numFmtId="0" fontId="99" fillId="65" borderId="158" xfId="468" applyFill="1" applyBorder="1" applyAlignment="1">
      <alignment horizontal="center" vertical="center"/>
    </xf>
    <xf numFmtId="0" fontId="99" fillId="64" borderId="34" xfId="468" applyFill="1" applyBorder="1" applyAlignment="1">
      <alignment horizontal="center" vertical="center" wrapText="1"/>
    </xf>
    <xf numFmtId="0" fontId="99" fillId="64" borderId="35" xfId="468" applyFill="1" applyBorder="1" applyAlignment="1">
      <alignment horizontal="center" vertical="center" wrapText="1"/>
    </xf>
    <xf numFmtId="0" fontId="99" fillId="64" borderId="12" xfId="468" applyFill="1" applyBorder="1" applyAlignment="1">
      <alignment horizontal="center" vertical="center" wrapText="1"/>
    </xf>
    <xf numFmtId="0" fontId="99" fillId="64" borderId="13" xfId="468" applyFill="1" applyBorder="1" applyAlignment="1">
      <alignment horizontal="center" vertical="center" wrapText="1"/>
    </xf>
    <xf numFmtId="0" fontId="99" fillId="64" borderId="11" xfId="468" applyFill="1" applyBorder="1" applyAlignment="1">
      <alignment horizontal="center" vertical="center" wrapText="1"/>
    </xf>
    <xf numFmtId="0" fontId="77" fillId="57" borderId="113" xfId="0" applyFont="1" applyFill="1" applyBorder="1" applyAlignment="1">
      <alignment vertical="top"/>
    </xf>
    <xf numFmtId="0" fontId="77" fillId="57" borderId="114" xfId="0" applyFont="1" applyFill="1" applyBorder="1" applyAlignment="1">
      <alignment vertical="top"/>
    </xf>
    <xf numFmtId="0" fontId="77" fillId="57" borderId="115" xfId="0" applyFont="1" applyFill="1" applyBorder="1" applyAlignment="1">
      <alignment vertical="top"/>
    </xf>
    <xf numFmtId="0" fontId="0" fillId="31" borderId="11" xfId="0" applyFill="1" applyBorder="1" applyAlignment="1">
      <alignment horizontal="center" vertical="center"/>
    </xf>
    <xf numFmtId="0" fontId="0" fillId="31" borderId="13" xfId="0" applyFill="1" applyBorder="1" applyAlignment="1">
      <alignment horizontal="center" vertical="center"/>
    </xf>
    <xf numFmtId="169" fontId="112" fillId="0" borderId="16" xfId="1" applyNumberFormat="1" applyFont="1" applyBorder="1" applyAlignment="1">
      <alignment horizontal="center" vertical="center" wrapText="1"/>
    </xf>
    <xf numFmtId="169" fontId="112" fillId="0" borderId="18" xfId="1" applyNumberFormat="1" applyFont="1" applyBorder="1" applyAlignment="1">
      <alignment horizontal="center" vertical="center" wrapText="1"/>
    </xf>
    <xf numFmtId="169" fontId="112" fillId="0" borderId="19" xfId="1" applyNumberFormat="1" applyFont="1" applyBorder="1" applyAlignment="1">
      <alignment horizontal="center" vertical="center" wrapText="1"/>
    </xf>
    <xf numFmtId="169" fontId="112" fillId="0" borderId="21" xfId="1" applyNumberFormat="1" applyFont="1" applyBorder="1" applyAlignment="1">
      <alignment horizontal="center" vertical="center" wrapText="1"/>
    </xf>
    <xf numFmtId="0" fontId="0" fillId="11" borderId="31" xfId="0" applyFill="1" applyBorder="1" applyAlignment="1">
      <alignment horizontal="center" vertical="center" textRotation="90"/>
    </xf>
    <xf numFmtId="0" fontId="0" fillId="11" borderId="32" xfId="0" applyFill="1" applyBorder="1" applyAlignment="1">
      <alignment horizontal="center" vertical="center" textRotation="90"/>
    </xf>
    <xf numFmtId="0" fontId="0" fillId="11" borderId="22" xfId="0" applyFill="1" applyBorder="1" applyAlignment="1">
      <alignment horizontal="center" vertical="center" textRotation="90"/>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3" fontId="3" fillId="0" borderId="68" xfId="1" quotePrefix="1" applyNumberFormat="1" applyFont="1" applyBorder="1" applyAlignment="1">
      <alignment horizontal="center" vertical="center"/>
    </xf>
    <xf numFmtId="3" fontId="3" fillId="0" borderId="92" xfId="1" quotePrefix="1" applyNumberFormat="1" applyFont="1" applyBorder="1" applyAlignment="1">
      <alignment horizontal="center" vertical="center"/>
    </xf>
    <xf numFmtId="3" fontId="3" fillId="0" borderId="56" xfId="1" quotePrefix="1" applyNumberFormat="1" applyFont="1" applyBorder="1" applyAlignment="1">
      <alignment horizontal="center" vertical="center"/>
    </xf>
    <xf numFmtId="3" fontId="3" fillId="0" borderId="13" xfId="1" quotePrefix="1" applyNumberFormat="1" applyFont="1" applyBorder="1" applyAlignment="1">
      <alignment horizontal="center" vertical="center"/>
    </xf>
    <xf numFmtId="0" fontId="0" fillId="6" borderId="36" xfId="0" applyFill="1" applyBorder="1" applyAlignment="1">
      <alignment horizontal="center" wrapText="1"/>
    </xf>
    <xf numFmtId="0" fontId="0" fillId="6" borderId="34" xfId="0" applyFill="1" applyBorder="1" applyAlignment="1">
      <alignment horizontal="center" wrapText="1"/>
    </xf>
    <xf numFmtId="0" fontId="0" fillId="6" borderId="35" xfId="0" applyFill="1" applyBorder="1" applyAlignment="1">
      <alignment horizontal="center" wrapText="1"/>
    </xf>
    <xf numFmtId="0" fontId="0" fillId="6" borderId="23" xfId="0" applyFill="1" applyBorder="1" applyAlignment="1">
      <alignment horizontal="center" wrapText="1"/>
    </xf>
    <xf numFmtId="0" fontId="0" fillId="6" borderId="33" xfId="0" applyFill="1" applyBorder="1" applyAlignment="1">
      <alignment horizontal="center" wrapText="1"/>
    </xf>
    <xf numFmtId="0" fontId="0" fillId="6" borderId="39" xfId="0" applyFill="1" applyBorder="1" applyAlignment="1">
      <alignment horizontal="center" wrapText="1"/>
    </xf>
    <xf numFmtId="0" fontId="22" fillId="7" borderId="11" xfId="1" applyFont="1" applyFill="1" applyBorder="1" applyAlignment="1">
      <alignment horizontal="center" vertical="center"/>
    </xf>
    <xf numFmtId="0" fontId="22" fillId="7" borderId="12" xfId="1" applyFont="1" applyFill="1" applyBorder="1" applyAlignment="1">
      <alignment horizontal="center" vertical="center"/>
    </xf>
    <xf numFmtId="0" fontId="22" fillId="7" borderId="13" xfId="1" applyFont="1" applyFill="1" applyBorder="1" applyAlignment="1">
      <alignment horizontal="center" vertical="center"/>
    </xf>
    <xf numFmtId="3" fontId="16" fillId="0" borderId="11" xfId="1" applyNumberFormat="1" applyFont="1" applyBorder="1" applyAlignment="1">
      <alignment horizontal="center" vertical="center"/>
    </xf>
    <xf numFmtId="3" fontId="16" fillId="0" borderId="13" xfId="1" applyNumberFormat="1" applyFont="1" applyBorder="1" applyAlignment="1">
      <alignment horizontal="center" vertical="center"/>
    </xf>
    <xf numFmtId="3" fontId="118" fillId="0" borderId="68" xfId="1" quotePrefix="1" applyNumberFormat="1" applyFont="1" applyBorder="1" applyAlignment="1">
      <alignment horizontal="center" vertical="center"/>
    </xf>
    <xf numFmtId="3" fontId="118" fillId="0" borderId="92" xfId="1" quotePrefix="1" applyNumberFormat="1" applyFont="1" applyBorder="1" applyAlignment="1">
      <alignment horizontal="center" vertical="center"/>
    </xf>
    <xf numFmtId="3" fontId="118" fillId="0" borderId="56" xfId="1" quotePrefix="1" applyNumberFormat="1" applyFont="1" applyBorder="1" applyAlignment="1">
      <alignment horizontal="center" vertical="center"/>
    </xf>
    <xf numFmtId="3" fontId="118" fillId="0" borderId="13" xfId="1" quotePrefix="1" applyNumberFormat="1" applyFont="1" applyBorder="1" applyAlignment="1">
      <alignment horizontal="center" vertical="center"/>
    </xf>
    <xf numFmtId="0" fontId="0" fillId="0" borderId="0" xfId="0" applyAlignment="1">
      <alignment horizontal="center" vertical="center" textRotation="90"/>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2" xfId="0" applyFill="1" applyBorder="1" applyAlignment="1">
      <alignment horizontal="center"/>
    </xf>
    <xf numFmtId="0" fontId="0" fillId="6" borderId="36" xfId="0" applyFill="1" applyBorder="1" applyAlignment="1">
      <alignment horizontal="center"/>
    </xf>
    <xf numFmtId="0" fontId="0" fillId="6" borderId="34" xfId="0" applyFill="1" applyBorder="1" applyAlignment="1">
      <alignment horizontal="center"/>
    </xf>
    <xf numFmtId="0" fontId="0" fillId="6" borderId="35" xfId="0" applyFill="1" applyBorder="1" applyAlignment="1">
      <alignment horizontal="center"/>
    </xf>
    <xf numFmtId="0" fontId="0" fillId="0" borderId="31" xfId="0" applyBorder="1" applyAlignment="1">
      <alignment horizontal="center" vertical="center" textRotation="90" wrapText="1"/>
    </xf>
    <xf numFmtId="0" fontId="0" fillId="0" borderId="32" xfId="0" applyBorder="1" applyAlignment="1">
      <alignment horizontal="center" vertical="center" textRotation="90" wrapText="1"/>
    </xf>
    <xf numFmtId="0" fontId="0" fillId="0" borderId="22" xfId="0" applyBorder="1" applyAlignment="1">
      <alignment horizontal="center" vertical="center" textRotation="90" wrapText="1"/>
    </xf>
    <xf numFmtId="0" fontId="0" fillId="0" borderId="36" xfId="0" applyBorder="1" applyAlignment="1">
      <alignment horizontal="center" vertical="center" textRotation="90"/>
    </xf>
    <xf numFmtId="0" fontId="0" fillId="0" borderId="38" xfId="0" applyBorder="1" applyAlignment="1">
      <alignment horizontal="center" vertical="center" textRotation="90"/>
    </xf>
    <xf numFmtId="0" fontId="0" fillId="0" borderId="23" xfId="0" applyBorder="1" applyAlignment="1">
      <alignment horizontal="center" vertical="center" textRotation="90"/>
    </xf>
    <xf numFmtId="0" fontId="0" fillId="0" borderId="39" xfId="0" applyBorder="1" applyAlignment="1">
      <alignment horizontal="center"/>
    </xf>
    <xf numFmtId="169" fontId="119" fillId="0" borderId="16" xfId="1" applyNumberFormat="1" applyFont="1" applyBorder="1" applyAlignment="1">
      <alignment horizontal="center" vertical="center" wrapText="1"/>
    </xf>
    <xf numFmtId="169" fontId="119" fillId="0" borderId="18" xfId="1" applyNumberFormat="1" applyFont="1" applyBorder="1" applyAlignment="1">
      <alignment horizontal="center" vertical="center" wrapText="1"/>
    </xf>
    <xf numFmtId="169" fontId="119" fillId="0" borderId="19" xfId="1" applyNumberFormat="1" applyFont="1" applyBorder="1" applyAlignment="1">
      <alignment horizontal="center" vertical="center" wrapText="1"/>
    </xf>
    <xf numFmtId="169" fontId="119" fillId="0" borderId="21" xfId="1" applyNumberFormat="1" applyFont="1" applyBorder="1" applyAlignment="1">
      <alignment horizontal="center" vertical="center" wrapText="1"/>
    </xf>
    <xf numFmtId="0" fontId="0" fillId="0" borderId="32" xfId="0" applyBorder="1" applyAlignment="1">
      <alignment horizontal="center" vertical="center" wrapText="1"/>
    </xf>
    <xf numFmtId="0" fontId="0" fillId="0" borderId="22" xfId="0" applyBorder="1" applyAlignment="1">
      <alignment horizontal="center" vertical="center" wrapText="1"/>
    </xf>
    <xf numFmtId="0" fontId="0" fillId="4" borderId="36" xfId="0" applyFill="1" applyBorder="1" applyAlignment="1">
      <alignment horizontal="center"/>
    </xf>
    <xf numFmtId="0" fontId="0" fillId="4" borderId="34" xfId="0" applyFill="1" applyBorder="1" applyAlignment="1">
      <alignment horizontal="center"/>
    </xf>
    <xf numFmtId="0" fontId="0" fillId="4" borderId="35" xfId="0" applyFill="1" applyBorder="1" applyAlignment="1">
      <alignment horizontal="center"/>
    </xf>
    <xf numFmtId="0" fontId="0" fillId="9" borderId="11" xfId="0" applyFill="1" applyBorder="1" applyAlignment="1">
      <alignment horizontal="center"/>
    </xf>
    <xf numFmtId="0" fontId="0" fillId="9" borderId="12" xfId="0" applyFill="1" applyBorder="1" applyAlignment="1">
      <alignment horizontal="center"/>
    </xf>
    <xf numFmtId="0" fontId="0" fillId="9" borderId="13" xfId="0" applyFill="1" applyBorder="1" applyAlignment="1">
      <alignment horizontal="center"/>
    </xf>
    <xf numFmtId="165" fontId="19" fillId="10" borderId="36" xfId="1" applyNumberFormat="1" applyFont="1" applyFill="1" applyBorder="1" applyAlignment="1">
      <alignment horizontal="center" vertical="center" wrapText="1"/>
    </xf>
    <xf numFmtId="165" fontId="19" fillId="10" borderId="38" xfId="1" applyNumberFormat="1" applyFont="1" applyFill="1" applyBorder="1" applyAlignment="1">
      <alignment horizontal="center" vertical="center" wrapText="1"/>
    </xf>
    <xf numFmtId="165" fontId="19" fillId="10" borderId="31" xfId="1" applyNumberFormat="1" applyFont="1" applyFill="1" applyBorder="1" applyAlignment="1">
      <alignment horizontal="center" vertical="center" wrapText="1"/>
    </xf>
    <xf numFmtId="165" fontId="19" fillId="10" borderId="32" xfId="1" applyNumberFormat="1" applyFont="1" applyFill="1" applyBorder="1" applyAlignment="1">
      <alignment horizontal="center" vertical="center" wrapText="1"/>
    </xf>
    <xf numFmtId="165" fontId="19" fillId="10" borderId="64" xfId="1" applyNumberFormat="1" applyFont="1" applyFill="1" applyBorder="1" applyAlignment="1">
      <alignment horizontal="center" vertical="center" wrapText="1"/>
    </xf>
    <xf numFmtId="0" fontId="19" fillId="10" borderId="67" xfId="1" applyFont="1" applyFill="1" applyBorder="1" applyAlignment="1">
      <alignment horizontal="center" vertical="center" wrapText="1"/>
    </xf>
    <xf numFmtId="165" fontId="19" fillId="10" borderId="65" xfId="1" applyNumberFormat="1" applyFont="1" applyFill="1" applyBorder="1" applyAlignment="1">
      <alignment horizontal="center" vertical="center" wrapText="1"/>
    </xf>
    <xf numFmtId="0" fontId="19" fillId="10" borderId="66" xfId="1" applyFont="1" applyFill="1" applyBorder="1" applyAlignment="1">
      <alignment horizontal="center" vertical="center" wrapText="1"/>
    </xf>
    <xf numFmtId="165" fontId="70" fillId="7" borderId="11" xfId="22" applyNumberFormat="1" applyFont="1" applyFill="1" applyBorder="1" applyAlignment="1">
      <alignment horizontal="center" vertical="center" wrapText="1"/>
    </xf>
    <xf numFmtId="165" fontId="70" fillId="7" borderId="12" xfId="22" applyNumberFormat="1" applyFont="1" applyFill="1" applyBorder="1" applyAlignment="1">
      <alignment horizontal="center" vertical="center" wrapText="1"/>
    </xf>
    <xf numFmtId="165" fontId="70" fillId="7" borderId="13" xfId="22" applyNumberFormat="1" applyFont="1" applyFill="1" applyBorder="1" applyAlignment="1">
      <alignment horizontal="center" vertical="center" wrapText="1"/>
    </xf>
    <xf numFmtId="0" fontId="24" fillId="4" borderId="36" xfId="0" applyFont="1" applyFill="1" applyBorder="1" applyAlignment="1">
      <alignment horizontal="center" vertical="center"/>
    </xf>
    <xf numFmtId="0" fontId="24" fillId="4" borderId="34" xfId="0" applyFont="1" applyFill="1" applyBorder="1" applyAlignment="1">
      <alignment horizontal="center" vertical="center"/>
    </xf>
    <xf numFmtId="0" fontId="24" fillId="4" borderId="35" xfId="0" applyFont="1" applyFill="1" applyBorder="1" applyAlignment="1">
      <alignment horizontal="center" vertical="center"/>
    </xf>
    <xf numFmtId="0" fontId="24" fillId="4" borderId="23" xfId="0" applyFont="1" applyFill="1" applyBorder="1" applyAlignment="1">
      <alignment horizontal="center" vertical="center"/>
    </xf>
    <xf numFmtId="0" fontId="24" fillId="4" borderId="33" xfId="0" applyFont="1" applyFill="1" applyBorder="1" applyAlignment="1">
      <alignment horizontal="center" vertical="center"/>
    </xf>
    <xf numFmtId="0" fontId="24" fillId="4" borderId="39" xfId="0" applyFont="1" applyFill="1" applyBorder="1" applyAlignment="1">
      <alignment horizontal="center" vertical="center"/>
    </xf>
    <xf numFmtId="165" fontId="19" fillId="10" borderId="11" xfId="1" applyNumberFormat="1" applyFont="1" applyFill="1" applyBorder="1" applyAlignment="1">
      <alignment horizontal="center" vertical="center" wrapText="1"/>
    </xf>
    <xf numFmtId="165" fontId="19" fillId="10" borderId="12" xfId="1" applyNumberFormat="1" applyFont="1" applyFill="1" applyBorder="1" applyAlignment="1">
      <alignment horizontal="center" vertical="center" wrapText="1"/>
    </xf>
    <xf numFmtId="165" fontId="19" fillId="10" borderId="13" xfId="1" applyNumberFormat="1" applyFont="1" applyFill="1" applyBorder="1" applyAlignment="1">
      <alignment horizontal="center" vertical="center" wrapText="1"/>
    </xf>
    <xf numFmtId="165" fontId="19" fillId="9" borderId="11" xfId="1" applyNumberFormat="1" applyFont="1" applyFill="1" applyBorder="1" applyAlignment="1">
      <alignment horizontal="center" vertical="center" wrapText="1"/>
    </xf>
    <xf numFmtId="165" fontId="19" fillId="9" borderId="12" xfId="1" applyNumberFormat="1" applyFont="1" applyFill="1" applyBorder="1" applyAlignment="1">
      <alignment horizontal="center" vertical="center" wrapText="1"/>
    </xf>
    <xf numFmtId="165" fontId="19" fillId="9" borderId="13" xfId="1" applyNumberFormat="1" applyFont="1" applyFill="1" applyBorder="1" applyAlignment="1">
      <alignment horizontal="center" vertical="center" wrapText="1"/>
    </xf>
    <xf numFmtId="0" fontId="19" fillId="12" borderId="2" xfId="1" applyFont="1" applyFill="1" applyBorder="1" applyAlignment="1">
      <alignment horizontal="center" vertical="center"/>
    </xf>
    <xf numFmtId="0" fontId="19" fillId="12" borderId="2" xfId="1" applyFont="1" applyFill="1" applyBorder="1" applyAlignment="1">
      <alignment horizontal="center" vertical="center" wrapText="1"/>
    </xf>
    <xf numFmtId="0" fontId="24" fillId="10" borderId="11" xfId="0" applyFont="1" applyFill="1" applyBorder="1" applyAlignment="1">
      <alignment horizontal="center" vertical="center"/>
    </xf>
    <xf numFmtId="0" fontId="24" fillId="10" borderId="12" xfId="0" applyFont="1" applyFill="1" applyBorder="1" applyAlignment="1">
      <alignment horizontal="center" vertical="center"/>
    </xf>
    <xf numFmtId="0" fontId="24" fillId="10" borderId="13" xfId="0" applyFont="1" applyFill="1" applyBorder="1" applyAlignment="1">
      <alignment horizontal="center" vertical="center"/>
    </xf>
    <xf numFmtId="0" fontId="0" fillId="14" borderId="11" xfId="0" applyFill="1" applyBorder="1" applyAlignment="1">
      <alignment horizontal="center"/>
    </xf>
    <xf numFmtId="0" fontId="0" fillId="14" borderId="12" xfId="0" applyFill="1" applyBorder="1" applyAlignment="1">
      <alignment horizontal="center"/>
    </xf>
    <xf numFmtId="0" fontId="0" fillId="14" borderId="13" xfId="0" applyFill="1" applyBorder="1" applyAlignment="1">
      <alignment horizontal="center"/>
    </xf>
    <xf numFmtId="0" fontId="0" fillId="14" borderId="11" xfId="0" applyFill="1" applyBorder="1" applyAlignment="1">
      <alignment horizontal="center" vertical="center" wrapText="1"/>
    </xf>
    <xf numFmtId="0" fontId="0" fillId="14" borderId="12" xfId="0" applyFill="1" applyBorder="1" applyAlignment="1">
      <alignment horizontal="center" vertical="center" wrapText="1"/>
    </xf>
    <xf numFmtId="0" fontId="0" fillId="14" borderId="13" xfId="0" applyFill="1" applyBorder="1" applyAlignment="1">
      <alignment horizontal="center" vertical="center" wrapText="1"/>
    </xf>
    <xf numFmtId="0" fontId="0" fillId="14" borderId="36" xfId="0" applyFill="1" applyBorder="1" applyAlignment="1">
      <alignment horizontal="center" vertical="center" wrapText="1"/>
    </xf>
    <xf numFmtId="0" fontId="0" fillId="14" borderId="34" xfId="0" applyFill="1" applyBorder="1" applyAlignment="1">
      <alignment horizontal="center" vertical="center" wrapText="1"/>
    </xf>
    <xf numFmtId="0" fontId="0" fillId="14" borderId="35" xfId="0" applyFill="1" applyBorder="1" applyAlignment="1">
      <alignment horizontal="center" vertical="center" wrapText="1"/>
    </xf>
    <xf numFmtId="0" fontId="0" fillId="14" borderId="23" xfId="0" applyFill="1" applyBorder="1" applyAlignment="1">
      <alignment horizontal="center" vertical="center" wrapText="1"/>
    </xf>
    <xf numFmtId="0" fontId="0" fillId="14" borderId="33" xfId="0" applyFill="1" applyBorder="1" applyAlignment="1">
      <alignment horizontal="center" vertical="center" wrapText="1"/>
    </xf>
    <xf numFmtId="0" fontId="0" fillId="14" borderId="39" xfId="0" applyFill="1" applyBorder="1" applyAlignment="1">
      <alignment horizontal="center" vertical="center" wrapText="1"/>
    </xf>
    <xf numFmtId="0" fontId="0" fillId="14" borderId="11" xfId="0" applyFill="1" applyBorder="1" applyAlignment="1">
      <alignment horizontal="center" wrapText="1"/>
    </xf>
    <xf numFmtId="0" fontId="0" fillId="14" borderId="12" xfId="0" applyFill="1" applyBorder="1" applyAlignment="1">
      <alignment horizontal="center" wrapText="1"/>
    </xf>
    <xf numFmtId="0" fontId="0" fillId="14" borderId="13" xfId="0" applyFill="1" applyBorder="1" applyAlignment="1">
      <alignment horizontal="center" wrapText="1"/>
    </xf>
    <xf numFmtId="0" fontId="0" fillId="28" borderId="12" xfId="0" applyFill="1"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7" xfId="0" applyBorder="1" applyAlignment="1">
      <alignment horizontal="left"/>
    </xf>
    <xf numFmtId="0" fontId="0" fillId="0" borderId="1" xfId="0" applyBorder="1" applyAlignment="1">
      <alignment horizontal="left"/>
    </xf>
    <xf numFmtId="0" fontId="0" fillId="0" borderId="28" xfId="0" applyBorder="1" applyAlignment="1">
      <alignment horizontal="left"/>
    </xf>
    <xf numFmtId="0" fontId="0" fillId="30" borderId="11" xfId="0" applyFill="1" applyBorder="1" applyAlignment="1">
      <alignment horizontal="center"/>
    </xf>
    <xf numFmtId="0" fontId="0" fillId="30" borderId="12" xfId="0" applyFill="1" applyBorder="1" applyAlignment="1">
      <alignment horizontal="center"/>
    </xf>
    <xf numFmtId="0" fontId="0" fillId="30" borderId="13" xfId="0" applyFill="1" applyBorder="1" applyAlignment="1">
      <alignment horizontal="center"/>
    </xf>
    <xf numFmtId="0" fontId="0" fillId="0" borderId="27" xfId="0" applyBorder="1" applyAlignment="1">
      <alignment horizontal="left" wrapText="1"/>
    </xf>
    <xf numFmtId="0" fontId="0" fillId="0" borderId="1" xfId="0" applyBorder="1" applyAlignment="1">
      <alignment horizontal="left" wrapText="1"/>
    </xf>
    <xf numFmtId="0" fontId="0" fillId="0" borderId="28" xfId="0" applyBorder="1" applyAlignment="1">
      <alignment horizontal="left" wrapText="1"/>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67" fillId="0" borderId="0" xfId="454" applyFont="1" applyAlignment="1">
      <alignment horizontal="center" vertical="center" wrapText="1"/>
    </xf>
    <xf numFmtId="0" fontId="5" fillId="0" borderId="1" xfId="455" applyFont="1" applyBorder="1" applyAlignment="1">
      <alignment horizontal="center"/>
    </xf>
    <xf numFmtId="0" fontId="65" fillId="54" borderId="1" xfId="383" applyFont="1" applyFill="1" applyBorder="1" applyAlignment="1">
      <alignment horizontal="center" vertical="center" wrapText="1"/>
    </xf>
    <xf numFmtId="0" fontId="0" fillId="0" borderId="0" xfId="0" applyAlignment="1">
      <alignment horizontal="left" vertical="top" wrapText="1"/>
    </xf>
    <xf numFmtId="0" fontId="2" fillId="0" borderId="0" xfId="0" applyFont="1"/>
    <xf numFmtId="0" fontId="0" fillId="0" borderId="0" xfId="0" applyAlignment="1">
      <alignment horizontal="left" wrapText="1"/>
    </xf>
    <xf numFmtId="0" fontId="0" fillId="0" borderId="14" xfId="0" applyBorder="1" applyAlignment="1">
      <alignment horizontal="center"/>
    </xf>
    <xf numFmtId="0" fontId="0" fillId="0" borderId="10" xfId="0" applyBorder="1" applyAlignment="1">
      <alignment horizontal="center"/>
    </xf>
    <xf numFmtId="0" fontId="0" fillId="7" borderId="4" xfId="0" applyFill="1" applyBorder="1" applyAlignment="1">
      <alignment horizontal="center" vertical="center" wrapText="1"/>
    </xf>
    <xf numFmtId="0" fontId="0" fillId="7" borderId="6" xfId="0" applyFill="1" applyBorder="1" applyAlignment="1">
      <alignment horizontal="center" vertical="center" wrapText="1"/>
    </xf>
    <xf numFmtId="0" fontId="0" fillId="7" borderId="5" xfId="0" applyFill="1" applyBorder="1" applyAlignment="1">
      <alignment horizontal="center" vertical="center" wrapText="1"/>
    </xf>
    <xf numFmtId="0" fontId="0" fillId="7" borderId="31" xfId="0" applyFill="1" applyBorder="1" applyAlignment="1">
      <alignment horizontal="center" vertical="center" wrapText="1"/>
    </xf>
    <xf numFmtId="0" fontId="0" fillId="7" borderId="32" xfId="0" applyFill="1" applyBorder="1" applyAlignment="1">
      <alignment horizontal="center" vertical="center" wrapText="1"/>
    </xf>
    <xf numFmtId="0" fontId="0" fillId="7" borderId="22" xfId="0" applyFill="1" applyBorder="1" applyAlignment="1">
      <alignment horizontal="center" vertical="center" wrapText="1"/>
    </xf>
    <xf numFmtId="0" fontId="0" fillId="17" borderId="53" xfId="0" applyFill="1" applyBorder="1" applyAlignment="1">
      <alignment horizontal="center"/>
    </xf>
    <xf numFmtId="0" fontId="0" fillId="17" borderId="54" xfId="0" applyFill="1" applyBorder="1" applyAlignment="1">
      <alignment horizontal="center"/>
    </xf>
    <xf numFmtId="0" fontId="0" fillId="17" borderId="48" xfId="0" applyFill="1" applyBorder="1" applyAlignment="1">
      <alignment horizontal="center"/>
    </xf>
    <xf numFmtId="0" fontId="0" fillId="7" borderId="130" xfId="0" applyFill="1" applyBorder="1" applyAlignment="1">
      <alignment horizontal="center"/>
    </xf>
    <xf numFmtId="0" fontId="0" fillId="7" borderId="110" xfId="0" applyFill="1" applyBorder="1" applyAlignment="1">
      <alignment horizontal="center"/>
    </xf>
    <xf numFmtId="0" fontId="0" fillId="7" borderId="131" xfId="0" applyFill="1" applyBorder="1" applyAlignment="1">
      <alignment horizontal="center"/>
    </xf>
    <xf numFmtId="0" fontId="0" fillId="11" borderId="130" xfId="0" applyFill="1" applyBorder="1" applyAlignment="1">
      <alignment horizontal="center"/>
    </xf>
    <xf numFmtId="0" fontId="0" fillId="11" borderId="110" xfId="0" applyFill="1" applyBorder="1" applyAlignment="1">
      <alignment horizontal="center"/>
    </xf>
    <xf numFmtId="0" fontId="0" fillId="11" borderId="131" xfId="0" applyFill="1" applyBorder="1" applyAlignment="1">
      <alignment horizontal="center"/>
    </xf>
    <xf numFmtId="0" fontId="0" fillId="15" borderId="11" xfId="0" applyFill="1" applyBorder="1" applyAlignment="1">
      <alignment horizontal="center"/>
    </xf>
    <xf numFmtId="0" fontId="0" fillId="15" borderId="12" xfId="0" applyFill="1" applyBorder="1" applyAlignment="1">
      <alignment horizontal="center"/>
    </xf>
    <xf numFmtId="0" fontId="0" fillId="15" borderId="13" xfId="0" applyFill="1" applyBorder="1" applyAlignment="1">
      <alignment horizontal="center"/>
    </xf>
    <xf numFmtId="0" fontId="0" fillId="18" borderId="11" xfId="0" applyFill="1" applyBorder="1" applyAlignment="1">
      <alignment horizontal="center"/>
    </xf>
    <xf numFmtId="0" fontId="0" fillId="18" borderId="12" xfId="0" applyFill="1" applyBorder="1" applyAlignment="1">
      <alignment horizontal="center"/>
    </xf>
    <xf numFmtId="0" fontId="0" fillId="18" borderId="13" xfId="0" applyFill="1" applyBorder="1" applyAlignment="1">
      <alignment horizontal="center"/>
    </xf>
    <xf numFmtId="0" fontId="0" fillId="23" borderId="2" xfId="0" applyFill="1" applyBorder="1" applyAlignment="1">
      <alignment horizontal="left" vertical="center"/>
    </xf>
    <xf numFmtId="0" fontId="0" fillId="0" borderId="41"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23" borderId="31" xfId="0" applyFill="1" applyBorder="1" applyAlignment="1">
      <alignment horizontal="center" vertical="center"/>
    </xf>
    <xf numFmtId="0" fontId="0" fillId="23" borderId="32" xfId="0" applyFill="1" applyBorder="1" applyAlignment="1">
      <alignment horizontal="center" vertical="center"/>
    </xf>
    <xf numFmtId="0" fontId="0" fillId="19" borderId="11" xfId="0" applyFill="1" applyBorder="1" applyAlignment="1">
      <alignment horizontal="center"/>
    </xf>
    <xf numFmtId="0" fontId="0" fillId="19" borderId="12" xfId="0" applyFill="1" applyBorder="1" applyAlignment="1">
      <alignment horizontal="center"/>
    </xf>
    <xf numFmtId="0" fontId="0" fillId="19" borderId="13" xfId="0" applyFill="1" applyBorder="1" applyAlignment="1">
      <alignment horizontal="center"/>
    </xf>
    <xf numFmtId="0" fontId="0" fillId="21" borderId="11" xfId="0" applyFill="1" applyBorder="1" applyAlignment="1">
      <alignment horizontal="center"/>
    </xf>
    <xf numFmtId="0" fontId="0" fillId="21" borderId="12" xfId="0" applyFill="1" applyBorder="1" applyAlignment="1">
      <alignment horizontal="center"/>
    </xf>
    <xf numFmtId="0" fontId="0" fillId="21" borderId="13" xfId="0" applyFill="1" applyBorder="1" applyAlignment="1">
      <alignment horizontal="center"/>
    </xf>
    <xf numFmtId="0" fontId="0" fillId="22" borderId="11" xfId="0" applyFill="1" applyBorder="1" applyAlignment="1">
      <alignment horizontal="center"/>
    </xf>
    <xf numFmtId="0" fontId="0" fillId="22" borderId="12" xfId="0" applyFill="1" applyBorder="1" applyAlignment="1">
      <alignment horizontal="center"/>
    </xf>
    <xf numFmtId="0" fontId="0" fillId="22" borderId="13" xfId="0" applyFill="1" applyBorder="1" applyAlignment="1">
      <alignment horizontal="center"/>
    </xf>
    <xf numFmtId="0" fontId="0" fillId="0" borderId="133" xfId="0" applyBorder="1" applyAlignment="1">
      <alignment horizontal="center"/>
    </xf>
    <xf numFmtId="0" fontId="0" fillId="31" borderId="27" xfId="0" applyFill="1" applyBorder="1" applyAlignment="1">
      <alignment horizontal="center"/>
    </xf>
    <xf numFmtId="0" fontId="0" fillId="31" borderId="1" xfId="0" applyFill="1" applyBorder="1" applyAlignment="1">
      <alignment horizontal="center"/>
    </xf>
    <xf numFmtId="0" fontId="0" fillId="31" borderId="28" xfId="0" applyFill="1" applyBorder="1" applyAlignment="1">
      <alignment horizontal="center"/>
    </xf>
    <xf numFmtId="0" fontId="0" fillId="29" borderId="16" xfId="0" applyFill="1" applyBorder="1" applyAlignment="1">
      <alignment horizontal="center"/>
    </xf>
    <xf numFmtId="0" fontId="0" fillId="29" borderId="17" xfId="0" applyFill="1" applyBorder="1" applyAlignment="1">
      <alignment horizontal="center"/>
    </xf>
    <xf numFmtId="0" fontId="0" fillId="29" borderId="18" xfId="0" applyFill="1" applyBorder="1" applyAlignment="1">
      <alignment horizontal="center"/>
    </xf>
    <xf numFmtId="0" fontId="33" fillId="0" borderId="0" xfId="0" applyFont="1" applyAlignment="1">
      <alignment horizontal="left" vertical="top" wrapText="1"/>
    </xf>
    <xf numFmtId="0" fontId="35" fillId="24" borderId="86" xfId="53" applyFont="1" applyFill="1" applyBorder="1" applyAlignment="1">
      <alignment horizontal="center" vertical="center" wrapText="1"/>
    </xf>
    <xf numFmtId="0" fontId="35" fillId="24" borderId="87" xfId="53" applyFont="1" applyFill="1" applyBorder="1" applyAlignment="1">
      <alignment horizontal="center" vertical="center" wrapText="1"/>
    </xf>
    <xf numFmtId="0" fontId="35" fillId="24" borderId="88" xfId="53" applyFont="1" applyFill="1" applyBorder="1" applyAlignment="1">
      <alignment horizontal="center" vertical="center" wrapText="1"/>
    </xf>
    <xf numFmtId="0" fontId="35" fillId="24" borderId="89" xfId="53" applyFont="1" applyFill="1" applyBorder="1" applyAlignment="1">
      <alignment horizontal="center" vertical="center" wrapText="1"/>
    </xf>
    <xf numFmtId="0" fontId="33" fillId="0" borderId="0" xfId="0" applyFont="1" applyAlignment="1">
      <alignment horizontal="center"/>
    </xf>
    <xf numFmtId="0" fontId="35" fillId="27" borderId="36" xfId="53" applyFont="1" applyFill="1" applyBorder="1" applyAlignment="1">
      <alignment horizontal="center" vertical="center" wrapText="1"/>
    </xf>
    <xf numFmtId="0" fontId="35" fillId="27" borderId="34" xfId="53" applyFont="1" applyFill="1" applyBorder="1" applyAlignment="1">
      <alignment horizontal="center" vertical="center" wrapText="1"/>
    </xf>
    <xf numFmtId="0" fontId="35" fillId="27" borderId="35" xfId="53" applyFont="1" applyFill="1" applyBorder="1" applyAlignment="1">
      <alignment horizontal="center" vertical="center" wrapText="1"/>
    </xf>
    <xf numFmtId="0" fontId="35" fillId="27" borderId="23" xfId="53" applyFont="1" applyFill="1" applyBorder="1" applyAlignment="1">
      <alignment horizontal="center" vertical="center" wrapText="1"/>
    </xf>
    <xf numFmtId="0" fontId="35" fillId="27" borderId="33" xfId="53" applyFont="1" applyFill="1" applyBorder="1" applyAlignment="1">
      <alignment horizontal="center" vertical="center" wrapText="1"/>
    </xf>
    <xf numFmtId="0" fontId="35" fillId="27" borderId="39" xfId="53" applyFont="1" applyFill="1" applyBorder="1" applyAlignment="1">
      <alignment horizontal="center" vertical="center" wrapText="1"/>
    </xf>
    <xf numFmtId="0" fontId="2" fillId="0" borderId="11" xfId="53" applyBorder="1" applyAlignment="1">
      <alignment horizontal="center" vertical="center" wrapText="1"/>
    </xf>
    <xf numFmtId="0" fontId="2" fillId="0" borderId="12" xfId="53" applyBorder="1" applyAlignment="1">
      <alignment horizontal="center" vertical="center" wrapText="1"/>
    </xf>
    <xf numFmtId="0" fontId="2" fillId="0" borderId="13" xfId="53" applyBorder="1" applyAlignment="1">
      <alignment horizontal="center" vertical="center" wrapText="1"/>
    </xf>
    <xf numFmtId="0" fontId="32" fillId="0" borderId="0" xfId="0" applyFont="1" applyAlignment="1">
      <alignment horizontal="center"/>
    </xf>
    <xf numFmtId="0" fontId="32" fillId="0" borderId="11" xfId="0" applyFont="1" applyBorder="1" applyAlignment="1">
      <alignment horizontal="center"/>
    </xf>
    <xf numFmtId="0" fontId="32" fillId="0" borderId="12" xfId="0" applyFont="1" applyBorder="1" applyAlignment="1">
      <alignment horizontal="center"/>
    </xf>
    <xf numFmtId="0" fontId="32" fillId="0" borderId="13" xfId="0" applyFont="1" applyBorder="1" applyAlignment="1">
      <alignment horizontal="center"/>
    </xf>
    <xf numFmtId="0" fontId="32" fillId="13" borderId="11" xfId="1" applyFont="1" applyFill="1" applyBorder="1" applyAlignment="1">
      <alignment horizontal="center" vertical="center"/>
    </xf>
    <xf numFmtId="0" fontId="32" fillId="13" borderId="13" xfId="1" applyFont="1" applyFill="1" applyBorder="1" applyAlignment="1">
      <alignment horizontal="center" vertical="center"/>
    </xf>
    <xf numFmtId="0" fontId="32" fillId="0" borderId="0" xfId="0" applyFont="1" applyAlignment="1">
      <alignment horizontal="left" vertical="top" wrapText="1"/>
    </xf>
    <xf numFmtId="0" fontId="32" fillId="0" borderId="36" xfId="0" applyFont="1" applyBorder="1" applyAlignment="1">
      <alignment horizontal="center"/>
    </xf>
    <xf numFmtId="0" fontId="32" fillId="0" borderId="34" xfId="0" applyFont="1" applyBorder="1" applyAlignment="1">
      <alignment horizontal="center"/>
    </xf>
    <xf numFmtId="0" fontId="32" fillId="0" borderId="35" xfId="0" applyFont="1" applyBorder="1" applyAlignment="1">
      <alignment horizontal="center"/>
    </xf>
    <xf numFmtId="0" fontId="32" fillId="0" borderId="0" xfId="0" applyFont="1" applyAlignment="1">
      <alignment horizontal="left"/>
    </xf>
    <xf numFmtId="0" fontId="0" fillId="0" borderId="62" xfId="0" applyBorder="1" applyAlignment="1">
      <alignment horizontal="center"/>
    </xf>
    <xf numFmtId="0" fontId="0" fillId="0" borderId="20" xfId="0" applyBorder="1" applyAlignment="1">
      <alignment horizontal="center"/>
    </xf>
    <xf numFmtId="0" fontId="0" fillId="0" borderId="49" xfId="0" applyBorder="1" applyAlignment="1">
      <alignment horizontal="center"/>
    </xf>
    <xf numFmtId="0" fontId="0" fillId="9" borderId="11" xfId="0" applyFill="1" applyBorder="1" applyAlignment="1">
      <alignment horizontal="center" vertic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6"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52"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47" xfId="0" applyBorder="1" applyAlignment="1">
      <alignment horizontal="center"/>
    </xf>
    <xf numFmtId="0" fontId="74" fillId="5" borderId="27" xfId="460" applyFont="1" applyFill="1" applyBorder="1" applyAlignment="1">
      <alignment horizontal="center" vertical="center" wrapText="1"/>
    </xf>
    <xf numFmtId="0" fontId="75" fillId="5" borderId="27" xfId="456" applyFont="1" applyFill="1" applyBorder="1" applyAlignment="1">
      <alignment horizontal="center" vertical="center" wrapText="1"/>
    </xf>
    <xf numFmtId="0" fontId="75" fillId="5" borderId="42" xfId="456" applyFont="1" applyFill="1" applyBorder="1" applyAlignment="1">
      <alignment horizontal="center" vertical="center" wrapText="1"/>
    </xf>
    <xf numFmtId="0" fontId="74" fillId="5" borderId="1" xfId="460" applyFont="1" applyFill="1" applyBorder="1" applyAlignment="1">
      <alignment horizontal="center" vertical="center" wrapText="1"/>
    </xf>
    <xf numFmtId="0" fontId="74" fillId="5" borderId="29" xfId="460" applyFont="1" applyFill="1" applyBorder="1" applyAlignment="1">
      <alignment horizontal="center" vertical="center" wrapText="1"/>
    </xf>
    <xf numFmtId="0" fontId="74" fillId="10" borderId="1" xfId="460" applyFont="1" applyFill="1" applyBorder="1" applyAlignment="1">
      <alignment horizontal="center" vertical="center" wrapText="1"/>
    </xf>
    <xf numFmtId="0" fontId="74" fillId="10" borderId="29" xfId="460" applyFont="1" applyFill="1" applyBorder="1" applyAlignment="1">
      <alignment horizontal="center" vertical="center" wrapText="1"/>
    </xf>
    <xf numFmtId="0" fontId="73" fillId="17" borderId="4" xfId="460" applyFont="1" applyFill="1" applyBorder="1" applyAlignment="1">
      <alignment horizontal="center" vertical="center" wrapText="1"/>
    </xf>
    <xf numFmtId="0" fontId="73" fillId="17" borderId="5" xfId="460" applyFont="1" applyFill="1" applyBorder="1" applyAlignment="1">
      <alignment horizontal="center" vertical="center" wrapText="1"/>
    </xf>
    <xf numFmtId="0" fontId="73" fillId="17" borderId="6" xfId="460" applyFont="1" applyFill="1" applyBorder="1" applyAlignment="1">
      <alignment horizontal="center" vertical="center" wrapText="1"/>
    </xf>
    <xf numFmtId="0" fontId="74" fillId="31" borderId="14" xfId="460" applyFont="1" applyFill="1" applyBorder="1" applyAlignment="1">
      <alignment horizontal="left" vertical="center" wrapText="1"/>
    </xf>
    <xf numFmtId="0" fontId="74" fillId="31" borderId="15" xfId="460" applyFont="1" applyFill="1" applyBorder="1" applyAlignment="1">
      <alignment horizontal="left" vertical="center" wrapText="1"/>
    </xf>
    <xf numFmtId="0" fontId="74" fillId="31" borderId="10" xfId="460" applyFont="1" applyFill="1" applyBorder="1" applyAlignment="1">
      <alignment horizontal="left" vertical="center" wrapText="1"/>
    </xf>
    <xf numFmtId="0" fontId="74" fillId="7" borderId="14" xfId="460" applyFont="1" applyFill="1" applyBorder="1" applyAlignment="1">
      <alignment horizontal="left" vertical="center" wrapText="1"/>
    </xf>
    <xf numFmtId="0" fontId="74" fillId="7" borderId="15" xfId="460" applyFont="1" applyFill="1" applyBorder="1" applyAlignment="1">
      <alignment horizontal="left" vertical="center" wrapText="1"/>
    </xf>
    <xf numFmtId="0" fontId="74" fillId="7" borderId="10" xfId="460" applyFont="1" applyFill="1" applyBorder="1" applyAlignment="1">
      <alignment horizontal="left" vertical="center" wrapText="1"/>
    </xf>
    <xf numFmtId="0" fontId="73" fillId="31" borderId="51" xfId="460" applyFont="1" applyFill="1" applyBorder="1" applyAlignment="1">
      <alignment horizontal="center" vertical="center" wrapText="1"/>
    </xf>
    <xf numFmtId="0" fontId="2" fillId="31" borderId="27" xfId="456" applyFill="1" applyBorder="1" applyAlignment="1">
      <alignment horizontal="center" vertical="center" wrapText="1"/>
    </xf>
    <xf numFmtId="0" fontId="73" fillId="31" borderId="9" xfId="460" applyFont="1" applyFill="1" applyBorder="1" applyAlignment="1">
      <alignment horizontal="left" vertical="center" wrapText="1"/>
    </xf>
    <xf numFmtId="0" fontId="73" fillId="31" borderId="9" xfId="460" applyFont="1" applyFill="1" applyBorder="1" applyAlignment="1">
      <alignment horizontal="center" vertical="center" wrapText="1"/>
    </xf>
    <xf numFmtId="0" fontId="73" fillId="31" borderId="1" xfId="460" applyFont="1" applyFill="1" applyBorder="1" applyAlignment="1">
      <alignment horizontal="center" vertical="center" wrapText="1"/>
    </xf>
    <xf numFmtId="0" fontId="73" fillId="31" borderId="44" xfId="460" applyFont="1" applyFill="1" applyBorder="1" applyAlignment="1">
      <alignment horizontal="center" vertical="center" wrapText="1"/>
    </xf>
    <xf numFmtId="0" fontId="73" fillId="31" borderId="28" xfId="460" applyFont="1" applyFill="1" applyBorder="1" applyAlignment="1">
      <alignment horizontal="center" vertical="center" wrapText="1"/>
    </xf>
    <xf numFmtId="0" fontId="73" fillId="7" borderId="51" xfId="460" applyFont="1" applyFill="1" applyBorder="1" applyAlignment="1">
      <alignment horizontal="center" vertical="center" wrapText="1"/>
    </xf>
    <xf numFmtId="0" fontId="2" fillId="7" borderId="27" xfId="456" applyFill="1" applyBorder="1" applyAlignment="1">
      <alignment horizontal="center" vertical="center" wrapText="1"/>
    </xf>
    <xf numFmtId="0" fontId="73" fillId="7" borderId="9" xfId="460" applyFont="1" applyFill="1" applyBorder="1" applyAlignment="1">
      <alignment horizontal="center" vertical="center" wrapText="1"/>
    </xf>
    <xf numFmtId="0" fontId="73" fillId="7" borderId="1" xfId="460" applyFont="1" applyFill="1" applyBorder="1" applyAlignment="1">
      <alignment horizontal="center" vertical="center" wrapText="1"/>
    </xf>
    <xf numFmtId="0" fontId="73" fillId="7" borderId="44" xfId="460" applyFont="1" applyFill="1" applyBorder="1" applyAlignment="1">
      <alignment horizontal="center" vertical="center" wrapText="1"/>
    </xf>
    <xf numFmtId="0" fontId="73" fillId="7" borderId="28" xfId="460" applyFont="1" applyFill="1" applyBorder="1" applyAlignment="1">
      <alignment horizontal="center" vertical="center" wrapText="1"/>
    </xf>
    <xf numFmtId="0" fontId="73" fillId="10" borderId="9" xfId="460" applyFont="1" applyFill="1" applyBorder="1" applyAlignment="1">
      <alignment horizontal="center" vertical="center" wrapText="1"/>
    </xf>
    <xf numFmtId="0" fontId="73" fillId="10" borderId="1" xfId="460" applyFont="1" applyFill="1" applyBorder="1" applyAlignment="1">
      <alignment horizontal="center" vertical="center" wrapText="1"/>
    </xf>
    <xf numFmtId="0" fontId="74" fillId="7" borderId="27" xfId="460" applyFont="1" applyFill="1" applyBorder="1" applyAlignment="1">
      <alignment horizontal="center" vertical="center" wrapText="1"/>
    </xf>
    <xf numFmtId="0" fontId="75" fillId="7" borderId="27" xfId="456" applyFont="1" applyFill="1" applyBorder="1" applyAlignment="1">
      <alignment horizontal="center" vertical="center" wrapText="1"/>
    </xf>
    <xf numFmtId="0" fontId="75" fillId="7" borderId="42" xfId="456" applyFont="1" applyFill="1" applyBorder="1" applyAlignment="1">
      <alignment horizontal="center" vertical="center" wrapText="1"/>
    </xf>
    <xf numFmtId="0" fontId="73" fillId="5" borderId="11" xfId="460" applyFont="1" applyFill="1" applyBorder="1" applyAlignment="1">
      <alignment horizontal="center" vertical="center" wrapText="1"/>
    </xf>
    <xf numFmtId="0" fontId="73" fillId="5" borderId="12" xfId="460" applyFont="1" applyFill="1" applyBorder="1" applyAlignment="1">
      <alignment horizontal="center" vertical="center" wrapText="1"/>
    </xf>
    <xf numFmtId="0" fontId="73" fillId="5" borderId="13" xfId="460" applyFont="1" applyFill="1" applyBorder="1" applyAlignment="1">
      <alignment horizontal="center" vertical="center" wrapText="1"/>
    </xf>
    <xf numFmtId="0" fontId="74" fillId="5" borderId="11" xfId="460" applyFont="1" applyFill="1" applyBorder="1" applyAlignment="1">
      <alignment horizontal="center" vertical="center" wrapText="1"/>
    </xf>
    <xf numFmtId="0" fontId="74" fillId="5" borderId="12" xfId="460" applyFont="1" applyFill="1" applyBorder="1" applyAlignment="1">
      <alignment horizontal="center" vertical="center" wrapText="1"/>
    </xf>
    <xf numFmtId="0" fontId="74" fillId="5" borderId="13" xfId="460" applyFont="1" applyFill="1" applyBorder="1" applyAlignment="1">
      <alignment horizontal="center" vertical="center" wrapText="1"/>
    </xf>
    <xf numFmtId="0" fontId="74" fillId="17" borderId="124" xfId="460" applyFont="1" applyFill="1" applyBorder="1" applyAlignment="1">
      <alignment horizontal="center" vertical="center" wrapText="1"/>
    </xf>
    <xf numFmtId="0" fontId="74" fillId="17" borderId="93" xfId="460" applyFont="1" applyFill="1" applyBorder="1" applyAlignment="1">
      <alignment horizontal="center" vertical="center" wrapText="1"/>
    </xf>
    <xf numFmtId="0" fontId="74" fillId="17" borderId="123" xfId="460" applyFont="1" applyFill="1" applyBorder="1" applyAlignment="1">
      <alignment horizontal="center" vertical="center" wrapText="1"/>
    </xf>
    <xf numFmtId="0" fontId="73" fillId="5" borderId="9" xfId="460" applyFont="1" applyFill="1" applyBorder="1" applyAlignment="1">
      <alignment horizontal="left" vertical="center" wrapText="1"/>
    </xf>
    <xf numFmtId="0" fontId="73" fillId="5" borderId="44" xfId="460" applyFont="1" applyFill="1" applyBorder="1" applyAlignment="1">
      <alignment horizontal="left" vertical="center" wrapText="1"/>
    </xf>
    <xf numFmtId="0" fontId="74" fillId="5" borderId="1" xfId="460" applyFont="1" applyFill="1" applyBorder="1" applyAlignment="1">
      <alignment horizontal="left" vertical="center" wrapText="1"/>
    </xf>
    <xf numFmtId="0" fontId="74" fillId="5" borderId="28" xfId="460" applyFont="1" applyFill="1" applyBorder="1" applyAlignment="1">
      <alignment horizontal="left" vertical="center" wrapText="1"/>
    </xf>
    <xf numFmtId="0" fontId="73" fillId="5" borderId="1" xfId="460" applyFont="1" applyFill="1" applyBorder="1" applyAlignment="1">
      <alignment horizontal="center" vertical="center" wrapText="1"/>
    </xf>
    <xf numFmtId="0" fontId="73" fillId="5" borderId="28" xfId="460" applyFont="1" applyFill="1" applyBorder="1" applyAlignment="1">
      <alignment horizontal="center" vertical="center" wrapText="1"/>
    </xf>
    <xf numFmtId="0" fontId="74" fillId="31" borderId="1" xfId="460" applyFont="1" applyFill="1" applyBorder="1" applyAlignment="1">
      <alignment horizontal="center" vertical="center" wrapText="1"/>
    </xf>
    <xf numFmtId="0" fontId="74" fillId="31" borderId="29" xfId="460" applyFont="1" applyFill="1" applyBorder="1" applyAlignment="1">
      <alignment horizontal="center" vertical="center" wrapText="1"/>
    </xf>
    <xf numFmtId="0" fontId="74" fillId="5" borderId="28" xfId="460" applyFont="1" applyFill="1" applyBorder="1" applyAlignment="1">
      <alignment horizontal="center" vertical="center" wrapText="1"/>
    </xf>
    <xf numFmtId="0" fontId="74" fillId="5" borderId="43" xfId="460" applyFont="1" applyFill="1" applyBorder="1" applyAlignment="1">
      <alignment horizontal="center" vertical="center" wrapText="1"/>
    </xf>
    <xf numFmtId="0" fontId="73" fillId="5" borderId="51" xfId="460" applyFont="1" applyFill="1" applyBorder="1" applyAlignment="1">
      <alignment horizontal="center" vertical="center" wrapText="1"/>
    </xf>
    <xf numFmtId="0" fontId="2" fillId="5" borderId="27" xfId="456" applyFill="1" applyBorder="1" applyAlignment="1">
      <alignment horizontal="center" vertical="center" wrapText="1"/>
    </xf>
    <xf numFmtId="0" fontId="73" fillId="5" borderId="9" xfId="460" applyFont="1" applyFill="1" applyBorder="1" applyAlignment="1">
      <alignment horizontal="center" vertical="center" wrapText="1"/>
    </xf>
    <xf numFmtId="165" fontId="4" fillId="58" borderId="27" xfId="456" applyNumberFormat="1" applyFont="1" applyFill="1" applyBorder="1" applyAlignment="1">
      <alignment horizontal="center" vertical="center"/>
    </xf>
    <xf numFmtId="165" fontId="4" fillId="58" borderId="47" xfId="456" applyNumberFormat="1" applyFont="1" applyFill="1" applyBorder="1" applyAlignment="1">
      <alignment horizontal="center" vertical="center"/>
    </xf>
    <xf numFmtId="0" fontId="0" fillId="0" borderId="0" xfId="0"/>
    <xf numFmtId="0" fontId="28" fillId="27" borderId="0" xfId="276" applyFill="1" applyAlignment="1">
      <alignment horizontal="right"/>
    </xf>
    <xf numFmtId="0" fontId="73" fillId="28" borderId="4" xfId="460" applyFont="1" applyFill="1" applyBorder="1" applyAlignment="1">
      <alignment horizontal="center" vertical="center" wrapText="1"/>
    </xf>
    <xf numFmtId="0" fontId="73" fillId="28" borderId="5" xfId="460" applyFont="1" applyFill="1" applyBorder="1" applyAlignment="1">
      <alignment horizontal="center" vertical="center" wrapText="1"/>
    </xf>
    <xf numFmtId="0" fontId="73" fillId="28" borderId="125" xfId="460" applyFont="1" applyFill="1" applyBorder="1" applyAlignment="1">
      <alignment horizontal="center" vertical="center" wrapText="1"/>
    </xf>
    <xf numFmtId="0" fontId="73" fillId="31" borderId="14" xfId="460" applyFont="1" applyFill="1" applyBorder="1" applyAlignment="1">
      <alignment horizontal="center" vertical="center" wrapText="1"/>
    </xf>
    <xf numFmtId="0" fontId="73" fillId="31" borderId="15" xfId="460" applyFont="1" applyFill="1" applyBorder="1" applyAlignment="1">
      <alignment horizontal="center" vertical="center" wrapText="1"/>
    </xf>
    <xf numFmtId="0" fontId="73" fillId="31" borderId="10" xfId="460" applyFont="1" applyFill="1" applyBorder="1" applyAlignment="1">
      <alignment horizontal="center" vertical="center" wrapText="1"/>
    </xf>
    <xf numFmtId="0" fontId="74" fillId="31" borderId="1" xfId="460" applyFont="1" applyFill="1" applyBorder="1" applyAlignment="1">
      <alignment horizontal="left" vertical="center" wrapText="1"/>
    </xf>
    <xf numFmtId="0" fontId="0" fillId="27" borderId="0" xfId="0" applyFill="1" applyAlignment="1">
      <alignment horizontal="left"/>
    </xf>
    <xf numFmtId="0" fontId="74" fillId="10" borderId="11" xfId="460" applyFont="1" applyFill="1" applyBorder="1" applyAlignment="1">
      <alignment horizontal="center" vertical="center" wrapText="1"/>
    </xf>
    <xf numFmtId="0" fontId="74" fillId="10" borderId="12" xfId="460" applyFont="1" applyFill="1" applyBorder="1" applyAlignment="1">
      <alignment horizontal="center" vertical="center" wrapText="1"/>
    </xf>
    <xf numFmtId="0" fontId="74" fillId="10" borderId="13" xfId="460" applyFont="1" applyFill="1" applyBorder="1" applyAlignment="1">
      <alignment horizontal="center" vertical="center" wrapText="1"/>
    </xf>
    <xf numFmtId="0" fontId="73" fillId="10" borderId="11" xfId="460" applyFont="1" applyFill="1" applyBorder="1" applyAlignment="1">
      <alignment horizontal="center" vertical="center" wrapText="1"/>
    </xf>
    <xf numFmtId="0" fontId="73" fillId="10" borderId="12" xfId="460" applyFont="1" applyFill="1" applyBorder="1" applyAlignment="1">
      <alignment horizontal="center" vertical="center" wrapText="1"/>
    </xf>
    <xf numFmtId="0" fontId="73" fillId="10" borderId="13" xfId="460" applyFont="1" applyFill="1" applyBorder="1" applyAlignment="1">
      <alignment horizontal="center" vertical="center" wrapText="1"/>
    </xf>
    <xf numFmtId="0" fontId="73" fillId="10" borderId="44" xfId="460" applyFont="1" applyFill="1" applyBorder="1" applyAlignment="1">
      <alignment horizontal="center" vertical="center" wrapText="1"/>
    </xf>
    <xf numFmtId="0" fontId="73" fillId="10" borderId="28" xfId="460" applyFont="1" applyFill="1" applyBorder="1" applyAlignment="1">
      <alignment horizontal="center" vertical="center" wrapText="1"/>
    </xf>
    <xf numFmtId="0" fontId="73" fillId="7" borderId="14" xfId="460" applyFont="1" applyFill="1" applyBorder="1" applyAlignment="1">
      <alignment horizontal="left" vertical="center" wrapText="1"/>
    </xf>
    <xf numFmtId="0" fontId="73" fillId="7" borderId="15" xfId="460" applyFont="1" applyFill="1" applyBorder="1" applyAlignment="1">
      <alignment horizontal="left" vertical="center" wrapText="1"/>
    </xf>
    <xf numFmtId="0" fontId="73" fillId="7" borderId="10" xfId="460" applyFont="1" applyFill="1" applyBorder="1" applyAlignment="1">
      <alignment horizontal="left" vertical="center" wrapText="1"/>
    </xf>
    <xf numFmtId="0" fontId="74" fillId="7" borderId="1" xfId="460" applyFont="1" applyFill="1" applyBorder="1" applyAlignment="1">
      <alignment horizontal="center" vertical="center" wrapText="1"/>
    </xf>
    <xf numFmtId="0" fontId="74" fillId="7" borderId="29" xfId="460" applyFont="1" applyFill="1" applyBorder="1" applyAlignment="1">
      <alignment horizontal="center" vertical="center" wrapText="1"/>
    </xf>
    <xf numFmtId="0" fontId="74" fillId="7" borderId="28" xfId="460" applyFont="1" applyFill="1" applyBorder="1" applyAlignment="1">
      <alignment horizontal="center" vertical="center" wrapText="1"/>
    </xf>
    <xf numFmtId="0" fontId="74" fillId="7" borderId="43" xfId="460" applyFont="1" applyFill="1" applyBorder="1" applyAlignment="1">
      <alignment horizontal="center" vertical="center" wrapText="1"/>
    </xf>
    <xf numFmtId="0" fontId="74" fillId="10" borderId="27" xfId="460" applyFont="1" applyFill="1" applyBorder="1" applyAlignment="1">
      <alignment horizontal="center" vertical="center" wrapText="1"/>
    </xf>
    <xf numFmtId="0" fontId="75" fillId="10" borderId="27" xfId="456" applyFont="1" applyFill="1" applyBorder="1" applyAlignment="1">
      <alignment horizontal="center" vertical="center" wrapText="1"/>
    </xf>
    <xf numFmtId="0" fontId="75" fillId="10" borderId="42" xfId="456" applyFont="1" applyFill="1" applyBorder="1" applyAlignment="1">
      <alignment horizontal="center" vertical="center" wrapText="1"/>
    </xf>
    <xf numFmtId="0" fontId="74" fillId="10" borderId="28" xfId="460" applyFont="1" applyFill="1" applyBorder="1" applyAlignment="1">
      <alignment horizontal="center" vertical="center" wrapText="1"/>
    </xf>
    <xf numFmtId="0" fontId="74" fillId="10" borderId="43" xfId="460" applyFont="1" applyFill="1" applyBorder="1" applyAlignment="1">
      <alignment horizontal="center" vertical="center" wrapText="1"/>
    </xf>
    <xf numFmtId="0" fontId="73" fillId="10" borderId="51" xfId="460" applyFont="1" applyFill="1" applyBorder="1" applyAlignment="1">
      <alignment horizontal="center" vertical="center" wrapText="1"/>
    </xf>
    <xf numFmtId="0" fontId="2" fillId="10" borderId="27" xfId="456" applyFill="1" applyBorder="1" applyAlignment="1">
      <alignment horizontal="center" vertical="center" wrapText="1"/>
    </xf>
    <xf numFmtId="0" fontId="74" fillId="28" borderId="4" xfId="460" applyFont="1" applyFill="1" applyBorder="1" applyAlignment="1">
      <alignment horizontal="center" vertical="center" wrapText="1"/>
    </xf>
    <xf numFmtId="0" fontId="74" fillId="28" borderId="5" xfId="460" applyFont="1" applyFill="1" applyBorder="1" applyAlignment="1">
      <alignment horizontal="center" vertical="center" wrapText="1"/>
    </xf>
    <xf numFmtId="0" fontId="74" fillId="28" borderId="6" xfId="460" applyFont="1" applyFill="1" applyBorder="1" applyAlignment="1">
      <alignment horizontal="center" vertical="center" wrapText="1"/>
    </xf>
    <xf numFmtId="0" fontId="74" fillId="31" borderId="27" xfId="460" applyFont="1" applyFill="1" applyBorder="1" applyAlignment="1">
      <alignment horizontal="center" vertical="center" wrapText="1"/>
    </xf>
    <xf numFmtId="0" fontId="75" fillId="31" borderId="27" xfId="456" applyFont="1" applyFill="1" applyBorder="1" applyAlignment="1">
      <alignment horizontal="center" vertical="center" wrapText="1"/>
    </xf>
    <xf numFmtId="0" fontId="75" fillId="31" borderId="42" xfId="456" applyFont="1" applyFill="1" applyBorder="1" applyAlignment="1">
      <alignment horizontal="center" vertical="center" wrapText="1"/>
    </xf>
    <xf numFmtId="0" fontId="74" fillId="31" borderId="28" xfId="460" applyFont="1" applyFill="1" applyBorder="1" applyAlignment="1">
      <alignment horizontal="center" vertical="center" wrapText="1"/>
    </xf>
    <xf numFmtId="0" fontId="74" fillId="31" borderId="43" xfId="460" applyFont="1" applyFill="1" applyBorder="1" applyAlignment="1">
      <alignment horizontal="center" vertical="center" wrapText="1"/>
    </xf>
    <xf numFmtId="0" fontId="0" fillId="0" borderId="16" xfId="0" applyBorder="1" applyAlignment="1">
      <alignment horizontal="center"/>
    </xf>
    <xf numFmtId="0" fontId="0" fillId="0" borderId="27" xfId="0" applyBorder="1" applyAlignment="1">
      <alignment horizontal="center"/>
    </xf>
    <xf numFmtId="165" fontId="4" fillId="58" borderId="16" xfId="456" applyNumberFormat="1" applyFont="1" applyFill="1" applyBorder="1" applyAlignment="1">
      <alignment horizontal="center" vertical="center"/>
    </xf>
    <xf numFmtId="165" fontId="4" fillId="58" borderId="17" xfId="456" applyNumberFormat="1" applyFont="1" applyFill="1" applyBorder="1" applyAlignment="1">
      <alignment horizontal="center" vertical="center"/>
    </xf>
    <xf numFmtId="165" fontId="4" fillId="58" borderId="18" xfId="456" applyNumberFormat="1" applyFont="1" applyFill="1" applyBorder="1" applyAlignment="1">
      <alignment horizontal="center" vertical="center"/>
    </xf>
    <xf numFmtId="165" fontId="4" fillId="58" borderId="1" xfId="456" applyNumberFormat="1" applyFont="1" applyFill="1" applyBorder="1" applyAlignment="1">
      <alignment horizontal="center" vertical="center"/>
    </xf>
    <xf numFmtId="165" fontId="4" fillId="58" borderId="28" xfId="456" applyNumberFormat="1" applyFont="1" applyFill="1" applyBorder="1" applyAlignment="1">
      <alignment horizontal="center" vertical="center"/>
    </xf>
    <xf numFmtId="165" fontId="4" fillId="58" borderId="19" xfId="456" applyNumberFormat="1" applyFont="1" applyFill="1" applyBorder="1" applyAlignment="1">
      <alignment horizontal="center" vertical="center"/>
    </xf>
    <xf numFmtId="165" fontId="4" fillId="58" borderId="20" xfId="456" applyNumberFormat="1" applyFont="1" applyFill="1" applyBorder="1" applyAlignment="1">
      <alignment horizontal="center" vertical="center"/>
    </xf>
    <xf numFmtId="165" fontId="4" fillId="58" borderId="21" xfId="456" applyNumberFormat="1" applyFont="1" applyFill="1" applyBorder="1" applyAlignment="1">
      <alignment horizontal="center" vertical="center"/>
    </xf>
    <xf numFmtId="165" fontId="4" fillId="58" borderId="68" xfId="456" applyNumberFormat="1" applyFont="1" applyFill="1" applyBorder="1" applyAlignment="1">
      <alignment horizontal="center" vertical="center"/>
    </xf>
    <xf numFmtId="165" fontId="4" fillId="58" borderId="49" xfId="456" applyNumberFormat="1" applyFont="1" applyFill="1" applyBorder="1" applyAlignment="1">
      <alignment horizontal="center" vertical="center"/>
    </xf>
    <xf numFmtId="0" fontId="83" fillId="31" borderId="11" xfId="0" applyFont="1" applyFill="1" applyBorder="1" applyAlignment="1">
      <alignment horizontal="center" vertical="top"/>
    </xf>
    <xf numFmtId="0" fontId="83" fillId="31" borderId="12" xfId="0" applyFont="1" applyFill="1" applyBorder="1" applyAlignment="1">
      <alignment horizontal="center" vertical="top"/>
    </xf>
    <xf numFmtId="0" fontId="83" fillId="31" borderId="13" xfId="0" applyFont="1" applyFill="1" applyBorder="1" applyAlignment="1">
      <alignment horizontal="center" vertical="top"/>
    </xf>
    <xf numFmtId="0" fontId="84" fillId="56" borderId="120" xfId="0" applyFont="1" applyFill="1" applyBorder="1" applyAlignment="1">
      <alignment horizontal="center" vertical="top" wrapText="1"/>
    </xf>
    <xf numFmtId="0" fontId="84" fillId="56" borderId="121" xfId="0" applyFont="1" applyFill="1" applyBorder="1" applyAlignment="1">
      <alignment horizontal="center" vertical="top" wrapText="1"/>
    </xf>
    <xf numFmtId="0" fontId="84" fillId="55" borderId="116" xfId="0" applyFont="1" applyFill="1" applyBorder="1" applyAlignment="1">
      <alignment horizontal="center" vertical="top" wrapText="1"/>
    </xf>
    <xf numFmtId="0" fontId="84" fillId="55" borderId="117" xfId="0" applyFont="1" applyFill="1" applyBorder="1" applyAlignment="1">
      <alignment horizontal="center" vertical="top" wrapText="1"/>
    </xf>
    <xf numFmtId="0" fontId="84" fillId="55" borderId="127" xfId="0" applyFont="1" applyFill="1" applyBorder="1" applyAlignment="1">
      <alignment horizontal="center" vertical="top" wrapText="1"/>
    </xf>
    <xf numFmtId="0" fontId="84" fillId="55" borderId="128" xfId="0" applyFont="1" applyFill="1" applyBorder="1" applyAlignment="1">
      <alignment horizontal="center" vertical="top" wrapText="1"/>
    </xf>
    <xf numFmtId="0" fontId="84" fillId="55" borderId="118" xfId="0" applyFont="1" applyFill="1" applyBorder="1" applyAlignment="1">
      <alignment horizontal="center" vertical="top" wrapText="1"/>
    </xf>
    <xf numFmtId="0" fontId="84" fillId="55" borderId="119" xfId="0" applyFont="1" applyFill="1" applyBorder="1" applyAlignment="1">
      <alignment horizontal="center" vertical="top" wrapText="1"/>
    </xf>
    <xf numFmtId="0" fontId="84" fillId="55" borderId="129" xfId="0" applyFont="1" applyFill="1" applyBorder="1" applyAlignment="1">
      <alignment horizontal="center" vertical="top" wrapText="1"/>
    </xf>
    <xf numFmtId="0" fontId="84" fillId="55" borderId="121" xfId="0" applyFont="1" applyFill="1" applyBorder="1" applyAlignment="1">
      <alignment horizontal="center" vertical="top" wrapText="1"/>
    </xf>
    <xf numFmtId="0" fontId="84" fillId="56" borderId="129" xfId="0" applyFont="1" applyFill="1" applyBorder="1" applyAlignment="1">
      <alignment horizontal="center" vertical="top" wrapText="1"/>
    </xf>
    <xf numFmtId="0" fontId="99" fillId="77" borderId="150" xfId="0" applyFont="1" applyFill="1" applyBorder="1" applyAlignment="1">
      <alignment horizontal="center" vertical="top" wrapText="1"/>
    </xf>
    <xf numFmtId="0" fontId="99" fillId="77" borderId="151" xfId="0" applyFont="1" applyFill="1" applyBorder="1" applyAlignment="1">
      <alignment horizontal="center" vertical="top" wrapText="1"/>
    </xf>
    <xf numFmtId="0" fontId="99" fillId="77" borderId="152" xfId="0" applyFont="1" applyFill="1" applyBorder="1" applyAlignment="1">
      <alignment horizontal="center" vertical="top" wrapText="1"/>
    </xf>
    <xf numFmtId="0" fontId="99" fillId="86" borderId="150" xfId="0" applyFont="1" applyFill="1" applyBorder="1" applyAlignment="1">
      <alignment vertical="top" wrapText="1"/>
    </xf>
    <xf numFmtId="0" fontId="99" fillId="86" borderId="151" xfId="0" applyFont="1" applyFill="1" applyBorder="1" applyAlignment="1">
      <alignment vertical="top" wrapText="1"/>
    </xf>
    <xf numFmtId="0" fontId="99" fillId="86" borderId="152" xfId="0" applyFont="1" applyFill="1" applyBorder="1" applyAlignment="1">
      <alignment vertical="top" wrapText="1"/>
    </xf>
    <xf numFmtId="0" fontId="99" fillId="67" borderId="36" xfId="470" applyFill="1" applyBorder="1" applyAlignment="1">
      <alignment horizontal="center" vertical="top" wrapText="1"/>
    </xf>
    <xf numFmtId="0" fontId="99" fillId="67" borderId="34" xfId="470" applyFill="1" applyBorder="1" applyAlignment="1">
      <alignment horizontal="center" vertical="top" wrapText="1"/>
    </xf>
    <xf numFmtId="0" fontId="99" fillId="67" borderId="35" xfId="470" applyFill="1" applyBorder="1" applyAlignment="1">
      <alignment horizontal="center" vertical="top" wrapText="1"/>
    </xf>
    <xf numFmtId="0" fontId="0" fillId="11" borderId="16" xfId="0" applyFill="1" applyBorder="1" applyAlignment="1">
      <alignment horizontal="center" vertical="center"/>
    </xf>
    <xf numFmtId="0" fontId="0" fillId="11" borderId="17" xfId="0" applyFill="1" applyBorder="1" applyAlignment="1">
      <alignment horizontal="center" vertical="center"/>
    </xf>
    <xf numFmtId="0" fontId="0" fillId="11" borderId="19" xfId="0" applyFill="1" applyBorder="1" applyAlignment="1">
      <alignment horizontal="center" vertical="center"/>
    </xf>
    <xf numFmtId="0" fontId="0" fillId="11" borderId="20" xfId="0" applyFill="1" applyBorder="1" applyAlignment="1">
      <alignment horizontal="center" vertical="center"/>
    </xf>
    <xf numFmtId="0" fontId="0" fillId="11" borderId="18" xfId="0" applyFill="1" applyBorder="1" applyAlignment="1">
      <alignment horizontal="center" vertical="center"/>
    </xf>
    <xf numFmtId="0" fontId="0" fillId="11" borderId="21" xfId="0" applyFill="1" applyBorder="1" applyAlignment="1">
      <alignment horizontal="center" vertical="center"/>
    </xf>
    <xf numFmtId="0" fontId="84" fillId="55" borderId="113" xfId="0" applyFont="1" applyFill="1" applyBorder="1" applyAlignment="1">
      <alignment horizontal="center" vertical="top" wrapText="1"/>
    </xf>
    <xf numFmtId="0" fontId="84" fillId="55" borderId="114" xfId="0" applyFont="1" applyFill="1" applyBorder="1" applyAlignment="1">
      <alignment horizontal="center" vertical="top" wrapText="1"/>
    </xf>
    <xf numFmtId="0" fontId="84" fillId="55" borderId="115" xfId="0" applyFont="1" applyFill="1" applyBorder="1" applyAlignment="1">
      <alignment horizontal="center" vertical="top" wrapText="1"/>
    </xf>
    <xf numFmtId="0" fontId="84" fillId="55" borderId="120" xfId="0" applyFont="1" applyFill="1" applyBorder="1" applyAlignment="1">
      <alignment horizontal="center" vertical="top" wrapText="1"/>
    </xf>
    <xf numFmtId="0" fontId="84" fillId="56" borderId="113" xfId="0" applyFont="1" applyFill="1" applyBorder="1" applyAlignment="1">
      <alignment vertical="top"/>
    </xf>
    <xf numFmtId="0" fontId="84" fillId="56" borderId="114" xfId="0" applyFont="1" applyFill="1" applyBorder="1" applyAlignment="1">
      <alignment vertical="top"/>
    </xf>
    <xf numFmtId="0" fontId="84" fillId="56" borderId="115" xfId="0" applyFont="1" applyFill="1" applyBorder="1" applyAlignment="1">
      <alignment vertical="top"/>
    </xf>
    <xf numFmtId="0" fontId="84" fillId="57" borderId="113" xfId="0" applyFont="1" applyFill="1" applyBorder="1" applyAlignment="1">
      <alignment vertical="top"/>
    </xf>
    <xf numFmtId="0" fontId="84" fillId="57" borderId="114" xfId="0" applyFont="1" applyFill="1" applyBorder="1" applyAlignment="1">
      <alignment vertical="top"/>
    </xf>
    <xf numFmtId="0" fontId="84" fillId="57" borderId="115" xfId="0" applyFont="1" applyFill="1" applyBorder="1" applyAlignment="1">
      <alignment vertical="top"/>
    </xf>
    <xf numFmtId="0" fontId="86" fillId="56" borderId="120" xfId="0" applyFont="1" applyFill="1" applyBorder="1" applyAlignment="1">
      <alignment horizontal="center" vertical="top"/>
    </xf>
    <xf numFmtId="0" fontId="86" fillId="56" borderId="121" xfId="0" applyFont="1" applyFill="1" applyBorder="1" applyAlignment="1">
      <alignment horizontal="center" vertical="top"/>
    </xf>
    <xf numFmtId="0" fontId="86" fillId="57" borderId="120" xfId="0" applyFont="1" applyFill="1" applyBorder="1" applyAlignment="1">
      <alignment horizontal="center" vertical="top"/>
    </xf>
    <xf numFmtId="0" fontId="86" fillId="57" borderId="121" xfId="0" applyFont="1" applyFill="1" applyBorder="1" applyAlignment="1">
      <alignment horizontal="center" vertical="top"/>
    </xf>
    <xf numFmtId="0" fontId="77" fillId="56" borderId="211" xfId="0" applyFont="1" applyFill="1" applyBorder="1" applyAlignment="1">
      <alignment horizontal="center" vertical="top" wrapText="1"/>
    </xf>
    <xf numFmtId="0" fontId="77" fillId="56" borderId="172" xfId="0" applyFont="1" applyFill="1" applyBorder="1" applyAlignment="1">
      <alignment horizontal="center" vertical="top" wrapText="1"/>
    </xf>
    <xf numFmtId="0" fontId="77" fillId="56" borderId="209" xfId="0" applyFont="1" applyFill="1" applyBorder="1" applyAlignment="1">
      <alignment horizontal="center" vertical="top" wrapText="1"/>
    </xf>
    <xf numFmtId="0" fontId="77" fillId="56" borderId="174" xfId="0" applyFont="1" applyFill="1" applyBorder="1" applyAlignment="1">
      <alignment horizontal="center" vertical="top" wrapText="1"/>
    </xf>
    <xf numFmtId="0" fontId="77" fillId="56" borderId="210" xfId="0" applyFont="1" applyFill="1" applyBorder="1" applyAlignment="1">
      <alignment horizontal="center" vertical="top" wrapText="1"/>
    </xf>
    <xf numFmtId="0" fontId="77" fillId="56" borderId="171" xfId="0" applyFont="1" applyFill="1" applyBorder="1" applyAlignment="1">
      <alignment horizontal="center" vertical="top" wrapText="1"/>
    </xf>
    <xf numFmtId="0" fontId="77" fillId="55" borderId="0" xfId="0" applyFont="1" applyFill="1" applyAlignment="1">
      <alignment horizontal="center" vertical="top" wrapText="1"/>
    </xf>
    <xf numFmtId="0" fontId="77" fillId="55" borderId="134" xfId="0" applyFont="1" applyFill="1" applyBorder="1" applyAlignment="1">
      <alignment horizontal="center" vertical="top" wrapText="1"/>
    </xf>
    <xf numFmtId="0" fontId="77" fillId="56" borderId="116" xfId="0" applyFont="1" applyFill="1" applyBorder="1" applyAlignment="1">
      <alignment horizontal="center" vertical="top" wrapText="1"/>
    </xf>
    <xf numFmtId="0" fontId="77" fillId="56" borderId="122" xfId="0" applyFont="1" applyFill="1" applyBorder="1" applyAlignment="1">
      <alignment horizontal="center" vertical="top" wrapText="1"/>
    </xf>
    <xf numFmtId="0" fontId="77" fillId="55" borderId="135" xfId="0" applyFont="1" applyFill="1" applyBorder="1" applyAlignment="1">
      <alignment horizontal="center" vertical="top" wrapText="1"/>
    </xf>
    <xf numFmtId="0" fontId="77" fillId="55" borderId="136" xfId="0" applyFont="1" applyFill="1" applyBorder="1" applyAlignment="1">
      <alignment horizontal="center" vertical="top" wrapText="1"/>
    </xf>
    <xf numFmtId="0" fontId="84" fillId="55" borderId="135" xfId="0" applyFont="1" applyFill="1" applyBorder="1" applyAlignment="1">
      <alignment horizontal="center" vertical="top" wrapText="1"/>
    </xf>
    <xf numFmtId="0" fontId="84" fillId="55" borderId="136" xfId="0" applyFont="1" applyFill="1" applyBorder="1" applyAlignment="1">
      <alignment horizontal="center" vertical="top" wrapText="1"/>
    </xf>
    <xf numFmtId="0" fontId="84" fillId="55" borderId="134" xfId="0" applyFont="1" applyFill="1" applyBorder="1" applyAlignment="1">
      <alignment horizontal="center" vertical="top" wrapText="1"/>
    </xf>
    <xf numFmtId="0" fontId="0" fillId="31" borderId="14" xfId="0" applyFill="1" applyBorder="1" applyAlignment="1">
      <alignment horizontal="center"/>
    </xf>
    <xf numFmtId="0" fontId="0" fillId="31" borderId="15" xfId="0" applyFill="1" applyBorder="1" applyAlignment="1">
      <alignment horizontal="center"/>
    </xf>
    <xf numFmtId="0" fontId="0" fillId="31" borderId="10" xfId="0" applyFill="1" applyBorder="1" applyAlignment="1">
      <alignment horizontal="center"/>
    </xf>
  </cellXfs>
  <cellStyles count="477">
    <cellStyle name="%" xfId="2" xr:uid="{C315C605-63E6-47BD-8B9E-40F85D2025ED}"/>
    <cellStyle name="% 2" xfId="264" xr:uid="{E31B35C8-F7D5-4840-99F1-176050238A40}"/>
    <cellStyle name="% 3" xfId="3" xr:uid="{9263713C-3A97-4CD4-BD8A-7610E289E225}"/>
    <cellStyle name="% 3 2" xfId="4" xr:uid="{4F2125EF-DC8B-4C37-B5C6-6D7AA8F2298C}"/>
    <cellStyle name="%_II_01_01_09" xfId="282" xr:uid="{8BE90037-9156-4A32-9DC5-155FCC54C1C9}"/>
    <cellStyle name="%_II_01_01c_09" xfId="283" xr:uid="{21360664-9C40-4D89-B0E1-9D0E5B798DCB}"/>
    <cellStyle name="%_II_01_02_09" xfId="284" xr:uid="{B6FF510D-AAD6-43E0-961B-8A8F06EDD008}"/>
    <cellStyle name="%_II_01_02c_09" xfId="285" xr:uid="{F032F858-9102-4308-9B7A-11726515DCB3}"/>
    <cellStyle name="%_II_01_03_09" xfId="286" xr:uid="{23B7373A-80CF-4F67-8E68-618F87559ACC}"/>
    <cellStyle name="%_II_01_03c_09" xfId="287" xr:uid="{90224CFE-B335-4AD7-9A9D-3B9B792ACEE3}"/>
    <cellStyle name="%_II_03_01_09" xfId="288" xr:uid="{72F439F8-8BFA-42F7-9348-33012BBE3CDD}"/>
    <cellStyle name="%_II_03_01_09c" xfId="289" xr:uid="{BDCFE42E-0E50-4545-812B-A1A9DAE61A47}"/>
    <cellStyle name="%_II_03_02_09" xfId="290" xr:uid="{8E226409-5EAC-4A6B-A1E2-2EA4BB6E32EE}"/>
    <cellStyle name="%_II_03_03_09" xfId="291" xr:uid="{DAFE751A-BF76-4229-ABAC-C04612A28156}"/>
    <cellStyle name="%_II_03_04_09" xfId="292" xr:uid="{9CC70CE2-5B75-42C9-A0A5-E8F21320A656}"/>
    <cellStyle name="%_II_03_05_09" xfId="293" xr:uid="{25D92E99-9B97-4501-A288-51EAF6546D89}"/>
    <cellStyle name="%_II_03_06_09" xfId="294" xr:uid="{389F5D3D-B983-4A5F-809B-7BE20734D106}"/>
    <cellStyle name="%_II_03_06_09c" xfId="295" xr:uid="{A4D4D6E5-DB98-4B85-9E4B-7432B5A7CE46}"/>
    <cellStyle name="%_II_05_01_09" xfId="296" xr:uid="{DF06B63B-A982-447A-9DFF-59A11B83193D}"/>
    <cellStyle name="%_II_05_01_09c" xfId="297" xr:uid="{8A96E621-ADD2-4076-B7A4-F55CF5CBA220}"/>
    <cellStyle name="%_II_05_02_08" xfId="298" xr:uid="{98A61F5B-AEB9-4501-A04C-7FF9F22F38C4}"/>
    <cellStyle name="%_II_05_03_09" xfId="299" xr:uid="{CE2F64C9-913C-4EB0-B322-7B6E8E199C25}"/>
    <cellStyle name="%_II_05_04_09" xfId="300" xr:uid="{5F4020B3-4DA6-4EB0-8B18-6047844AF7F7}"/>
    <cellStyle name="%_II_05_05_09" xfId="301" xr:uid="{61BCEE24-A2A7-4BAA-B0C4-D1873777FF07}"/>
    <cellStyle name="%_II_05_06_09" xfId="302" xr:uid="{50CF7E08-B9BB-4F97-9013-8C2994A86007}"/>
    <cellStyle name="%_II_05_07_09" xfId="303" xr:uid="{B9E14511-05F9-4984-977C-1FEA9586AA45}"/>
    <cellStyle name="%_II_05_08_09" xfId="304" xr:uid="{9D8BF6B8-ECF3-4CE0-9168-8EE014B07168}"/>
    <cellStyle name="%_II_05_09_09" xfId="305" xr:uid="{02F6FE64-4B5E-405B-A4A8-92F947C13867}"/>
    <cellStyle name="%_II_05_10_09" xfId="306" xr:uid="{BFE7B412-BFD3-4517-BACC-E04B51EA5A58}"/>
    <cellStyle name="%_II_05_11_09" xfId="307" xr:uid="{F489DD3F-14ED-49E9-9392-489374407918}"/>
    <cellStyle name="%_II_05_12_09" xfId="308" xr:uid="{68989360-9ADD-41A7-AC2F-2F73843C944C}"/>
    <cellStyle name="%_II_05_13_09" xfId="309" xr:uid="{10F45AEF-FF70-4F71-8E67-ECF92E70AB24}"/>
    <cellStyle name="%_II_05_14_09" xfId="310" xr:uid="{B9958848-D7D8-499D-87DE-FA169AD4B6B6}"/>
    <cellStyle name="%_II_05_15_09" xfId="311" xr:uid="{C45B964B-A026-4A1B-A266-81C2B5B7182D}"/>
    <cellStyle name="%_II_05_16_09" xfId="312" xr:uid="{F8C74375-9286-4666-AC25-085ADA89A104}"/>
    <cellStyle name="%_II_05_17_09" xfId="313" xr:uid="{3FAEAC32-41B8-4A7D-A240-429C461B1BE9}"/>
    <cellStyle name="%_II_05_18_08" xfId="314" xr:uid="{41CBA2FA-1DEE-41ED-9442-CF4C3EC47674}"/>
    <cellStyle name="%_II_05_19_08" xfId="315" xr:uid="{B138F97D-D8B3-40B7-8635-D35652771C9A}"/>
    <cellStyle name="%_II_05_20_08" xfId="316" xr:uid="{14F67508-09CF-4EE5-B2E2-347A60929FB9}"/>
    <cellStyle name="%_II_05_21_08" xfId="317" xr:uid="{11765032-6D36-4D82-AE7D-EC2DEA17EF6A}"/>
    <cellStyle name="%_II_05_22_08" xfId="318" xr:uid="{956CA3E8-4A53-42F0-9753-85F59188B18B}"/>
    <cellStyle name="%_II_05_23_08" xfId="319" xr:uid="{B778250A-1DEF-461F-A1A9-B2A4C01F33B8}"/>
    <cellStyle name="20% - Accent1 2" xfId="400" xr:uid="{C685B3A1-202C-41CD-A296-3A22CB4EFA72}"/>
    <cellStyle name="20% - Accent2 2" xfId="401" xr:uid="{BFE21877-93BA-41F7-BA4C-13DC4018E3AC}"/>
    <cellStyle name="20% - Accent3 2" xfId="402" xr:uid="{63629752-0F17-44EA-A44E-B2C2ED3155C2}"/>
    <cellStyle name="20% - Accent4 2" xfId="403" xr:uid="{27CA73A6-9EFD-438B-8A7A-BBD576745BFB}"/>
    <cellStyle name="20% - Accent5 2" xfId="404" xr:uid="{1CA2BC33-0D77-40B5-9C40-838AB513F20A}"/>
    <cellStyle name="20% - Accent6 2" xfId="405" xr:uid="{D001C692-8F68-46FF-9A9F-56D3E4D8FB4C}"/>
    <cellStyle name="20% - Cor1 2" xfId="320" xr:uid="{F264AA71-6259-4D0B-A234-3464F15B8B6A}"/>
    <cellStyle name="20% - Cor2 2" xfId="321" xr:uid="{EF20272B-FA7B-4E67-81EF-74981950A2D1}"/>
    <cellStyle name="20% - Cor3 2" xfId="322" xr:uid="{C12F21D3-BC94-41CD-87D7-078C851F9C39}"/>
    <cellStyle name="20% - Cor4 2" xfId="323" xr:uid="{257BEF08-3E40-4BC9-B9BD-B426B9F26E77}"/>
    <cellStyle name="20% - Cor5 2" xfId="324" xr:uid="{55D7D928-2EB9-4144-8873-F929DF7728B2}"/>
    <cellStyle name="20% - Cor6 2" xfId="325" xr:uid="{80EB7AF8-A357-471B-92E2-FA4DFAE1158E}"/>
    <cellStyle name="2x indented GHG Textfiels" xfId="326" xr:uid="{792C121D-7D2A-4B21-A675-FC881AD987A6}"/>
    <cellStyle name="40% - Accent1 2" xfId="406" xr:uid="{CCB8185F-AE92-4505-B211-AF8753BED510}"/>
    <cellStyle name="40% - Accent2 2" xfId="407" xr:uid="{F74BCD75-3E3A-45D8-B4F3-8F58BD24AEB8}"/>
    <cellStyle name="40% - Accent3 2" xfId="408" xr:uid="{AE692603-ABEC-466F-A9BE-2C5EED01C904}"/>
    <cellStyle name="40% - Accent4 2" xfId="409" xr:uid="{DB755F94-E700-4CF7-B2D4-63535AF69BFF}"/>
    <cellStyle name="40% - Accent5 2" xfId="410" xr:uid="{3DEF392D-FB52-4E0D-8BB2-0CBF0D1C0131}"/>
    <cellStyle name="40% - Accent6 2" xfId="411" xr:uid="{A0FD0EBC-C929-4813-BF03-3363E20CDAE6}"/>
    <cellStyle name="40% - Cor1 2" xfId="327" xr:uid="{C1DEA166-8F93-47A6-93DF-01AECEA28A55}"/>
    <cellStyle name="40% - Cor2 2" xfId="328" xr:uid="{415C86F2-A3BA-41E2-B947-8C77286436EC}"/>
    <cellStyle name="40% - Cor3 2" xfId="329" xr:uid="{E1768230-BCDC-4308-B71E-7C34B1C34CDC}"/>
    <cellStyle name="40% - Cor4 2" xfId="330" xr:uid="{2BE46C54-7423-4302-A491-3E05B17A969C}"/>
    <cellStyle name="40% - Cor5 2" xfId="331" xr:uid="{1B747825-C60C-4888-A211-D8DF6BE64E65}"/>
    <cellStyle name="40% - Cor6 2" xfId="332" xr:uid="{24CAF5CF-D2DC-46DC-B8D6-2D2CF36E88E3}"/>
    <cellStyle name="60% - Accent1 2" xfId="412" xr:uid="{B22DDE49-8B79-4E86-AB12-D694E6A7BCC6}"/>
    <cellStyle name="60% - Accent2 2" xfId="413" xr:uid="{4C9EFAE6-4666-44DE-85B7-9A814A20E0A6}"/>
    <cellStyle name="60% - Accent3 2" xfId="414" xr:uid="{A5FFFA95-1B69-4403-B84E-15B9C73CEE23}"/>
    <cellStyle name="60% - Accent4 2" xfId="415" xr:uid="{B69F0FAB-12C6-46B0-97DB-4B76AC4E7602}"/>
    <cellStyle name="60% - Accent5 2" xfId="416" xr:uid="{0078187F-B83D-46DB-A8AE-CBD0AC3C13F8}"/>
    <cellStyle name="60% - Accent6 2" xfId="417" xr:uid="{3FA6027F-126B-488B-95C4-1E983910D423}"/>
    <cellStyle name="60% - Cor1 2" xfId="333" xr:uid="{BC7EBDF2-4D89-481A-BD07-E2B31F72A856}"/>
    <cellStyle name="60% - Cor2 2" xfId="334" xr:uid="{A5F6FED6-6CED-4894-A5E7-D815AF6C797D}"/>
    <cellStyle name="60% - Cor3 2" xfId="335" xr:uid="{BE34BCB6-CE7A-4A58-BF1A-5979308A07F7}"/>
    <cellStyle name="60% - Cor4 2" xfId="336" xr:uid="{7FB2CE52-BAF7-42E1-8ADB-8762CC34D440}"/>
    <cellStyle name="60% - Cor5 2" xfId="337" xr:uid="{FC1F6C3B-826C-470E-A927-3E1B568CA4C0}"/>
    <cellStyle name="60% - Cor6 2" xfId="338" xr:uid="{76959A7E-771A-45CD-A4C1-60F3E277659C}"/>
    <cellStyle name="Accent1 2" xfId="418" xr:uid="{5512617D-B87C-43D0-9776-0FB637CA2708}"/>
    <cellStyle name="Accent2 2" xfId="419" xr:uid="{3AE72CB7-F399-4324-8FB5-E456ABC0B18E}"/>
    <cellStyle name="Accent3 2" xfId="420" xr:uid="{D8E7D44A-7087-4D54-8C2C-A0A3F71FC628}"/>
    <cellStyle name="Accent4 2" xfId="421" xr:uid="{00463FC0-C945-4632-9086-D86C75E7B9E2}"/>
    <cellStyle name="Accent5 2" xfId="422" xr:uid="{7104350B-881D-416D-809F-C7DAB9C4F247}"/>
    <cellStyle name="Accent6 2" xfId="423" xr:uid="{44F67289-3EEC-4A21-98FE-F2EFAC96E1A1}"/>
    <cellStyle name="Bad 2" xfId="424" xr:uid="{396C79A4-979F-4D05-BB0F-C7D2E7F660B0}"/>
    <cellStyle name="CABECALHO" xfId="5" xr:uid="{82E585C2-6326-48BA-984D-27A90680AA04}"/>
    <cellStyle name="Cabeçalho 1 2" xfId="339" xr:uid="{AA512F1C-4D18-4E44-B29A-1B85DF7ACF09}"/>
    <cellStyle name="CABECALHO 2" xfId="340" xr:uid="{184DB2FA-E34C-470B-A9A0-AD4561A29B56}"/>
    <cellStyle name="Cabeçalho 2 2" xfId="341" xr:uid="{E539EFD5-169F-4276-8445-3A247D19BD38}"/>
    <cellStyle name="Cabeçalho 3 2" xfId="342" xr:uid="{B91C7085-EC10-4841-A3E0-F9E51F54A1EF}"/>
    <cellStyle name="Cabeçalho 4 2" xfId="343" xr:uid="{8AB0A748-7E36-4926-A311-5423DF625A33}"/>
    <cellStyle name="Calculation 2" xfId="425" xr:uid="{C246598F-7674-4EF2-ADB9-7B81016C5A27}"/>
    <cellStyle name="Cálculo 2" xfId="344" xr:uid="{766DADF7-C854-42C8-A300-95E4B591A44D}"/>
    <cellStyle name="CategoryText" xfId="345" xr:uid="{36B54D41-C369-459A-B804-D8A434ABAE00}"/>
    <cellStyle name="CategoryTextBold" xfId="346" xr:uid="{5EF067CD-3EB1-49A6-85F3-9074D295DB76}"/>
    <cellStyle name="Célula Ligada 2" xfId="347" xr:uid="{CE456B30-9F0F-471A-AE3E-929765050ACF}"/>
    <cellStyle name="Check Cell 2" xfId="426" xr:uid="{33898C23-8E64-4AD0-87BD-ED199F31BD02}"/>
    <cellStyle name="Comma 2" xfId="6" xr:uid="{66E8EB12-C0B6-4388-8E7B-775DB4CB2CE0}"/>
    <cellStyle name="Comma 2 2" xfId="7" xr:uid="{8C8414C2-51DF-4E79-B463-D18C2974CD92}"/>
    <cellStyle name="Comma 3" xfId="8" xr:uid="{D864BABE-3CD3-4ADA-B654-02BAFC93D10A}"/>
    <cellStyle name="Comma 3 2" xfId="238" xr:uid="{52EFECCE-543C-4FB8-9C46-E44289EB68C8}"/>
    <cellStyle name="Constants" xfId="348" xr:uid="{B8EFC594-578D-45C6-9D4B-16B20E477177}"/>
    <cellStyle name="Cor1 2" xfId="349" xr:uid="{61DB4566-1434-433F-A535-FF827422988B}"/>
    <cellStyle name="Cor2 2" xfId="350" xr:uid="{9D031C17-F26B-4677-967A-F478BB4631E2}"/>
    <cellStyle name="Cor3 2" xfId="351" xr:uid="{54DB7D95-6B03-4058-8E17-760A7D26E0A4}"/>
    <cellStyle name="Cor4 2" xfId="352" xr:uid="{CDEB9B10-DEB4-45A2-B70F-93DB514026E1}"/>
    <cellStyle name="Cor5 2" xfId="353" xr:uid="{0C5D7FEA-3AED-46AA-BB98-36A34B63C2B5}"/>
    <cellStyle name="Cor6 2" xfId="354" xr:uid="{6A679311-B877-46C8-A170-F9C261548C37}"/>
    <cellStyle name="Correcto" xfId="355" xr:uid="{607F4A42-6BB2-4DAE-8B38-3438A34BA083}"/>
    <cellStyle name="Correto 2" xfId="458" xr:uid="{C9862BE7-C0A2-4B34-98F8-6597D0CEA7D9}"/>
    <cellStyle name="CTableHeading" xfId="356" xr:uid="{F89996DD-22E0-4193-B330-FCDF49B45CE1}"/>
    <cellStyle name="Currency 2" xfId="9" xr:uid="{F510630E-3588-4082-ACC5-ED2E97AB6181}"/>
    <cellStyle name="Currency 2 2" xfId="235" xr:uid="{0CA1107F-E292-49DA-96B0-326E87F1B2E2}"/>
    <cellStyle name="Currency 2 2 2" xfId="271" xr:uid="{2713EFBB-3730-43EB-9F42-74013210C609}"/>
    <cellStyle name="Currency 2 3" xfId="267" xr:uid="{555B2F06-D43E-4CCA-A5FC-057EED7A5B6E}"/>
    <cellStyle name="Currency 2 3 2" xfId="274" xr:uid="{87FA61D2-3DD4-4A11-9C2E-EFB763FA67CC}"/>
    <cellStyle name="Currency 2 4" xfId="270" xr:uid="{70C4EDA5-FC70-43D2-B68E-89F3D8E976E4}"/>
    <cellStyle name="Currency 3" xfId="266" xr:uid="{0872A4C9-617C-4659-9FBA-EB323B4B6A58}"/>
    <cellStyle name="Currency 3 2" xfId="273" xr:uid="{4AF51752-86DB-4AAC-9E71-479FFA62E122}"/>
    <cellStyle name="DADOS" xfId="10" xr:uid="{64C35693-83F6-4E9D-80F6-99DEEAA1E5FB}"/>
    <cellStyle name="Entrada 2" xfId="357" xr:uid="{B53B1A64-226D-4D51-A8B5-04BBA5BA4E36}"/>
    <cellStyle name="Explanatory Text 2" xfId="427" xr:uid="{33BD857A-2D8B-4411-8326-4E232CA46A40}"/>
    <cellStyle name="franja" xfId="358" xr:uid="{DB0076F8-C36F-4B96-A747-8B34E156BC58}"/>
    <cellStyle name="Good 2" xfId="428" xr:uid="{5B051E44-1356-4577-8132-9CEA211A9634}"/>
    <cellStyle name="Heading 1 2" xfId="429" xr:uid="{C0C28E35-74F6-4EF6-98E1-9F984FA35C1B}"/>
    <cellStyle name="Heading 2 2" xfId="430" xr:uid="{92A30FC7-9008-4C36-B064-DF688522FF4D}"/>
    <cellStyle name="Heading 3 2" xfId="431" xr:uid="{0F16A6A5-4B39-473A-947C-006B2C00C02C}"/>
    <cellStyle name="Heading 4 2" xfId="432" xr:uid="{D67C5BBE-B407-4D97-B231-9C9CA7E8D2C3}"/>
    <cellStyle name="Headline" xfId="359" xr:uid="{8ECB7457-79C1-457E-A6AE-6EBFC8F867F4}"/>
    <cellStyle name="Hiperligação 2" xfId="448" xr:uid="{CEF552E8-5685-4C90-9E2A-4F7F05562575}"/>
    <cellStyle name="Hiperligação 3" xfId="462" xr:uid="{4921BCBA-18F2-4583-8352-8CED3B54D77F}"/>
    <cellStyle name="Hyperlink" xfId="276" builtinId="8"/>
    <cellStyle name="Hyperlink 2" xfId="11" xr:uid="{59589B2A-1A1B-4B29-BAF5-47EE1349BACB}"/>
    <cellStyle name="Hyperlink 2 2" xfId="12" xr:uid="{825244E8-8053-42F3-8A2C-22826D1D8725}"/>
    <cellStyle name="Hyperlink 3" xfId="13" xr:uid="{5D4648CF-1BA4-4CD1-ACA4-59A6239447E8}"/>
    <cellStyle name="Incorrecto" xfId="360" xr:uid="{4BE9BAE2-C1F4-4A0E-A82E-BDD3532434D0}"/>
    <cellStyle name="Incorreto 2" xfId="457" xr:uid="{97BA4B0C-EE1F-4CC9-A594-F0E1C6B33066}"/>
    <cellStyle name="Input 2" xfId="433" xr:uid="{5617953F-2094-4C27-9B05-8265C0CE408D}"/>
    <cellStyle name="InputCells12 2" xfId="361" xr:uid="{3064666F-22E7-484F-8775-834C04AA032C}"/>
    <cellStyle name="InputCells12_BBorder 2" xfId="362" xr:uid="{6E338398-25CC-4588-8193-286E5E1796A7}"/>
    <cellStyle name="LineBottom2" xfId="363" xr:uid="{F54A0D81-63A1-4A81-8049-3C2F2906D636}"/>
    <cellStyle name="LineBottom3" xfId="364" xr:uid="{47DD60D9-109C-4E1E-9FB4-801D0FCE2226}"/>
    <cellStyle name="Linked Cell 2" xfId="434" xr:uid="{0EBC9EDA-341D-46DD-8D85-7224BE8F6A57}"/>
    <cellStyle name="LTableFootNotes" xfId="365" xr:uid="{13D4DC6A-6BAA-4923-9013-6C51E27BD1DF}"/>
    <cellStyle name="LTableHeading" xfId="366" xr:uid="{D44910EC-B38E-4F1E-8CCB-FC3918C91384}"/>
    <cellStyle name="Neutral 2" xfId="435" xr:uid="{A25ED075-A362-4586-94F5-C88FCCC2B0D9}"/>
    <cellStyle name="Neutro 2" xfId="367" xr:uid="{FCACBE15-69CE-44DA-BF21-73DD86993040}"/>
    <cellStyle name="Normal" xfId="0" builtinId="0"/>
    <cellStyle name="Normal - Style1" xfId="14" xr:uid="{BF81DC3E-F68F-462F-AD84-89D47361C76D}"/>
    <cellStyle name="Normal - Style2" xfId="15" xr:uid="{EF2A175E-B930-4CF2-890B-60B74A29DDD7}"/>
    <cellStyle name="Normal - Style3" xfId="16" xr:uid="{64D8AC3F-DF47-4E6B-85B2-F31EA348D842}"/>
    <cellStyle name="Normal - Style4" xfId="17" xr:uid="{F886E477-EAF4-4064-A4D0-5DD3E9E368B8}"/>
    <cellStyle name="Normal - Style5" xfId="18" xr:uid="{F035FA9E-892B-4E7A-A387-80568019359B}"/>
    <cellStyle name="Normal - Style6" xfId="19" xr:uid="{AF0D3943-51E3-434D-BCB8-95677800F32D}"/>
    <cellStyle name="Normal - Style7" xfId="20" xr:uid="{7FB7E111-8629-466D-B9A3-5BB2F4A37D02}"/>
    <cellStyle name="Normal - Style8" xfId="21" xr:uid="{8B93E211-2487-42E0-A2F2-31AD78D6F8AB}"/>
    <cellStyle name="Normal 10" xfId="1" xr:uid="{822281B3-E223-476A-BC3D-BDAE8573ADFF}"/>
    <cellStyle name="Normal 10 2" xfId="22" xr:uid="{EED517DE-1311-40F8-A25B-466026FA373F}"/>
    <cellStyle name="Normal 100" xfId="23" xr:uid="{DA7B2C3C-04B7-40EB-B1CC-AE215E94C20F}"/>
    <cellStyle name="Normal 101" xfId="24" xr:uid="{5209B7A6-D71F-4F14-8EA9-8C4B678D9B5C}"/>
    <cellStyle name="Normal 102" xfId="25" xr:uid="{1CF4768D-5059-49B8-8156-1166DC54FD50}"/>
    <cellStyle name="Normal 103" xfId="26" xr:uid="{DCF4D022-B62B-42FF-AC42-246E2DFE4CD9}"/>
    <cellStyle name="Normal 104" xfId="27" xr:uid="{C6A7DBD0-3841-44B4-92AC-C1215FD6E721}"/>
    <cellStyle name="Normal 104 2" xfId="28" xr:uid="{3A42594E-EF7B-4C9D-8CB9-B2BB372F0EBE}"/>
    <cellStyle name="Normal 105" xfId="29" xr:uid="{725387F4-D8BE-4B6E-9DF9-7E9953413446}"/>
    <cellStyle name="Normal 106" xfId="30" xr:uid="{4778E21E-A7BA-43F8-B0EF-7B435BCA8BBF}"/>
    <cellStyle name="Normal 107" xfId="31" xr:uid="{15E96A47-8D1B-4E9F-AE37-42EE792BB8C5}"/>
    <cellStyle name="Normal 108" xfId="32" xr:uid="{29F40568-E158-4210-807B-E8CFF2D6ECF0}"/>
    <cellStyle name="Normal 109" xfId="33" xr:uid="{12BC80F2-74BF-4CDC-9321-1FB9A39A5A5C}"/>
    <cellStyle name="Normal 11" xfId="34" xr:uid="{03BCD64B-B5BD-4542-A645-BD86D0C4601B}"/>
    <cellStyle name="Normal 11 2" xfId="35" xr:uid="{0EBB5BF9-A799-41B2-B6B9-3FD55C4630EC}"/>
    <cellStyle name="Normal 11 2 2" xfId="239" xr:uid="{BB673133-DAA1-4466-855C-1F6263227A87}"/>
    <cellStyle name="Normal 110" xfId="36" xr:uid="{224F3313-0FF2-4078-8992-9E4E8D78DC41}"/>
    <cellStyle name="Normal 110 2" xfId="232" xr:uid="{62C61EA1-E182-43DE-817E-7E2CBFD5750D}"/>
    <cellStyle name="Normal 111" xfId="265" xr:uid="{BCDAFB99-3740-4069-BC57-C30E1CECCAB4}"/>
    <cellStyle name="Normal 111 2" xfId="272" xr:uid="{C61514C0-D72C-4C37-84CD-714A67B50FEF}"/>
    <cellStyle name="Normal 112" xfId="268" xr:uid="{66A8EE70-25B2-44AD-A8A5-87F9BB2B9CDD}"/>
    <cellStyle name="Normal 112 2" xfId="275" xr:uid="{2804B19D-9816-4414-8486-8D2218A32E60}"/>
    <cellStyle name="Normal 113" xfId="281" xr:uid="{85CA7367-1411-433F-B6FC-363518B9C5DE}"/>
    <cellStyle name="Normal 114" xfId="383" xr:uid="{6681AF2D-9AB0-46BB-9391-936EA372F2E7}"/>
    <cellStyle name="Normal 115" xfId="455" xr:uid="{D194C619-4D97-4003-8A30-63E75EBB7626}"/>
    <cellStyle name="Normal 116" xfId="454" xr:uid="{A66CB510-07EF-46FC-8A8D-03566DD6505F}"/>
    <cellStyle name="Normal 117" xfId="456" xr:uid="{EE11CBDF-4A12-4D03-84BE-A5C1CA0C2AD3}"/>
    <cellStyle name="Normal 118" xfId="461" xr:uid="{094AAA81-6915-4A96-BE31-F3C858893089}"/>
    <cellStyle name="Normal 119" xfId="464" xr:uid="{3D5E5F30-C65B-41A3-8518-187033BEBD43}"/>
    <cellStyle name="Normal 12" xfId="37" xr:uid="{85884C8A-6B13-44D6-BC07-BC463BF6A70F}"/>
    <cellStyle name="Normal 12 2" xfId="38" xr:uid="{6573F851-7C2B-43D4-9654-D3C6E5C868FB}"/>
    <cellStyle name="Normal 120" xfId="467" xr:uid="{BF084629-F53D-4F91-AF17-D575FDB41D0A}"/>
    <cellStyle name="Normal 121" xfId="468" xr:uid="{30EE0DE0-4C8C-4D55-A228-81D86BF20680}"/>
    <cellStyle name="Normal 122" xfId="469" xr:uid="{5FA9591F-E5B5-44E8-A444-952C1FA3928A}"/>
    <cellStyle name="Normal 123" xfId="470" xr:uid="{E30DE2A0-98A3-4136-B9F5-FF0A34F9DEE7}"/>
    <cellStyle name="Normal 124" xfId="473" xr:uid="{E2B2E97D-E021-472C-B17A-DA0728F4D720}"/>
    <cellStyle name="Normal 125" xfId="474" xr:uid="{DE5622F3-00C8-4289-835B-BBA721314389}"/>
    <cellStyle name="Normal 126" xfId="475" xr:uid="{AA2FEB8B-2A13-4CBD-A629-2E3237B6D884}"/>
    <cellStyle name="Normal 127" xfId="476" xr:uid="{9446EEC5-DFD9-4E54-A158-CC17771154C3}"/>
    <cellStyle name="Normal 13" xfId="39" xr:uid="{62168175-5232-4612-BC40-A99FB0ABAEA4}"/>
    <cellStyle name="Normal 13 2" xfId="40" xr:uid="{D1F45C2D-1ED0-416D-8DFA-7154A930BBD9}"/>
    <cellStyle name="Normal 14" xfId="41" xr:uid="{DDB2544D-3C83-4E5C-B086-86997AAD8545}"/>
    <cellStyle name="Normal 14 2" xfId="42" xr:uid="{C16F33C6-2515-4DDF-B178-C44B983C3DE8}"/>
    <cellStyle name="Normal 14 2 2" xfId="240" xr:uid="{B01DEE07-0E9C-4A3B-AAA1-D948A5028D7A}"/>
    <cellStyle name="Normal 15" xfId="43" xr:uid="{6E481E1B-0BF3-4083-A9E4-0196E0A01294}"/>
    <cellStyle name="Normal 15 2" xfId="44" xr:uid="{F9951660-00AB-470C-8DFF-BF180EF48AEA}"/>
    <cellStyle name="Normal 16" xfId="45" xr:uid="{716635CA-DD65-46C9-83D8-5EE944D1DACD}"/>
    <cellStyle name="Normal 16 2" xfId="46" xr:uid="{1CDDCC73-FF74-4F66-A367-DE9EA8DDEDDD}"/>
    <cellStyle name="Normal 17" xfId="47" xr:uid="{9708CD46-08FE-4F83-AAB9-882A311269DA}"/>
    <cellStyle name="Normal 17 2" xfId="48" xr:uid="{75A2DAE6-BA09-42F4-A66D-CD47D38E57FA}"/>
    <cellStyle name="Normal 18" xfId="49" xr:uid="{A239BB91-3A0A-4A5B-986F-DD41D3DE5C5C}"/>
    <cellStyle name="Normal 18 2" xfId="50" xr:uid="{BB43303F-3EDD-4D84-A92F-1AA89506306D}"/>
    <cellStyle name="Normal 19" xfId="51" xr:uid="{CD7A3E1F-AD98-49BB-9758-15BEEB899D86}"/>
    <cellStyle name="Normal 19 2" xfId="52" xr:uid="{8C03FC69-5142-47D3-B21C-2E0CBB78A27D}"/>
    <cellStyle name="Normal 2" xfId="53" xr:uid="{3567098C-5108-4C52-ABA3-9FF6728BCA92}"/>
    <cellStyle name="Normal 2 2" xfId="54" xr:uid="{2A0A571A-6102-4F47-A8FC-CCF2BDE687A4}"/>
    <cellStyle name="Normal 2 2 2" xfId="55" xr:uid="{8A198FE3-06C4-42FF-B35F-5CE19DB933E5}"/>
    <cellStyle name="Normal 2 2 2 2" xfId="56" xr:uid="{7306F2D3-C4A9-40F2-A62F-431C610CF980}"/>
    <cellStyle name="Normal 2 2 2 3" xfId="369" xr:uid="{281EA0BC-896A-4644-838C-C019A179720A}"/>
    <cellStyle name="Normal 2 2 3" xfId="233" xr:uid="{E75155FA-2D92-4C8B-9CE4-4213ED350D57}"/>
    <cellStyle name="Normal 2 2 4" xfId="368" xr:uid="{BA8F4812-8348-4DDD-95BF-323A98E43B90}"/>
    <cellStyle name="Normal 2 2 4 2" xfId="452" xr:uid="{7452BCF3-255D-4A8E-9847-BAD0F6219E3E}"/>
    <cellStyle name="Normal 2 3" xfId="234" xr:uid="{D71CC82F-E622-4FBB-993A-97A55F16F6DD}"/>
    <cellStyle name="Normal 2 3 2" xfId="370" xr:uid="{0D5CF209-892B-4655-BD2A-4FF2570DEE2C}"/>
    <cellStyle name="Normal 2 3 3" xfId="371" xr:uid="{2D386CB1-2B80-424D-B1F0-50C18AF4E75A}"/>
    <cellStyle name="Normal 2_Material_2007-2008-2009" xfId="372" xr:uid="{5702F14B-EC72-4F43-A867-ABB12108A80B}"/>
    <cellStyle name="Normal 20" xfId="57" xr:uid="{D1BBAC89-4E0F-4C80-804A-E449833CAB2B}"/>
    <cellStyle name="Normal 20 2" xfId="58" xr:uid="{15B6D84F-F611-4EE7-8F2A-3A45205D91A6}"/>
    <cellStyle name="Normal 21" xfId="59" xr:uid="{01ACE66D-7D38-4688-BE85-DC3509CDC746}"/>
    <cellStyle name="Normal 21 2" xfId="60" xr:uid="{64C3FB76-36C3-4561-A7E9-87D06FBFA2C3}"/>
    <cellStyle name="Normal 22" xfId="61" xr:uid="{C1E942CE-DD5F-4FDA-B0CF-1D314EEFC209}"/>
    <cellStyle name="Normal 22 2" xfId="62" xr:uid="{A472B2F5-CBA8-4C6B-9968-A294672C315E}"/>
    <cellStyle name="Normal 23" xfId="63" xr:uid="{E748B7B9-FF15-40F1-8917-5FAC3C4DB6B7}"/>
    <cellStyle name="Normal 23 2" xfId="64" xr:uid="{52FC0DA2-3A3B-4F41-9788-FE24B06622ED}"/>
    <cellStyle name="Normal 24" xfId="65" xr:uid="{2A2C8B35-9B0D-4427-A2A0-7E2D76E39D4E}"/>
    <cellStyle name="Normal 24 2" xfId="66" xr:uid="{55857C09-A91C-49BC-8163-C746C6EB3E49}"/>
    <cellStyle name="Normal 25" xfId="67" xr:uid="{EFF283AA-BBED-4BE0-A48D-69F5615F4FDE}"/>
    <cellStyle name="Normal 25 2" xfId="68" xr:uid="{3BDD2EC0-8E1D-4645-8E4E-37DEF18F7ED0}"/>
    <cellStyle name="Normal 26" xfId="69" xr:uid="{A6E3CB41-2497-403B-B870-259E963E5C27}"/>
    <cellStyle name="Normal 26 2" xfId="70" xr:uid="{FCCC8DFE-5DDF-487B-A48B-F240673B468A}"/>
    <cellStyle name="Normal 27" xfId="71" xr:uid="{20E76E57-7420-4164-BBA5-CB9A9DD1D1AC}"/>
    <cellStyle name="Normal 27 2" xfId="72" xr:uid="{092370B8-6AC3-45A9-921C-27D28D805FBC}"/>
    <cellStyle name="Normal 28" xfId="73" xr:uid="{9D965F6E-8D99-4419-A112-6B0E0CEC85C6}"/>
    <cellStyle name="Normal 28 2" xfId="74" xr:uid="{E6FADD19-75E5-4CEA-A5E8-7147B789FC1C}"/>
    <cellStyle name="Normal 29" xfId="75" xr:uid="{75479A3F-1D8E-4B73-93AA-2BFAABAE6E99}"/>
    <cellStyle name="Normal 29 2" xfId="76" xr:uid="{87DE2401-818F-4C36-AEBC-AF612144D208}"/>
    <cellStyle name="Normal 3" xfId="77" xr:uid="{16CBB656-39DD-456D-B3AF-D482C77623B7}"/>
    <cellStyle name="Normal 3 2" xfId="78" xr:uid="{4F916C9B-3925-494E-8BF6-D25E074FC000}"/>
    <cellStyle name="Normal 3 2 2" xfId="79" xr:uid="{77736BA4-756B-4E4A-B19E-803B6C1AB67C}"/>
    <cellStyle name="Normal 3 2 2 2" xfId="451" xr:uid="{BB831D77-862F-4E96-B297-EB9C09234CE7}"/>
    <cellStyle name="Normal 3 2 3" xfId="373" xr:uid="{ACDEE510-CB5A-4526-92F2-E08F7E6430AE}"/>
    <cellStyle name="Normal 3 3" xfId="80" xr:uid="{67A46DDF-D3E4-44B7-9C55-DF7BE51D5401}"/>
    <cellStyle name="Normal 3 3 2" xfId="450" xr:uid="{97BDE703-A4DD-4953-94F7-A167F2E228D9}"/>
    <cellStyle name="Normal 3 3 3" xfId="374" xr:uid="{78AAEF36-61C8-4262-B1C1-BA9B1A6213B9}"/>
    <cellStyle name="Normal 3 4" xfId="81" xr:uid="{B7B95D12-DB7C-4BE4-AD7D-1BE317B9446D}"/>
    <cellStyle name="Normal 3 4 2" xfId="399" xr:uid="{9E3342B5-2494-4D09-9683-D93D393A3B55}"/>
    <cellStyle name="Normal 3 4 3" xfId="453" xr:uid="{40D354D0-06DA-44C8-B78D-1EB46DCF2062}"/>
    <cellStyle name="Normal 3 4 4" xfId="375" xr:uid="{866B31BA-BFB2-402C-A18E-B2945A3742E7}"/>
    <cellStyle name="Normal 3 5" xfId="376" xr:uid="{E3F354D3-E51D-4822-BB21-5F2B0237EC20}"/>
    <cellStyle name="Normal 3 6" xfId="377" xr:uid="{C468C31E-D9BC-4EEF-8776-32E999A3FE9D}"/>
    <cellStyle name="Normal 3 6 2" xfId="441" xr:uid="{312D665C-7960-4FBA-993A-41231864793E}"/>
    <cellStyle name="Normal 3 7" xfId="378" xr:uid="{F8843856-ABD0-45B2-A714-82A88770AB95}"/>
    <cellStyle name="Normal 3 8" xfId="443" xr:uid="{2D7FA554-B788-4089-9020-7C43B3B4DDAB}"/>
    <cellStyle name="Normal 3 8 2" xfId="444" xr:uid="{7EE04B3E-EDCD-47FD-91E3-7022B5763862}"/>
    <cellStyle name="Normal 3 8 3" xfId="449" xr:uid="{50F7357A-2677-4A5B-A61B-D4BA8E044038}"/>
    <cellStyle name="Normal 3 9" xfId="446" xr:uid="{9E2E7351-BEDC-4830-90B3-EC244746E304}"/>
    <cellStyle name="Normal 3 9 2" xfId="447" xr:uid="{00578BF2-2117-489B-B8F9-0709F19AF1BE}"/>
    <cellStyle name="Normal 30" xfId="82" xr:uid="{07C1A108-80BC-46F9-A393-B88FA5154DAC}"/>
    <cellStyle name="Normal 30 2" xfId="83" xr:uid="{86F0CE7A-7CFB-455C-9EDA-E981908E21E1}"/>
    <cellStyle name="Normal 31" xfId="84" xr:uid="{62EC5C28-7132-42D6-8FBA-5B36B7D4CAEE}"/>
    <cellStyle name="Normal 31 2" xfId="85" xr:uid="{0FAB8A48-A74D-4337-B646-3FBA2A1077C4}"/>
    <cellStyle name="Normal 32" xfId="86" xr:uid="{4F4395C9-09F2-4D54-A780-471439463A55}"/>
    <cellStyle name="Normal 32 2" xfId="87" xr:uid="{4E4ADB66-25AE-4866-9FB4-BF6D93244C31}"/>
    <cellStyle name="Normal 33" xfId="88" xr:uid="{0E8D73C4-C092-40AA-A0C3-1B1834333F8E}"/>
    <cellStyle name="Normal 33 2" xfId="89" xr:uid="{04A46C37-0E2D-440A-BB8D-5AC00FBE4CBF}"/>
    <cellStyle name="Normal 34" xfId="90" xr:uid="{A3105B10-DFB4-4BF2-A789-70C243AE3E45}"/>
    <cellStyle name="Normal 34 2" xfId="91" xr:uid="{7906BE34-7E0E-4874-B0A7-82752983900F}"/>
    <cellStyle name="Normal 35" xfId="92" xr:uid="{A94DD33C-494B-4EF1-A222-400E19F90F4C}"/>
    <cellStyle name="Normal 35 2" xfId="93" xr:uid="{A73EEA12-543F-465A-B47C-727061B70376}"/>
    <cellStyle name="Normal 36" xfId="94" xr:uid="{F51ED015-F511-41D5-B7F7-D664EE1C987D}"/>
    <cellStyle name="Normal 36 2" xfId="95" xr:uid="{212CE23C-CDEB-4C02-A6CA-858307E8B2CA}"/>
    <cellStyle name="Normal 37" xfId="96" xr:uid="{D42938E0-AA03-4686-8E06-5DF06DCB6213}"/>
    <cellStyle name="Normal 37 2" xfId="97" xr:uid="{3DD7208C-BB3B-4A11-80E2-91B23FC51793}"/>
    <cellStyle name="Normal 38" xfId="98" xr:uid="{8D8FCC7A-39C4-4868-B1AC-B0F902B6A35D}"/>
    <cellStyle name="Normal 38 2" xfId="99" xr:uid="{632CDAA4-983B-4652-8979-33AFC4E667B9}"/>
    <cellStyle name="Normal 39" xfId="100" xr:uid="{8B96057D-3692-4D93-A171-2E70B21BF7FA}"/>
    <cellStyle name="Normal 39 2" xfId="101" xr:uid="{ACB194E3-8695-4840-9C50-E1E6C76CB668}"/>
    <cellStyle name="Normal 4" xfId="102" xr:uid="{C9ADDC4B-69A3-4B22-BFED-2DA2E39E2832}"/>
    <cellStyle name="Normal 4 2" xfId="241" xr:uid="{C86BC63E-DEE8-4B6A-8D73-B984510E1EA7}"/>
    <cellStyle name="Normal 4 3" xfId="242" xr:uid="{4E5E9F06-4621-4B2B-A146-1D6471FD7B58}"/>
    <cellStyle name="Normal 4 4" xfId="465" xr:uid="{66FED123-B66E-4B46-BC30-90887F7CC4F0}"/>
    <cellStyle name="Normal 40" xfId="103" xr:uid="{B5906F24-ECF2-4679-9317-54088A661A99}"/>
    <cellStyle name="Normal 40 2" xfId="104" xr:uid="{D51A3B31-6A74-4568-93F6-DF4A0C2E584A}"/>
    <cellStyle name="Normal 41" xfId="105" xr:uid="{0B12526E-6BE9-452D-AAA6-595DEBBAAF7E}"/>
    <cellStyle name="Normal 41 2" xfId="106" xr:uid="{B088E3DF-1266-45D6-A394-0B5AF3AEACDB}"/>
    <cellStyle name="Normal 42" xfId="107" xr:uid="{35F78CA1-5A3F-433B-B1B3-E4F0E672AAD8}"/>
    <cellStyle name="Normal 42 2" xfId="108" xr:uid="{47E18411-DF9C-4997-B0BB-273DA59A3BED}"/>
    <cellStyle name="Normal 43" xfId="109" xr:uid="{A4A78234-8FEC-48D9-81F1-445A2920E62D}"/>
    <cellStyle name="Normal 43 2" xfId="110" xr:uid="{F0E4AD83-BA4F-495D-A1B8-BA73425D811E}"/>
    <cellStyle name="Normal 44" xfId="111" xr:uid="{06D27335-4DA3-4802-AB08-3A6F0688A289}"/>
    <cellStyle name="Normal 44 2" xfId="112" xr:uid="{01840F1B-280B-465E-966F-DA7459B72712}"/>
    <cellStyle name="Normal 45" xfId="113" xr:uid="{53B5FA51-EDAB-48BB-8551-46720B7EEAE6}"/>
    <cellStyle name="Normal 45 2" xfId="114" xr:uid="{211D70F7-12BD-48F4-B09E-42C93FBB2CB1}"/>
    <cellStyle name="Normal 46" xfId="115" xr:uid="{2D9F8507-2804-4CA6-88F8-56885DB5A876}"/>
    <cellStyle name="Normal 46 2" xfId="116" xr:uid="{2C805F16-72B3-4299-8D22-78EB06466A3D}"/>
    <cellStyle name="Normal 47" xfId="117" xr:uid="{265C5ACF-3B60-45F3-89A0-D5EB8686523E}"/>
    <cellStyle name="Normal 47 2" xfId="118" xr:uid="{817DAF02-ECC7-4010-B925-3FB90DC62D01}"/>
    <cellStyle name="Normal 48" xfId="119" xr:uid="{59A79A8C-04ED-4E55-9C0F-41A3C26C373A}"/>
    <cellStyle name="Normal 48 2" xfId="120" xr:uid="{27A917B4-9477-4786-B161-2F2768485FF3}"/>
    <cellStyle name="Normal 49" xfId="121" xr:uid="{F08DD2EE-E4FF-4DA8-9301-CF0E5D5577D1}"/>
    <cellStyle name="Normal 49 2" xfId="122" xr:uid="{9B1AEE06-D552-40CA-A517-4FF54AD8E51E}"/>
    <cellStyle name="Normal 5" xfId="123" xr:uid="{EC5F6AB7-2E32-42FE-8D0C-8671FEA8BA74}"/>
    <cellStyle name="Normal 5 2" xfId="124" xr:uid="{FC1F0C31-3819-40AE-837D-8DFE24366965}"/>
    <cellStyle name="Normal 5 2 2" xfId="243" xr:uid="{EED3C95A-F588-4280-A1EC-33A159212132}"/>
    <cellStyle name="Normal 5 2 2 2" xfId="244" xr:uid="{E9279D6B-5B77-41FB-A5EC-5C763CF9C87F}"/>
    <cellStyle name="Normal 5 2 2 2 2" xfId="245" xr:uid="{4592D43F-F38C-489A-AC02-826FA0C28257}"/>
    <cellStyle name="Normal 5 2 2 2 3" xfId="246" xr:uid="{8A825E01-19EA-4ADF-9D41-943E6D157B98}"/>
    <cellStyle name="Normal 5 2 3" xfId="247" xr:uid="{B3271B36-D273-4155-9D36-1A5266469CAE}"/>
    <cellStyle name="Normal 5 2 4" xfId="248" xr:uid="{1F9D7799-D1EB-47A3-A575-B7606EE1EA10}"/>
    <cellStyle name="Normal 5 3" xfId="249" xr:uid="{5C59F017-A136-4A26-AF70-423408DD5E14}"/>
    <cellStyle name="Normal 5 3 2" xfId="250" xr:uid="{472DFBED-C3E3-4DCE-A0D3-6789B140B51F}"/>
    <cellStyle name="Normal 5 3 3" xfId="251" xr:uid="{D291ED4A-CF44-478E-A575-C7D8A7E4F9D3}"/>
    <cellStyle name="Normal 5 4" xfId="252" xr:uid="{B261186D-55A2-4E10-BA74-2F5BA46C1069}"/>
    <cellStyle name="Normal 5 5" xfId="253" xr:uid="{AD679A32-8B15-4933-8F92-81BC69D7160C}"/>
    <cellStyle name="Normal 50" xfId="125" xr:uid="{A3C66DBC-A816-46C6-91DF-67C7A32430D8}"/>
    <cellStyle name="Normal 50 2" xfId="126" xr:uid="{24401DE5-E313-4226-9BEB-4D021075486C}"/>
    <cellStyle name="Normal 51" xfId="127" xr:uid="{77BEFC8D-B29E-4E23-8E14-F44202406F08}"/>
    <cellStyle name="Normal 51 2" xfId="128" xr:uid="{5C3218BD-6D1B-4C63-AAED-9D5E9D7D7C09}"/>
    <cellStyle name="Normal 52" xfId="129" xr:uid="{B6D016F0-44F0-4E8E-B2D1-447F746CF686}"/>
    <cellStyle name="Normal 52 2" xfId="130" xr:uid="{1BAF6D73-B6AA-4924-993F-2565E406E6DB}"/>
    <cellStyle name="Normal 53" xfId="131" xr:uid="{33D9136E-FD9E-4F7E-A8E5-5B24930DA9CA}"/>
    <cellStyle name="Normal 53 2" xfId="132" xr:uid="{197A84D4-ECEA-4841-9021-B050479CEB15}"/>
    <cellStyle name="Normal 54" xfId="133" xr:uid="{928D3D94-7623-4978-9B89-C2FE6C74C7C6}"/>
    <cellStyle name="Normal 54 2" xfId="134" xr:uid="{2FAF86B7-080D-49C8-BD88-372E0FF5BEF0}"/>
    <cellStyle name="Normal 55" xfId="135" xr:uid="{D69343B4-A520-4BC3-95F4-2AD0B9942F10}"/>
    <cellStyle name="Normal 55 2" xfId="136" xr:uid="{92092E4E-5A74-4755-A3CE-5E7CB1C646BA}"/>
    <cellStyle name="Normal 56" xfId="137" xr:uid="{98CF4354-C549-489B-8C78-DDAFB7EC3A3F}"/>
    <cellStyle name="Normal 56 2" xfId="138" xr:uid="{7168C1FA-F8FE-40AA-9A8B-2D2559F7CE19}"/>
    <cellStyle name="Normal 57" xfId="139" xr:uid="{8DBEF292-870A-413D-B63D-34E58BE752F3}"/>
    <cellStyle name="Normal 57 2" xfId="140" xr:uid="{50C5009E-7014-4763-B6E5-994DB908950B}"/>
    <cellStyle name="Normal 58" xfId="141" xr:uid="{96CAB557-9111-4547-8DA6-496D169BA472}"/>
    <cellStyle name="Normal 58 2" xfId="142" xr:uid="{7C25F531-67FB-4EDE-960E-F8A105A32779}"/>
    <cellStyle name="Normal 59" xfId="143" xr:uid="{499D73BC-A998-47CA-A97F-3F7810A61041}"/>
    <cellStyle name="Normal 59 2" xfId="144" xr:uid="{BC7BEEC6-72EE-456E-8BCE-2C40C5EB743B}"/>
    <cellStyle name="Normal 6" xfId="145" xr:uid="{709CBCB5-D079-46A7-9B03-3F0F0561B0F2}"/>
    <cellStyle name="Normal 6 2" xfId="146" xr:uid="{2D99B7AF-E557-43AA-AEEB-6EC33960E198}"/>
    <cellStyle name="Normal 6 2 2" xfId="442" xr:uid="{47FEF429-CF84-43ED-A64A-C2FB3D0D79A3}"/>
    <cellStyle name="Normal 6 3" xfId="147" xr:uid="{97DBA555-B66F-47B2-AFC7-F42E48B30C5E}"/>
    <cellStyle name="Normal 6 3 2" xfId="445" xr:uid="{8A257B6E-8A3A-4B31-9637-498822F69108}"/>
    <cellStyle name="Normal 60" xfId="148" xr:uid="{6CC693E1-83F2-4F4D-8D37-5DDCDE1177D8}"/>
    <cellStyle name="Normal 60 2" xfId="149" xr:uid="{F722FE23-455A-4856-AA16-ABE54EDA1C54}"/>
    <cellStyle name="Normal 61" xfId="150" xr:uid="{E69EF337-9C33-4F78-B20F-82529EE70103}"/>
    <cellStyle name="Normal 61 2" xfId="151" xr:uid="{ED830F4B-2F2A-4995-A950-74B2EE31514F}"/>
    <cellStyle name="Normal 62" xfId="152" xr:uid="{C31EDEFC-BCA6-4AA3-839F-634C84CBF657}"/>
    <cellStyle name="Normal 62 2" xfId="153" xr:uid="{BE226BD5-91FA-445F-8214-EBD967D07EC5}"/>
    <cellStyle name="Normal 63" xfId="154" xr:uid="{43145E42-774F-463D-851D-F8452BFE969B}"/>
    <cellStyle name="Normal 63 2" xfId="155" xr:uid="{161E1622-8D15-4496-B3BE-A0A7D1F89043}"/>
    <cellStyle name="Normal 64" xfId="156" xr:uid="{B90E0D98-3674-4D1E-B67B-00BCCFC21C7F}"/>
    <cellStyle name="Normal 64 2" xfId="157" xr:uid="{373901B9-9037-4076-8F9F-3EC8BD1F881D}"/>
    <cellStyle name="Normal 65" xfId="158" xr:uid="{08314FA9-07B2-4A38-8CAA-B0C2EB869103}"/>
    <cellStyle name="Normal 65 2" xfId="159" xr:uid="{720F3B84-760A-45A0-B15C-FB3C3110CAE3}"/>
    <cellStyle name="Normal 66" xfId="160" xr:uid="{434D48A3-BD45-4C3E-93F7-67D7E60872D5}"/>
    <cellStyle name="Normal 66 2" xfId="161" xr:uid="{EA2CE8CC-1BF7-4FF8-90FC-DD6303D0CC0F}"/>
    <cellStyle name="Normal 67" xfId="162" xr:uid="{AA244488-7A1A-4198-B6C2-8A2F9E43C1E2}"/>
    <cellStyle name="Normal 67 2" xfId="163" xr:uid="{9E67894B-FE99-4E3A-A324-B6267140A0C6}"/>
    <cellStyle name="Normal 68" xfId="164" xr:uid="{E7679DE3-AB87-41C7-AB2A-406764FEBCC5}"/>
    <cellStyle name="Normal 68 2" xfId="165" xr:uid="{FA71E3C9-8B51-4188-AB5B-ADA23D9C337F}"/>
    <cellStyle name="Normal 69" xfId="166" xr:uid="{E1D8EDD7-7A38-47A4-8D96-FA7D450A3FAA}"/>
    <cellStyle name="Normal 69 2" xfId="167" xr:uid="{00A782C7-E633-4A00-B1FD-91D342963122}"/>
    <cellStyle name="Normal 7" xfId="168" xr:uid="{7A968FC7-6362-476D-AD28-69D3166CE041}"/>
    <cellStyle name="Normal 7 2" xfId="169" xr:uid="{76DDFA03-7124-4EA3-971E-DC3F33C32D31}"/>
    <cellStyle name="Normal 70" xfId="170" xr:uid="{1E1E3F5D-741A-4C9A-84A1-7571C2F09645}"/>
    <cellStyle name="Normal 70 2" xfId="171" xr:uid="{48179BB8-9F92-48A0-A177-82A857A13AE8}"/>
    <cellStyle name="Normal 71" xfId="172" xr:uid="{FC2B774C-1523-4C40-A7EF-2BFA24530018}"/>
    <cellStyle name="Normal 71 2" xfId="173" xr:uid="{CEFAF89B-E21F-44F3-AAD1-4AB3238F3542}"/>
    <cellStyle name="Normal 72" xfId="174" xr:uid="{21C98EFF-ACC0-4393-9752-EC213C796C83}"/>
    <cellStyle name="Normal 72 2" xfId="175" xr:uid="{0C8CA971-C029-4124-800C-50C226E3F905}"/>
    <cellStyle name="Normal 73" xfId="176" xr:uid="{928E8610-70D6-4E29-852F-72000F74C199}"/>
    <cellStyle name="Normal 73 2" xfId="177" xr:uid="{00D6893E-C687-47E3-BCB2-7CDB0B50100C}"/>
    <cellStyle name="Normal 74" xfId="178" xr:uid="{CE6C75D8-48D7-410E-9196-DCA913610AD2}"/>
    <cellStyle name="Normal 74 2" xfId="179" xr:uid="{B5580179-5936-490D-9C5D-0B10AD7C34EE}"/>
    <cellStyle name="Normal 75" xfId="180" xr:uid="{4DB04AD5-9B3E-4EEC-B1C3-E50D7446F5FD}"/>
    <cellStyle name="Normal 75 2" xfId="181" xr:uid="{35765559-66D3-47CE-B982-314AFE11C7F0}"/>
    <cellStyle name="Normal 76" xfId="182" xr:uid="{50A0BFF4-32E2-4FD6-B0ED-DC2238AE66A4}"/>
    <cellStyle name="Normal 76 2" xfId="183" xr:uid="{01189549-EA66-4552-94A7-A62E967EE6E3}"/>
    <cellStyle name="Normal 77" xfId="184" xr:uid="{59146AC6-569B-439B-A546-55A55600B449}"/>
    <cellStyle name="Normal 77 2" xfId="185" xr:uid="{AE70ABBD-899D-443A-8F9B-AF141BE90D72}"/>
    <cellStyle name="Normal 78" xfId="186" xr:uid="{17F461CD-AE18-45E1-BC6C-EE4D78E2A1F2}"/>
    <cellStyle name="Normal 78 2" xfId="187" xr:uid="{5F2F7AD2-FF02-468A-9A33-52FF227AFE89}"/>
    <cellStyle name="Normal 79" xfId="188" xr:uid="{A7B22577-8285-4E0A-B056-623A14138DEF}"/>
    <cellStyle name="Normal 79 2" xfId="189" xr:uid="{6C1CAEA6-D75A-4A02-811E-598E19004CA8}"/>
    <cellStyle name="Normal 8" xfId="190" xr:uid="{5F2A5AC8-7A86-4F13-85F3-FAE655E50F7B}"/>
    <cellStyle name="Normal 8 2" xfId="191" xr:uid="{20DE16E2-A289-42A1-964F-F5F7892D9CA9}"/>
    <cellStyle name="Normal 80" xfId="192" xr:uid="{B7551688-1A1A-4FE3-8499-05F18B528EC1}"/>
    <cellStyle name="Normal 80 2" xfId="193" xr:uid="{C40D7895-6A40-43F0-9F27-70B9C0EE0CFF}"/>
    <cellStyle name="Normal 81" xfId="194" xr:uid="{A57C29AF-3DA1-4C14-91CE-21FD4D762BD1}"/>
    <cellStyle name="Normal 81 2" xfId="195" xr:uid="{71FFB2A9-299A-4D3B-A4AC-783CF521F0B1}"/>
    <cellStyle name="Normal 82" xfId="196" xr:uid="{D4602495-BA77-4F98-8F4C-35243A45EDC3}"/>
    <cellStyle name="Normal 82 2" xfId="197" xr:uid="{8A9275F2-3D9E-462E-8157-358FEF636EDB}"/>
    <cellStyle name="Normal 83" xfId="198" xr:uid="{C2D4D243-C67C-4EF8-8331-587BDFC3AD01}"/>
    <cellStyle name="Normal 83 2" xfId="199" xr:uid="{2B0460BC-90F6-4F3B-A6C7-17F3EB378A44}"/>
    <cellStyle name="Normal 84" xfId="200" xr:uid="{12E7E561-ADE9-4689-BDD0-52C4EF2BFAC1}"/>
    <cellStyle name="Normal 84 2" xfId="201" xr:uid="{C87DD7A0-5950-4C2F-95DA-0AE51505501F}"/>
    <cellStyle name="Normal 85" xfId="202" xr:uid="{483BBA48-A3EE-4D1A-BBE5-11745B86B2C6}"/>
    <cellStyle name="Normal 85 2" xfId="203" xr:uid="{3D2EB665-26B3-434A-8902-131367E9593F}"/>
    <cellStyle name="Normal 86" xfId="204" xr:uid="{263AF502-88A3-4F1A-BA2C-0E62B7DFABEE}"/>
    <cellStyle name="Normal 86 2" xfId="205" xr:uid="{8711AC2B-B6D9-48C3-AE92-FC0C7611A04D}"/>
    <cellStyle name="Normal 87" xfId="206" xr:uid="{2452A571-F4FA-4E6B-8156-93A2C73A586E}"/>
    <cellStyle name="Normal 87 2" xfId="207" xr:uid="{A519196F-A6CC-4881-967C-7DA97C598B1F}"/>
    <cellStyle name="Normal 88" xfId="208" xr:uid="{C3DC6DCD-29D0-480B-9A97-C4DD6780B82A}"/>
    <cellStyle name="Normal 88 2" xfId="209" xr:uid="{88961372-4BA7-41A4-B69A-08C1001E91B2}"/>
    <cellStyle name="Normal 89" xfId="210" xr:uid="{06BA5E58-3185-4E8E-AAE8-7E0B80CFF93A}"/>
    <cellStyle name="Normal 89 2" xfId="211" xr:uid="{CEE476FA-D9B3-4136-A9B3-37E88B065441}"/>
    <cellStyle name="Normal 89 3" xfId="254" xr:uid="{D544521A-8E2F-43DE-8107-E8316167F878}"/>
    <cellStyle name="Normal 89 4" xfId="255" xr:uid="{75E46CAF-EF2A-49BD-BB78-8A134D3565D0}"/>
    <cellStyle name="Normal 9" xfId="212" xr:uid="{693998C9-10B9-403D-888E-6564241CD5C4}"/>
    <cellStyle name="Normal 9 2" xfId="213" xr:uid="{99E783CE-F236-43FE-8C58-D56B31587892}"/>
    <cellStyle name="Normal 90" xfId="214" xr:uid="{A4606065-812C-4AA6-9955-7D2BD2669B23}"/>
    <cellStyle name="Normal 90 2" xfId="215" xr:uid="{F9976EBA-FF3B-4705-8FA8-B7A35FAAD5AD}"/>
    <cellStyle name="Normal 90 3" xfId="269" xr:uid="{409E58D3-1E7B-407F-9A43-79EEBC7052D6}"/>
    <cellStyle name="Normal 91" xfId="216" xr:uid="{E18DC070-89EA-4862-AE52-C3DC6970E32A}"/>
    <cellStyle name="Normal 92" xfId="217" xr:uid="{D51C589F-7E27-4440-B28E-E6D86C3ECE08}"/>
    <cellStyle name="Normal 93" xfId="218" xr:uid="{4921E9D0-C8D5-4558-987B-ECA5DA56E438}"/>
    <cellStyle name="Normal 94" xfId="219" xr:uid="{923C46B4-9E22-4BBB-A80F-1847F30FF893}"/>
    <cellStyle name="Normal 95" xfId="220" xr:uid="{D75BD8AD-4F85-4536-AB50-BC7686FEED64}"/>
    <cellStyle name="Normal 96" xfId="221" xr:uid="{B967C937-FA07-433C-A1E2-9FC023640879}"/>
    <cellStyle name="Normal 97" xfId="222" xr:uid="{CDB709D2-5FB8-4937-A632-6703B8CE3EEA}"/>
    <cellStyle name="Normal 98" xfId="223" xr:uid="{9B094BC2-7E74-4FC5-94B2-51A650AF1F32}"/>
    <cellStyle name="Normal 99" xfId="224" xr:uid="{EE27A5E4-D639-42E4-B5C6-D40C3D9351CE}"/>
    <cellStyle name="Normal GHG Textfiels Bold" xfId="379" xr:uid="{350E9BD8-EFC6-433C-B16A-530CB166A8F8}"/>
    <cellStyle name="Normal_PRINCIP" xfId="460" xr:uid="{20CE07E2-7902-4443-BE35-B2453175A68B}"/>
    <cellStyle name="Normal_Prod2002-03" xfId="466" xr:uid="{75FBD622-EFFA-4688-9B70-F9506CDD86F8}"/>
    <cellStyle name="Nota 2" xfId="380" xr:uid="{F53F7A92-32CB-42D7-AD2B-851B62652104}"/>
    <cellStyle name="Nota 3" xfId="459" xr:uid="{A783B2E6-390A-4259-9F0B-68BB4FBB8FDE}"/>
    <cellStyle name="Note 2" xfId="436" xr:uid="{DEDBAF61-9A99-43AE-9E1D-F11F40D1452C}"/>
    <cellStyle name="NUMLINHA" xfId="225" xr:uid="{D8EB9C0C-ADC2-40AE-9FA8-3A40A2C7F115}"/>
    <cellStyle name="NUMLINHA 2" xfId="256" xr:uid="{3DC5A6F1-D6FB-4799-A562-C08BA8F92AF2}"/>
    <cellStyle name="Output 2" xfId="437" xr:uid="{B859F7D5-C990-4F0E-ADBA-8711FFC93401}"/>
    <cellStyle name="Percent" xfId="463" builtinId="5"/>
    <cellStyle name="Percent 2" xfId="226" xr:uid="{DE3CC76D-FF06-48AF-A809-D8B1DD5D9CC1}"/>
    <cellStyle name="Percent 2 2" xfId="227" xr:uid="{E792C45D-C8C8-4322-B0DA-CBDC9DB7AF14}"/>
    <cellStyle name="Percent 2 2 2" xfId="257" xr:uid="{67D71C72-1BCD-4ECF-8D03-580061ED3393}"/>
    <cellStyle name="Percent 2 2 2 2" xfId="237" xr:uid="{CA8FD8FA-0155-452D-9575-AB1C8C010B83}"/>
    <cellStyle name="Percent 2 3" xfId="382" xr:uid="{55543979-81A1-409D-AECC-31BCA7546725}"/>
    <cellStyle name="Percent 3" xfId="228" xr:uid="{D8A64EA1-F9CE-4C11-94D1-514AF86A02E4}"/>
    <cellStyle name="Percent 3 2" xfId="236" xr:uid="{9D1D2F75-8D9D-444E-A7BC-887C31189659}"/>
    <cellStyle name="Percent 3 2 2" xfId="258" xr:uid="{B8E9478B-6003-4314-AD90-21C0CFD8707C}"/>
    <cellStyle name="Percent 4" xfId="229" xr:uid="{8A7AE566-EF0D-43FF-A130-86F7D3EB41DE}"/>
    <cellStyle name="Percent 4 2" xfId="259" xr:uid="{EC0CA2A7-441A-4CE0-A5BD-21036BB616F2}"/>
    <cellStyle name="Percent 5" xfId="260" xr:uid="{F8C1A899-0A56-4F91-A12B-2839BB0DDAE5}"/>
    <cellStyle name="Percent 6" xfId="261" xr:uid="{6A5B3CD7-BED7-40EC-8D5D-69425AAB45B2}"/>
    <cellStyle name="Percentagem 2" xfId="262" xr:uid="{4E214B6A-2BE0-4422-AA8D-6604729790CE}"/>
    <cellStyle name="Percentagem 3" xfId="381" xr:uid="{E72E392C-0C4B-403E-A5E8-56D2C085F65E}"/>
    <cellStyle name="QDTITULO" xfId="230" xr:uid="{AB6C3480-BDFC-4300-A957-0E7D5F67DA06}"/>
    <cellStyle name="QuestionTextH" xfId="384" xr:uid="{CEDC2F49-C4AD-4FD7-A7C7-BEAE785C6750}"/>
    <cellStyle name="QuestionTextV" xfId="385" xr:uid="{69AA1E3A-BBA1-4604-9E68-4B409E3D039E}"/>
    <cellStyle name="RTableHeading" xfId="386" xr:uid="{995365DE-49D9-4047-A612-DB28916E165A}"/>
    <cellStyle name="Saída 2" xfId="387" xr:uid="{6376279F-D773-46BD-935E-44FFC7438B9E}"/>
    <cellStyle name="Standard_WBBasis" xfId="388" xr:uid="{418E4190-976E-404F-875F-3DCE0ACC37DD}"/>
    <cellStyle name="Style 1" xfId="471" xr:uid="{190C43BF-0B61-4A06-8AED-738EB2066366}"/>
    <cellStyle name="Style 2" xfId="472" xr:uid="{EBB4CD29-7366-4232-AF01-32D848387A8A}"/>
    <cellStyle name="TableEvenline" xfId="279" xr:uid="{AD69010F-11D5-4761-93FB-87043A7DDAA3}"/>
    <cellStyle name="TableEvenlineData" xfId="280" xr:uid="{3589C506-147C-4F71-9AB1-BD311217B61A}"/>
    <cellStyle name="TableOddline" xfId="277" xr:uid="{17EB7ADD-889B-45DC-90BA-A377AA0A709A}"/>
    <cellStyle name="TableOddlineData" xfId="278" xr:uid="{D26B7972-0C49-4E44-9FC6-D9C7B4718B77}"/>
    <cellStyle name="Texto de Aviso 2" xfId="389" xr:uid="{8238CD8E-DE62-46CD-9344-CDD8958E4C8E}"/>
    <cellStyle name="Texto Explicativo 2" xfId="390" xr:uid="{D05D1395-6F58-40D5-8504-BCF967A070DF}"/>
    <cellStyle name="tit de conc" xfId="391" xr:uid="{0C1122C1-3FA2-4C4A-973C-03598C64922F}"/>
    <cellStyle name="TITCOLUNA" xfId="231" xr:uid="{6E2592B9-0AFF-4EDD-BE62-84765E58B0EF}"/>
    <cellStyle name="TITCOLUNA 2" xfId="263" xr:uid="{79D3AF22-338F-4286-A68D-4E53E61A782B}"/>
    <cellStyle name="Title 2" xfId="438" xr:uid="{C947DB4E-169A-4458-A87A-22C024FC65F2}"/>
    <cellStyle name="Título 2" xfId="392" xr:uid="{474A8E45-C01C-47A3-8391-1DAE06E75501}"/>
    <cellStyle name="titulos d a coluna" xfId="393" xr:uid="{304CA843-D85C-41F9-BC91-0423282BE4C3}"/>
    <cellStyle name="Total 2" xfId="439" xr:uid="{16B612B2-A6CA-4787-8917-E43C7F02EEC2}"/>
    <cellStyle name="Value" xfId="394" xr:uid="{A28D93BB-21C7-4607-A14E-1D9A6D3B53F6}"/>
    <cellStyle name="ValueBold" xfId="395" xr:uid="{5C827E92-A3F4-49D9-BCAE-8D3421462BCF}"/>
    <cellStyle name="Verificar Célula 2" xfId="396" xr:uid="{4CC6A396-71A2-4E7A-A4F4-B43637665BE9}"/>
    <cellStyle name="Warning Text 2" xfId="440" xr:uid="{22C704C6-69DF-423F-8132-2967D157EFEE}"/>
    <cellStyle name="WithoutLine" xfId="397" xr:uid="{2A600505-DC4E-4EC2-99FA-A654394B6505}"/>
    <cellStyle name="Обычный_CRF2002 (1)" xfId="398" xr:uid="{EE1B0BC8-1129-4762-823F-ADD10CB5B3E4}"/>
  </cellStyles>
  <dxfs count="3">
    <dxf>
      <font>
        <b/>
        <i val="0"/>
      </font>
      <fill>
        <patternFill>
          <bgColor rgb="FFFF0066"/>
        </patternFill>
      </fill>
    </dxf>
    <dxf>
      <font>
        <b/>
        <i val="0"/>
      </font>
      <fill>
        <patternFill>
          <bgColor rgb="FF99FF99"/>
        </patternFill>
      </fill>
    </dxf>
    <dxf>
      <font>
        <b/>
        <i val="0"/>
      </font>
      <fill>
        <patternFill>
          <bgColor rgb="FFFFFF00"/>
        </patternFill>
      </fill>
    </dxf>
  </dxfs>
  <tableStyles count="0" defaultTableStyle="TableStyleMedium2" defaultPivotStyle="PivotStyleLight16"/>
  <colors>
    <mruColors>
      <color rgb="FF99CCFF"/>
      <color rgb="FF99FF99"/>
      <color rgb="FFFF0066"/>
      <color rgb="FFEA4863"/>
      <color rgb="FFCCFF99"/>
      <color rgb="FFCC0066"/>
      <color rgb="FF6600FF"/>
      <color rgb="FFCC66FF"/>
      <color rgb="FFFF00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hyperlink" Target="#&#205;ndic3!A1"/></Relationships>
</file>

<file path=xl/drawings/_rels/drawing2.xml.rels><?xml version="1.0" encoding="UTF-8" standalone="yes"?>
<Relationships xmlns="http://schemas.openxmlformats.org/package/2006/relationships"><Relationship Id="rId1" Type="http://schemas.openxmlformats.org/officeDocument/2006/relationships/hyperlink" Target="#&#205;ndic3!A1"/></Relationships>
</file>

<file path=xl/drawings/_rels/drawing3.xml.rels><?xml version="1.0" encoding="UTF-8" standalone="yes"?>
<Relationships xmlns="http://schemas.openxmlformats.org/package/2006/relationships"><Relationship Id="rId1" Type="http://schemas.openxmlformats.org/officeDocument/2006/relationships/hyperlink" Target="#&#205;ndic3!A1"/></Relationships>
</file>

<file path=xl/drawings/_rels/drawing4.xml.rels><?xml version="1.0" encoding="UTF-8" standalone="yes"?>
<Relationships xmlns="http://schemas.openxmlformats.org/package/2006/relationships"><Relationship Id="rId1" Type="http://schemas.openxmlformats.org/officeDocument/2006/relationships/hyperlink" Target="#&#205;ndic3!A1"/></Relationships>
</file>

<file path=xl/drawings/_rels/drawing5.xml.rels><?xml version="1.0" encoding="UTF-8" standalone="yes"?>
<Relationships xmlns="http://schemas.openxmlformats.org/package/2006/relationships"><Relationship Id="rId1" Type="http://schemas.openxmlformats.org/officeDocument/2006/relationships/hyperlink" Target="#&#205;ndic3!A1"/></Relationships>
</file>

<file path=xl/drawings/_rels/drawing6.xml.rels><?xml version="1.0" encoding="UTF-8" standalone="yes"?>
<Relationships xmlns="http://schemas.openxmlformats.org/package/2006/relationships"><Relationship Id="rId1" Type="http://schemas.openxmlformats.org/officeDocument/2006/relationships/hyperlink" Target="#&#205;ndic3!A1"/></Relationships>
</file>

<file path=xl/drawings/_rels/drawing7.xml.rels><?xml version="1.0" encoding="UTF-8" standalone="yes"?>
<Relationships xmlns="http://schemas.openxmlformats.org/package/2006/relationships"><Relationship Id="rId1" Type="http://schemas.openxmlformats.org/officeDocument/2006/relationships/hyperlink" Target="#&#205;ndic3!A1"/></Relationships>
</file>

<file path=xl/drawings/_rels/drawing8.xml.rels><?xml version="1.0" encoding="UTF-8" standalone="yes"?>
<Relationships xmlns="http://schemas.openxmlformats.org/package/2006/relationships"><Relationship Id="rId1" Type="http://schemas.openxmlformats.org/officeDocument/2006/relationships/hyperlink" Target="#&#205;ndic3!A1"/></Relationships>
</file>

<file path=xl/drawings/_rels/drawing9.xml.rels><?xml version="1.0" encoding="UTF-8" standalone="yes"?>
<Relationships xmlns="http://schemas.openxmlformats.org/package/2006/relationships"><Relationship Id="rId1" Type="http://schemas.openxmlformats.org/officeDocument/2006/relationships/hyperlink" Target="#&#205;ndic3!A1"/></Relationships>
</file>

<file path=xl/drawings/_rels/drawing10.xml.rels><?xml version="1.0" encoding="UTF-8" standalone="yes"?>
<Relationships xmlns="http://schemas.openxmlformats.org/package/2006/relationships"><Relationship Id="rId1" Type="http://schemas.openxmlformats.org/officeDocument/2006/relationships/hyperlink" Target="#&#205;ndic3!A1"/></Relationships>
</file>

<file path=xl/drawings/_rels/drawing11.xml.rels><?xml version="1.0" encoding="UTF-8" standalone="yes"?>
<Relationships xmlns="http://schemas.openxmlformats.org/package/2006/relationships"><Relationship Id="rId1" Type="http://schemas.openxmlformats.org/officeDocument/2006/relationships/hyperlink" Target="#&#205;ndic3!A1"/></Relationships>
</file>

<file path=xl/drawings/_rels/drawing12.xml.rels><?xml version="1.0" encoding="UTF-8" standalone="yes"?>
<Relationships xmlns="http://schemas.openxmlformats.org/package/2006/relationships"><Relationship Id="rId1" Type="http://schemas.openxmlformats.org/officeDocument/2006/relationships/hyperlink" Target="#&#205;ndic3!A1"/></Relationships>
</file>

<file path=xl/drawings/_rels/drawing13.xml.rels><?xml version="1.0" encoding="UTF-8" standalone="yes"?>
<Relationships xmlns="http://schemas.openxmlformats.org/package/2006/relationships"><Relationship Id="rId1" Type="http://schemas.openxmlformats.org/officeDocument/2006/relationships/hyperlink" Target="#&#205;ndic3!A1"/></Relationships>
</file>

<file path=xl/drawings/_rels/drawing14.xml.rels><?xml version="1.0" encoding="UTF-8" standalone="yes"?>
<Relationships xmlns="http://schemas.openxmlformats.org/package/2006/relationships"><Relationship Id="rId1" Type="http://schemas.openxmlformats.org/officeDocument/2006/relationships/hyperlink" Target="#&#205;ndic3!A1"/></Relationships>
</file>

<file path=xl/drawings/_rels/drawing15.xml.rels><?xml version="1.0" encoding="UTF-8" standalone="yes"?>
<Relationships xmlns="http://schemas.openxmlformats.org/package/2006/relationships"><Relationship Id="rId1" Type="http://schemas.openxmlformats.org/officeDocument/2006/relationships/hyperlink" Target="#&#205;ndic3!A1"/></Relationships>
</file>

<file path=xl/drawings/_rels/drawing16.xml.rels><?xml version="1.0" encoding="UTF-8" standalone="yes"?>
<Relationships xmlns="http://schemas.openxmlformats.org/package/2006/relationships"><Relationship Id="rId1" Type="http://schemas.openxmlformats.org/officeDocument/2006/relationships/hyperlink" Target="#&#205;ndic3!A1"/></Relationships>
</file>

<file path=xl/drawings/_rels/drawing17.xml.rels><?xml version="1.0" encoding="UTF-8" standalone="yes"?>
<Relationships xmlns="http://schemas.openxmlformats.org/package/2006/relationships"><Relationship Id="rId1" Type="http://schemas.openxmlformats.org/officeDocument/2006/relationships/hyperlink" Target="#&#205;ndic3!A1"/></Relationships>
</file>

<file path=xl/drawings/_rels/drawing18.xml.rels><?xml version="1.0" encoding="UTF-8" standalone="yes"?>
<Relationships xmlns="http://schemas.openxmlformats.org/package/2006/relationships"><Relationship Id="rId1" Type="http://schemas.openxmlformats.org/officeDocument/2006/relationships/hyperlink" Target="#&#205;ndic3!A1"/></Relationships>
</file>

<file path=xl/drawings/_rels/drawing19.xml.rels><?xml version="1.0" encoding="UTF-8" standalone="yes"?>
<Relationships xmlns="http://schemas.openxmlformats.org/package/2006/relationships"><Relationship Id="rId1" Type="http://schemas.openxmlformats.org/officeDocument/2006/relationships/hyperlink" Target="#&#205;ndic3!A1"/></Relationships>
</file>

<file path=xl/drawings/_rels/drawing20.xml.rels><?xml version="1.0" encoding="UTF-8" standalone="yes"?>
<Relationships xmlns="http://schemas.openxmlformats.org/package/2006/relationships"><Relationship Id="rId1" Type="http://schemas.openxmlformats.org/officeDocument/2006/relationships/hyperlink" Target="#&#205;ndic3!A1"/></Relationships>
</file>

<file path=xl/drawings/_rels/drawing21.xml.rels><?xml version="1.0" encoding="UTF-8" standalone="yes"?>
<Relationships xmlns="http://schemas.openxmlformats.org/package/2006/relationships"><Relationship Id="rId1" Type="http://schemas.openxmlformats.org/officeDocument/2006/relationships/hyperlink" Target="#&#205;ndic3!A1"/></Relationships>
</file>

<file path=xl/drawings/_rels/drawing22.xml.rels><?xml version="1.0" encoding="UTF-8" standalone="yes"?>
<Relationships xmlns="http://schemas.openxmlformats.org/package/2006/relationships"><Relationship Id="rId1" Type="http://schemas.openxmlformats.org/officeDocument/2006/relationships/hyperlink" Target="#&#205;ndic3!A1"/></Relationships>
</file>

<file path=xl/drawings/_rels/drawing23.xml.rels><?xml version="1.0" encoding="UTF-8" standalone="yes"?>
<Relationships xmlns="http://schemas.openxmlformats.org/package/2006/relationships"><Relationship Id="rId1" Type="http://schemas.openxmlformats.org/officeDocument/2006/relationships/hyperlink" Target="#&#205;ndic3!A1"/></Relationships>
</file>

<file path=xl/drawings/_rels/drawing24.xml.rels><?xml version="1.0" encoding="UTF-8" standalone="yes"?>
<Relationships xmlns="http://schemas.openxmlformats.org/package/2006/relationships"><Relationship Id="rId1" Type="http://schemas.openxmlformats.org/officeDocument/2006/relationships/hyperlink" Target="#&#205;ndic3!A1"/></Relationships>
</file>

<file path=xl/drawings/_rels/drawing25.xml.rels><?xml version="1.0" encoding="UTF-8" standalone="yes"?>
<Relationships xmlns="http://schemas.openxmlformats.org/package/2006/relationships"><Relationship Id="rId1" Type="http://schemas.openxmlformats.org/officeDocument/2006/relationships/hyperlink" Target="#&#205;ndic3!A1"/></Relationships>
</file>

<file path=xl/drawings/_rels/drawing26.xml.rels><?xml version="1.0" encoding="UTF-8" standalone="yes"?>
<Relationships xmlns="http://schemas.openxmlformats.org/package/2006/relationships"><Relationship Id="rId1" Type="http://schemas.openxmlformats.org/officeDocument/2006/relationships/hyperlink" Target="#&#205;ndic3!A1"/></Relationships>
</file>

<file path=xl/drawings/_rels/drawing27.xml.rels><?xml version="1.0" encoding="UTF-8" standalone="yes"?>
<Relationships xmlns="http://schemas.openxmlformats.org/package/2006/relationships"><Relationship Id="rId1" Type="http://schemas.openxmlformats.org/officeDocument/2006/relationships/hyperlink" Target="#&#205;ndic3!A1"/></Relationships>
</file>

<file path=xl/drawings/_rels/drawing28.xml.rels><?xml version="1.0" encoding="UTF-8" standalone="yes"?>
<Relationships xmlns="http://schemas.openxmlformats.org/package/2006/relationships"><Relationship Id="rId1" Type="http://schemas.openxmlformats.org/officeDocument/2006/relationships/hyperlink" Target="#&#205;ndic3!A1"/></Relationships>
</file>

<file path=xl/drawings/_rels/drawing29.xml.rels><?xml version="1.0" encoding="UTF-8" standalone="yes"?>
<Relationships xmlns="http://schemas.openxmlformats.org/package/2006/relationships"><Relationship Id="rId1" Type="http://schemas.openxmlformats.org/officeDocument/2006/relationships/hyperlink" Target="#&#205;ndic3!A1"/></Relationships>
</file>

<file path=xl/drawings/_rels/drawing30.xml.rels><?xml version="1.0" encoding="UTF-8" standalone="yes"?>
<Relationships xmlns="http://schemas.openxmlformats.org/package/2006/relationships"><Relationship Id="rId1" Type="http://schemas.openxmlformats.org/officeDocument/2006/relationships/hyperlink" Target="#&#205;ndic3!A1"/></Relationships>
</file>

<file path=xl/drawings/_rels/drawing31.xml.rels><?xml version="1.0" encoding="UTF-8" standalone="yes"?>
<Relationships xmlns="http://schemas.openxmlformats.org/package/2006/relationships"><Relationship Id="rId1" Type="http://schemas.openxmlformats.org/officeDocument/2006/relationships/hyperlink" Target="#&#205;ndic3!A1"/></Relationships>
</file>

<file path=xl/drawings/_rels/drawing32.xml.rels><?xml version="1.0" encoding="UTF-8" standalone="yes"?>
<Relationships xmlns="http://schemas.openxmlformats.org/package/2006/relationships"><Relationship Id="rId1" Type="http://schemas.openxmlformats.org/officeDocument/2006/relationships/hyperlink" Target="#&#205;ndic3!A1"/></Relationships>
</file>

<file path=xl/drawings/_rels/drawing33.xml.rels><?xml version="1.0" encoding="UTF-8" standalone="yes"?>
<Relationships xmlns="http://schemas.openxmlformats.org/package/2006/relationships"><Relationship Id="rId1" Type="http://schemas.openxmlformats.org/officeDocument/2006/relationships/hyperlink" Target="#&#205;ndic3!A1"/></Relationships>
</file>

<file path=xl/drawings/_rels/drawing34.xml.rels><?xml version="1.0" encoding="UTF-8" standalone="yes"?>
<Relationships xmlns="http://schemas.openxmlformats.org/package/2006/relationships"><Relationship Id="rId1" Type="http://schemas.openxmlformats.org/officeDocument/2006/relationships/hyperlink" Target="#&#205;ndic3!A1"/></Relationships>
</file>

<file path=xl/drawings/_rels/drawing35.xml.rels><?xml version="1.0" encoding="UTF-8" standalone="yes"?>
<Relationships xmlns="http://schemas.openxmlformats.org/package/2006/relationships"><Relationship Id="rId1" Type="http://schemas.openxmlformats.org/officeDocument/2006/relationships/hyperlink" Target="#&#205;ndic3!A1"/></Relationships>
</file>

<file path=xl/drawings/_rels/drawing36.xml.rels><?xml version="1.0" encoding="UTF-8" standalone="yes"?>
<Relationships xmlns="http://schemas.openxmlformats.org/package/2006/relationships"><Relationship Id="rId1" Type="http://schemas.openxmlformats.org/officeDocument/2006/relationships/hyperlink" Target="#&#205;ndic3!A1"/></Relationships>
</file>

<file path=xl/drawings/_rels/drawing37.xml.rels><?xml version="1.0" encoding="UTF-8" standalone="yes"?>
<Relationships xmlns="http://schemas.openxmlformats.org/package/2006/relationships"><Relationship Id="rId1" Type="http://schemas.openxmlformats.org/officeDocument/2006/relationships/hyperlink" Target="#&#205;ndic3!A1"/></Relationships>
</file>

<file path=xl/drawings/_rels/drawing38.xml.rels><?xml version="1.0" encoding="UTF-8" standalone="yes"?>
<Relationships xmlns="http://schemas.openxmlformats.org/package/2006/relationships"><Relationship Id="rId1" Type="http://schemas.openxmlformats.org/officeDocument/2006/relationships/hyperlink" Target="#&#205;ndic3!A1"/></Relationships>
</file>

<file path=xl/drawings/_rels/drawing39.xml.rels><?xml version="1.0" encoding="UTF-8" standalone="yes"?>
<Relationships xmlns="http://schemas.openxmlformats.org/package/2006/relationships"><Relationship Id="rId1" Type="http://schemas.openxmlformats.org/officeDocument/2006/relationships/hyperlink" Target="#&#205;ndic3!A1"/></Relationships>
</file>

<file path=xl/drawings/_rels/drawing40.xml.rels><?xml version="1.0" encoding="UTF-8" standalone="yes"?>
<Relationships xmlns="http://schemas.openxmlformats.org/package/2006/relationships"><Relationship Id="rId2" Type="http://schemas.openxmlformats.org/officeDocument/2006/relationships/hyperlink" Target="#&#205;ndic3!A1"/><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hyperlink" Target="#&#205;ndic3!A1"/></Relationships>
</file>

<file path=xl/drawings/_rels/drawing42.xml.rels><?xml version="1.0" encoding="UTF-8" standalone="yes"?>
<Relationships xmlns="http://schemas.openxmlformats.org/package/2006/relationships"><Relationship Id="rId1" Type="http://schemas.openxmlformats.org/officeDocument/2006/relationships/hyperlink" Target="#&#205;ndic3!A1"/></Relationships>
</file>

<file path=xl/drawings/_rels/drawing43.xml.rels><?xml version="1.0" encoding="UTF-8" standalone="yes"?>
<Relationships xmlns="http://schemas.openxmlformats.org/package/2006/relationships"><Relationship Id="rId1" Type="http://schemas.openxmlformats.org/officeDocument/2006/relationships/hyperlink" Target="#&#205;ndic3!A1"/></Relationships>
</file>

<file path=xl/drawings/_rels/drawing44.xml.rels><?xml version="1.0" encoding="UTF-8" standalone="yes"?>
<Relationships xmlns="http://schemas.openxmlformats.org/package/2006/relationships"><Relationship Id="rId1" Type="http://schemas.openxmlformats.org/officeDocument/2006/relationships/hyperlink" Target="#&#205;ndic3!A1"/></Relationships>
</file>

<file path=xl/drawings/_rels/drawing45.xml.rels><?xml version="1.0" encoding="UTF-8" standalone="yes"?>
<Relationships xmlns="http://schemas.openxmlformats.org/package/2006/relationships"><Relationship Id="rId1" Type="http://schemas.openxmlformats.org/officeDocument/2006/relationships/hyperlink" Target="#&#205;ndic3!A1"/></Relationships>
</file>

<file path=xl/drawings/_rels/drawing46.xml.rels><?xml version="1.0" encoding="UTF-8" standalone="yes"?>
<Relationships xmlns="http://schemas.openxmlformats.org/package/2006/relationships"><Relationship Id="rId2" Type="http://schemas.openxmlformats.org/officeDocument/2006/relationships/hyperlink" Target="#&#205;ndic3!A1"/><Relationship Id="rId1" Type="http://schemas.openxmlformats.org/officeDocument/2006/relationships/image" Target="../media/image2.jpeg"/></Relationships>
</file>

<file path=xl/drawings/_rels/drawing47.xml.rels><?xml version="1.0" encoding="UTF-8" standalone="yes"?>
<Relationships xmlns="http://schemas.openxmlformats.org/package/2006/relationships"><Relationship Id="rId1" Type="http://schemas.openxmlformats.org/officeDocument/2006/relationships/hyperlink" Target="#&#205;ndic3!A1"/></Relationships>
</file>

<file path=xl/drawings/_rels/drawing4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C://Users/Cecolab/Downloads/Amado_2018.pdf" TargetMode="External"/></Relationships>
</file>

<file path=xl/drawings/_rels/drawing49.xml.rels><?xml version="1.0" encoding="UTF-8" standalone="yes"?>
<Relationships xmlns="http://schemas.openxmlformats.org/package/2006/relationships"><Relationship Id="rId1" Type="http://schemas.openxmlformats.org/officeDocument/2006/relationships/image" Target="../media/image4.png"/></Relationships>
</file>

<file path=xl/drawings/_rels/drawing50.xml.rels><?xml version="1.0" encoding="UTF-8" standalone="yes"?>
<Relationships xmlns="http://schemas.openxmlformats.org/package/2006/relationships"><Relationship Id="rId1" Type="http://schemas.openxmlformats.org/officeDocument/2006/relationships/hyperlink" Target="#&#205;ndic3!A1"/></Relationships>
</file>

<file path=xl/drawings/_rels/drawing51.xml.rels><?xml version="1.0" encoding="UTF-8" standalone="yes"?>
<Relationships xmlns="http://schemas.openxmlformats.org/package/2006/relationships"><Relationship Id="rId1" Type="http://schemas.openxmlformats.org/officeDocument/2006/relationships/hyperlink" Target="#&#205;ndic3!A1"/></Relationships>
</file>

<file path=xl/drawings/_rels/drawing52.xml.rels><?xml version="1.0" encoding="UTF-8" standalone="yes"?>
<Relationships xmlns="http://schemas.openxmlformats.org/package/2006/relationships"><Relationship Id="rId1" Type="http://schemas.openxmlformats.org/officeDocument/2006/relationships/hyperlink" Target="#&#205;ndic3!A1"/></Relationships>
</file>

<file path=xl/drawings/_rels/drawing53.xml.rels><?xml version="1.0" encoding="UTF-8" standalone="yes"?>
<Relationships xmlns="http://schemas.openxmlformats.org/package/2006/relationships"><Relationship Id="rId1" Type="http://schemas.openxmlformats.org/officeDocument/2006/relationships/hyperlink" Target="#&#205;ndic3!A1"/></Relationships>
</file>

<file path=xl/drawings/_rels/drawing54.xml.rels><?xml version="1.0" encoding="UTF-8" standalone="yes"?>
<Relationships xmlns="http://schemas.openxmlformats.org/package/2006/relationships"><Relationship Id="rId1" Type="http://schemas.openxmlformats.org/officeDocument/2006/relationships/hyperlink" Target="#&#205;ndic3!A1"/></Relationships>
</file>

<file path=xl/drawings/_rels/drawing55.xml.rels><?xml version="1.0" encoding="UTF-8" standalone="yes"?>
<Relationships xmlns="http://schemas.openxmlformats.org/package/2006/relationships"><Relationship Id="rId1" Type="http://schemas.openxmlformats.org/officeDocument/2006/relationships/hyperlink" Target="#&#205;ndic3!A1"/></Relationships>
</file>

<file path=xl/drawings/_rels/drawing56.xml.rels><?xml version="1.0" encoding="UTF-8" standalone="yes"?>
<Relationships xmlns="http://schemas.openxmlformats.org/package/2006/relationships"><Relationship Id="rId1" Type="http://schemas.openxmlformats.org/officeDocument/2006/relationships/hyperlink" Target="#&#205;ndic3!A1"/></Relationships>
</file>

<file path=xl/drawings/_rels/drawing57.xml.rels><?xml version="1.0" encoding="UTF-8" standalone="yes"?>
<Relationships xmlns="http://schemas.openxmlformats.org/package/2006/relationships"><Relationship Id="rId1" Type="http://schemas.openxmlformats.org/officeDocument/2006/relationships/hyperlink" Target="#&#205;ndic3!A1"/></Relationships>
</file>

<file path=xl/drawings/_rels/drawing58.xml.rels><?xml version="1.0" encoding="UTF-8" standalone="yes"?>
<Relationships xmlns="http://schemas.openxmlformats.org/package/2006/relationships"><Relationship Id="rId1" Type="http://schemas.openxmlformats.org/officeDocument/2006/relationships/hyperlink" Target="#&#205;ndic3!A1"/></Relationships>
</file>

<file path=xl/drawings/_rels/drawing59.xml.rels><?xml version="1.0" encoding="UTF-8" standalone="yes"?>
<Relationships xmlns="http://schemas.openxmlformats.org/package/2006/relationships"><Relationship Id="rId1" Type="http://schemas.openxmlformats.org/officeDocument/2006/relationships/hyperlink" Target="#&#205;ndic3!A1"/></Relationships>
</file>

<file path=xl/drawings/_rels/drawing60.xml.rels><?xml version="1.0" encoding="UTF-8" standalone="yes"?>
<Relationships xmlns="http://schemas.openxmlformats.org/package/2006/relationships"><Relationship Id="rId1" Type="http://schemas.openxmlformats.org/officeDocument/2006/relationships/hyperlink" Target="#&#205;ndic3!A1"/></Relationships>
</file>

<file path=xl/drawings/_rels/drawing61.xml.rels><?xml version="1.0" encoding="UTF-8" standalone="yes"?>
<Relationships xmlns="http://schemas.openxmlformats.org/package/2006/relationships"><Relationship Id="rId1" Type="http://schemas.openxmlformats.org/officeDocument/2006/relationships/hyperlink" Target="#&#205;ndic3!A1"/></Relationships>
</file>

<file path=xl/drawings/_rels/drawing62.xml.rels><?xml version="1.0" encoding="UTF-8" standalone="yes"?>
<Relationships xmlns="http://schemas.openxmlformats.org/package/2006/relationships"><Relationship Id="rId1" Type="http://schemas.openxmlformats.org/officeDocument/2006/relationships/hyperlink" Target="#&#205;ndic3!A1"/></Relationships>
</file>

<file path=xl/drawings/_rels/drawing63.xml.rels><?xml version="1.0" encoding="UTF-8" standalone="yes"?>
<Relationships xmlns="http://schemas.openxmlformats.org/package/2006/relationships"><Relationship Id="rId1" Type="http://schemas.openxmlformats.org/officeDocument/2006/relationships/hyperlink" Target="#&#205;ndic3!A1"/></Relationships>
</file>

<file path=xl/drawings/_rels/drawing64.xml.rels><?xml version="1.0" encoding="UTF-8" standalone="yes"?>
<Relationships xmlns="http://schemas.openxmlformats.org/package/2006/relationships"><Relationship Id="rId1" Type="http://schemas.openxmlformats.org/officeDocument/2006/relationships/hyperlink" Target="#&#205;ndic3!A1"/></Relationships>
</file>

<file path=xl/drawings/_rels/drawing65.xml.rels><?xml version="1.0" encoding="UTF-8" standalone="yes"?>
<Relationships xmlns="http://schemas.openxmlformats.org/package/2006/relationships"><Relationship Id="rId1" Type="http://schemas.openxmlformats.org/officeDocument/2006/relationships/hyperlink" Target="#&#205;ndic3!A1"/></Relationships>
</file>

<file path=xl/drawings/_rels/drawing66.xml.rels><?xml version="1.0" encoding="UTF-8" standalone="yes"?>
<Relationships xmlns="http://schemas.openxmlformats.org/package/2006/relationships"><Relationship Id="rId1" Type="http://schemas.openxmlformats.org/officeDocument/2006/relationships/hyperlink" Target="#&#205;ndic3!A1"/></Relationships>
</file>

<file path=xl/drawings/_rels/drawing67.xml.rels><?xml version="1.0" encoding="UTF-8" standalone="yes"?>
<Relationships xmlns="http://schemas.openxmlformats.org/package/2006/relationships"><Relationship Id="rId1" Type="http://schemas.openxmlformats.org/officeDocument/2006/relationships/hyperlink" Target="#&#205;ndic3!A1"/></Relationships>
</file>

<file path=xl/drawings/_rels/drawing68.xml.rels><?xml version="1.0" encoding="UTF-8" standalone="yes"?>
<Relationships xmlns="http://schemas.openxmlformats.org/package/2006/relationships"><Relationship Id="rId1" Type="http://schemas.openxmlformats.org/officeDocument/2006/relationships/hyperlink" Target="#&#205;ndic3!A1"/></Relationships>
</file>

<file path=xl/drawings/drawing1.xml><?xml version="1.0" encoding="utf-8"?>
<xdr:wsDr xmlns:xdr="http://schemas.openxmlformats.org/drawingml/2006/spreadsheetDrawing" xmlns:a="http://schemas.openxmlformats.org/drawingml/2006/main">
  <xdr:twoCellAnchor>
    <xdr:from>
      <xdr:col>12</xdr:col>
      <xdr:colOff>0</xdr:colOff>
      <xdr:row>7</xdr:row>
      <xdr:rowOff>0</xdr:rowOff>
    </xdr:from>
    <xdr:to>
      <xdr:col>13</xdr:col>
      <xdr:colOff>129540</xdr:colOff>
      <xdr:row>9</xdr:row>
      <xdr:rowOff>169546</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17A3E014-D6AB-4E97-ABB5-C558EF63B8EA}"/>
            </a:ext>
          </a:extLst>
        </xdr:cNvPr>
        <xdr:cNvSpPr/>
      </xdr:nvSpPr>
      <xdr:spPr>
        <a:xfrm>
          <a:off x="10020300" y="1285875"/>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0</xdr:rowOff>
    </xdr:from>
    <xdr:to>
      <xdr:col>2</xdr:col>
      <xdr:colOff>129540</xdr:colOff>
      <xdr:row>8</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C18367A4-27CF-4627-9B55-FC4486A1ECA2}"/>
            </a:ext>
          </a:extLst>
        </xdr:cNvPr>
        <xdr:cNvSpPr/>
      </xdr:nvSpPr>
      <xdr:spPr>
        <a:xfrm>
          <a:off x="609600" y="10972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7</xdr:row>
      <xdr:rowOff>0</xdr:rowOff>
    </xdr:from>
    <xdr:to>
      <xdr:col>4</xdr:col>
      <xdr:colOff>129540</xdr:colOff>
      <xdr:row>9</xdr:row>
      <xdr:rowOff>175261</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E07DE8F2-823D-45A7-8820-8A424E53B621}"/>
            </a:ext>
          </a:extLst>
        </xdr:cNvPr>
        <xdr:cNvSpPr/>
      </xdr:nvSpPr>
      <xdr:spPr>
        <a:xfrm>
          <a:off x="1828800" y="12801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236220</xdr:colOff>
      <xdr:row>3</xdr:row>
      <xdr:rowOff>83820</xdr:rowOff>
    </xdr:from>
    <xdr:to>
      <xdr:col>5</xdr:col>
      <xdr:colOff>365760</xdr:colOff>
      <xdr:row>6</xdr:row>
      <xdr:rowOff>76201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F2D85366-8585-487D-9D3B-55B3585C05A4}"/>
            </a:ext>
          </a:extLst>
        </xdr:cNvPr>
        <xdr:cNvSpPr/>
      </xdr:nvSpPr>
      <xdr:spPr>
        <a:xfrm>
          <a:off x="2674620" y="6324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243840</xdr:colOff>
      <xdr:row>4</xdr:row>
      <xdr:rowOff>83820</xdr:rowOff>
    </xdr:from>
    <xdr:to>
      <xdr:col>5</xdr:col>
      <xdr:colOff>373380</xdr:colOff>
      <xdr:row>7</xdr:row>
      <xdr:rowOff>76201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93106E0B-FE36-42D7-B273-4373406B32AD}"/>
            </a:ext>
          </a:extLst>
        </xdr:cNvPr>
        <xdr:cNvSpPr/>
      </xdr:nvSpPr>
      <xdr:spPr>
        <a:xfrm>
          <a:off x="2682240" y="8153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9</xdr:row>
      <xdr:rowOff>0</xdr:rowOff>
    </xdr:from>
    <xdr:to>
      <xdr:col>7</xdr:col>
      <xdr:colOff>129540</xdr:colOff>
      <xdr:row>11</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6EA74371-5F42-4F13-ABC2-970E5CF1B94C}"/>
            </a:ext>
          </a:extLst>
        </xdr:cNvPr>
        <xdr:cNvSpPr/>
      </xdr:nvSpPr>
      <xdr:spPr>
        <a:xfrm>
          <a:off x="3657600" y="16459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259080</xdr:colOff>
      <xdr:row>3</xdr:row>
      <xdr:rowOff>60960</xdr:rowOff>
    </xdr:from>
    <xdr:to>
      <xdr:col>6</xdr:col>
      <xdr:colOff>388620</xdr:colOff>
      <xdr:row>6</xdr:row>
      <xdr:rowOff>53341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286F8E91-37B0-4491-9E5F-6E66B055A092}"/>
            </a:ext>
          </a:extLst>
        </xdr:cNvPr>
        <xdr:cNvSpPr/>
      </xdr:nvSpPr>
      <xdr:spPr>
        <a:xfrm>
          <a:off x="3307080" y="6096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396240</xdr:colOff>
      <xdr:row>4</xdr:row>
      <xdr:rowOff>144780</xdr:rowOff>
    </xdr:from>
    <xdr:to>
      <xdr:col>6</xdr:col>
      <xdr:colOff>525780</xdr:colOff>
      <xdr:row>7</xdr:row>
      <xdr:rowOff>137161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7060E5F8-688F-4435-879C-FD2FCF9C4A7A}"/>
            </a:ext>
          </a:extLst>
        </xdr:cNvPr>
        <xdr:cNvSpPr/>
      </xdr:nvSpPr>
      <xdr:spPr>
        <a:xfrm>
          <a:off x="3444240" y="8763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0</xdr:row>
      <xdr:rowOff>91440</xdr:rowOff>
    </xdr:from>
    <xdr:to>
      <xdr:col>4</xdr:col>
      <xdr:colOff>0</xdr:colOff>
      <xdr:row>3</xdr:row>
      <xdr:rowOff>76201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08559D39-6732-44A5-B2B9-ED8E220996F0}"/>
            </a:ext>
          </a:extLst>
        </xdr:cNvPr>
        <xdr:cNvSpPr/>
      </xdr:nvSpPr>
      <xdr:spPr>
        <a:xfrm>
          <a:off x="3093720" y="914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3</xdr:col>
      <xdr:colOff>30480</xdr:colOff>
      <xdr:row>16</xdr:row>
      <xdr:rowOff>30480</xdr:rowOff>
    </xdr:from>
    <xdr:to>
      <xdr:col>4</xdr:col>
      <xdr:colOff>0</xdr:colOff>
      <xdr:row>30</xdr:row>
      <xdr:rowOff>22861</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547E5AEC-0539-4C72-BD07-9A3C7064527F}"/>
            </a:ext>
          </a:extLst>
        </xdr:cNvPr>
        <xdr:cNvSpPr/>
      </xdr:nvSpPr>
      <xdr:spPr>
        <a:xfrm>
          <a:off x="3131820" y="29718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38100</xdr:colOff>
      <xdr:row>8</xdr:row>
      <xdr:rowOff>175260</xdr:rowOff>
    </xdr:from>
    <xdr:to>
      <xdr:col>2</xdr:col>
      <xdr:colOff>167640</xdr:colOff>
      <xdr:row>11</xdr:row>
      <xdr:rowOff>167641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E3362CAA-CBCB-4586-9171-1156E4F15856}"/>
            </a:ext>
          </a:extLst>
        </xdr:cNvPr>
        <xdr:cNvSpPr/>
      </xdr:nvSpPr>
      <xdr:spPr>
        <a:xfrm>
          <a:off x="647700" y="16383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350520</xdr:colOff>
      <xdr:row>2</xdr:row>
      <xdr:rowOff>160020</xdr:rowOff>
    </xdr:from>
    <xdr:to>
      <xdr:col>6</xdr:col>
      <xdr:colOff>480060</xdr:colOff>
      <xdr:row>5</xdr:row>
      <xdr:rowOff>152401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BD0B101-E257-4145-8C48-5CC142C073A6}"/>
            </a:ext>
          </a:extLst>
        </xdr:cNvPr>
        <xdr:cNvSpPr/>
      </xdr:nvSpPr>
      <xdr:spPr>
        <a:xfrm>
          <a:off x="3398520" y="5257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350520</xdr:colOff>
      <xdr:row>3</xdr:row>
      <xdr:rowOff>144780</xdr:rowOff>
    </xdr:from>
    <xdr:to>
      <xdr:col>6</xdr:col>
      <xdr:colOff>480060</xdr:colOff>
      <xdr:row>6</xdr:row>
      <xdr:rowOff>137161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550C03B4-70FE-45FC-B445-9D9EC78C6284}"/>
            </a:ext>
          </a:extLst>
        </xdr:cNvPr>
        <xdr:cNvSpPr/>
      </xdr:nvSpPr>
      <xdr:spPr>
        <a:xfrm>
          <a:off x="3398520" y="6934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0</xdr:colOff>
      <xdr:row>6</xdr:row>
      <xdr:rowOff>0</xdr:rowOff>
    </xdr:from>
    <xdr:to>
      <xdr:col>7</xdr:col>
      <xdr:colOff>129540</xdr:colOff>
      <xdr:row>8</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3C264BA3-E6B4-4006-9A7B-646C6034C43E}"/>
            </a:ext>
          </a:extLst>
        </xdr:cNvPr>
        <xdr:cNvSpPr/>
      </xdr:nvSpPr>
      <xdr:spPr>
        <a:xfrm>
          <a:off x="3657600" y="10972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0</xdr:colOff>
      <xdr:row>4</xdr:row>
      <xdr:rowOff>0</xdr:rowOff>
    </xdr:from>
    <xdr:to>
      <xdr:col>5</xdr:col>
      <xdr:colOff>129540</xdr:colOff>
      <xdr:row>6</xdr:row>
      <xdr:rowOff>167641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3770BAEA-3129-4784-B287-C5C91453248E}"/>
            </a:ext>
          </a:extLst>
        </xdr:cNvPr>
        <xdr:cNvSpPr/>
      </xdr:nvSpPr>
      <xdr:spPr>
        <a:xfrm>
          <a:off x="2438400" y="7315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522514</xdr:colOff>
      <xdr:row>9</xdr:row>
      <xdr:rowOff>119743</xdr:rowOff>
    </xdr:from>
    <xdr:to>
      <xdr:col>8</xdr:col>
      <xdr:colOff>1261654</xdr:colOff>
      <xdr:row>12</xdr:row>
      <xdr:rowOff>105592</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689A03F-8D22-459F-BB35-FBF5750F558A}"/>
            </a:ext>
          </a:extLst>
        </xdr:cNvPr>
        <xdr:cNvSpPr/>
      </xdr:nvSpPr>
      <xdr:spPr>
        <a:xfrm>
          <a:off x="5399314" y="1785257"/>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228600</xdr:colOff>
      <xdr:row>27</xdr:row>
      <xdr:rowOff>83820</xdr:rowOff>
    </xdr:from>
    <xdr:to>
      <xdr:col>7</xdr:col>
      <xdr:colOff>358140</xdr:colOff>
      <xdr:row>30</xdr:row>
      <xdr:rowOff>60961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B641C42C-EA26-4C49-9D41-2D6F0270DD82}"/>
            </a:ext>
          </a:extLst>
        </xdr:cNvPr>
        <xdr:cNvSpPr/>
      </xdr:nvSpPr>
      <xdr:spPr>
        <a:xfrm>
          <a:off x="3886200" y="30099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3</xdr:row>
      <xdr:rowOff>0</xdr:rowOff>
    </xdr:from>
    <xdr:to>
      <xdr:col>3</xdr:col>
      <xdr:colOff>129540</xdr:colOff>
      <xdr:row>5</xdr:row>
      <xdr:rowOff>167641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22D5A824-0B9C-4BF5-87F1-F1797D834F8B}"/>
            </a:ext>
          </a:extLst>
        </xdr:cNvPr>
        <xdr:cNvSpPr/>
      </xdr:nvSpPr>
      <xdr:spPr>
        <a:xfrm>
          <a:off x="1219200" y="5562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5</xdr:col>
      <xdr:colOff>0</xdr:colOff>
      <xdr:row>7</xdr:row>
      <xdr:rowOff>0</xdr:rowOff>
    </xdr:from>
    <xdr:to>
      <xdr:col>6</xdr:col>
      <xdr:colOff>129540</xdr:colOff>
      <xdr:row>9</xdr:row>
      <xdr:rowOff>99061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A6AE18D-5D4F-40C0-9D54-D28E7D8B3870}"/>
            </a:ext>
          </a:extLst>
        </xdr:cNvPr>
        <xdr:cNvSpPr/>
      </xdr:nvSpPr>
      <xdr:spPr>
        <a:xfrm>
          <a:off x="3048000" y="12801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0</xdr:colOff>
      <xdr:row>4</xdr:row>
      <xdr:rowOff>0</xdr:rowOff>
    </xdr:from>
    <xdr:to>
      <xdr:col>5</xdr:col>
      <xdr:colOff>129540</xdr:colOff>
      <xdr:row>6</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85C798AB-540B-45A9-9AA6-6CCEC5992A4E}"/>
            </a:ext>
          </a:extLst>
        </xdr:cNvPr>
        <xdr:cNvSpPr/>
      </xdr:nvSpPr>
      <xdr:spPr>
        <a:xfrm>
          <a:off x="2438400" y="7315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0</xdr:colOff>
      <xdr:row>5</xdr:row>
      <xdr:rowOff>0</xdr:rowOff>
    </xdr:from>
    <xdr:to>
      <xdr:col>5</xdr:col>
      <xdr:colOff>129540</xdr:colOff>
      <xdr:row>7</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1D35D83F-D6D1-490F-8BF5-6D4CA33235F1}"/>
            </a:ext>
          </a:extLst>
        </xdr:cNvPr>
        <xdr:cNvSpPr/>
      </xdr:nvSpPr>
      <xdr:spPr>
        <a:xfrm>
          <a:off x="2438400" y="9144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6</xdr:col>
      <xdr:colOff>0</xdr:colOff>
      <xdr:row>5</xdr:row>
      <xdr:rowOff>0</xdr:rowOff>
    </xdr:from>
    <xdr:to>
      <xdr:col>7</xdr:col>
      <xdr:colOff>129540</xdr:colOff>
      <xdr:row>7</xdr:row>
      <xdr:rowOff>167641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102CA8D2-5AAB-403B-9F6F-7D5542CB4031}"/>
            </a:ext>
          </a:extLst>
        </xdr:cNvPr>
        <xdr:cNvSpPr/>
      </xdr:nvSpPr>
      <xdr:spPr>
        <a:xfrm>
          <a:off x="3657600" y="9144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3</xdr:col>
      <xdr:colOff>0</xdr:colOff>
      <xdr:row>2</xdr:row>
      <xdr:rowOff>0</xdr:rowOff>
    </xdr:from>
    <xdr:to>
      <xdr:col>4</xdr:col>
      <xdr:colOff>129540</xdr:colOff>
      <xdr:row>4</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0093461A-1D79-4A7D-800E-666434BB5CA5}"/>
            </a:ext>
          </a:extLst>
        </xdr:cNvPr>
        <xdr:cNvSpPr/>
      </xdr:nvSpPr>
      <xdr:spPr>
        <a:xfrm>
          <a:off x="1828800" y="3657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5</xdr:col>
      <xdr:colOff>0</xdr:colOff>
      <xdr:row>8</xdr:row>
      <xdr:rowOff>0</xdr:rowOff>
    </xdr:from>
    <xdr:to>
      <xdr:col>6</xdr:col>
      <xdr:colOff>129540</xdr:colOff>
      <xdr:row>10</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CBAA5C5A-FB5B-4262-B866-B109A8FB7F46}"/>
            </a:ext>
          </a:extLst>
        </xdr:cNvPr>
        <xdr:cNvSpPr/>
      </xdr:nvSpPr>
      <xdr:spPr>
        <a:xfrm>
          <a:off x="3048000" y="14630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4</xdr:col>
      <xdr:colOff>0</xdr:colOff>
      <xdr:row>5</xdr:row>
      <xdr:rowOff>0</xdr:rowOff>
    </xdr:from>
    <xdr:to>
      <xdr:col>5</xdr:col>
      <xdr:colOff>129540</xdr:colOff>
      <xdr:row>7</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04A71A45-613F-4F15-99C6-F2D82E525A34}"/>
            </a:ext>
          </a:extLst>
        </xdr:cNvPr>
        <xdr:cNvSpPr/>
      </xdr:nvSpPr>
      <xdr:spPr>
        <a:xfrm>
          <a:off x="2438400" y="9144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5</xdr:col>
      <xdr:colOff>0</xdr:colOff>
      <xdr:row>9</xdr:row>
      <xdr:rowOff>0</xdr:rowOff>
    </xdr:from>
    <xdr:to>
      <xdr:col>6</xdr:col>
      <xdr:colOff>129540</xdr:colOff>
      <xdr:row>11</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C78D627-19FF-47FB-A3FD-C9D062BE5E90}"/>
            </a:ext>
          </a:extLst>
        </xdr:cNvPr>
        <xdr:cNvSpPr/>
      </xdr:nvSpPr>
      <xdr:spPr>
        <a:xfrm>
          <a:off x="3048000" y="16459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12</xdr:col>
      <xdr:colOff>373380</xdr:colOff>
      <xdr:row>8</xdr:row>
      <xdr:rowOff>91440</xdr:rowOff>
    </xdr:from>
    <xdr:to>
      <xdr:col>13</xdr:col>
      <xdr:colOff>502920</xdr:colOff>
      <xdr:row>11</xdr:row>
      <xdr:rowOff>83821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D979441-E1FA-4EBC-BF54-0A30A5A90F8E}"/>
            </a:ext>
          </a:extLst>
        </xdr:cNvPr>
        <xdr:cNvSpPr/>
      </xdr:nvSpPr>
      <xdr:spPr>
        <a:xfrm>
          <a:off x="7688580" y="15544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3</xdr:col>
      <xdr:colOff>0</xdr:colOff>
      <xdr:row>4</xdr:row>
      <xdr:rowOff>0</xdr:rowOff>
    </xdr:from>
    <xdr:to>
      <xdr:col>4</xdr:col>
      <xdr:colOff>129540</xdr:colOff>
      <xdr:row>6</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B87962C7-B7BF-40E1-933C-1429029060FA}"/>
            </a:ext>
          </a:extLst>
        </xdr:cNvPr>
        <xdr:cNvSpPr/>
      </xdr:nvSpPr>
      <xdr:spPr>
        <a:xfrm>
          <a:off x="1828800" y="7315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289560</xdr:colOff>
      <xdr:row>0</xdr:row>
      <xdr:rowOff>144780</xdr:rowOff>
    </xdr:from>
    <xdr:to>
      <xdr:col>1</xdr:col>
      <xdr:colOff>419100</xdr:colOff>
      <xdr:row>3</xdr:row>
      <xdr:rowOff>137161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806B9EDA-60AE-4F4C-B042-EAEA9DCC31DC}"/>
            </a:ext>
          </a:extLst>
        </xdr:cNvPr>
        <xdr:cNvSpPr/>
      </xdr:nvSpPr>
      <xdr:spPr>
        <a:xfrm>
          <a:off x="289560" y="1447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2</xdr:col>
      <xdr:colOff>289560</xdr:colOff>
      <xdr:row>3</xdr:row>
      <xdr:rowOff>7620</xdr:rowOff>
    </xdr:from>
    <xdr:to>
      <xdr:col>3</xdr:col>
      <xdr:colOff>419100</xdr:colOff>
      <xdr:row>5</xdr:row>
      <xdr:rowOff>182881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8627CFEE-0C59-4B19-9D54-776A23C2755C}"/>
            </a:ext>
          </a:extLst>
        </xdr:cNvPr>
        <xdr:cNvSpPr/>
      </xdr:nvSpPr>
      <xdr:spPr>
        <a:xfrm>
          <a:off x="1508760" y="5562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2</xdr:col>
      <xdr:colOff>0</xdr:colOff>
      <xdr:row>3</xdr:row>
      <xdr:rowOff>0</xdr:rowOff>
    </xdr:from>
    <xdr:to>
      <xdr:col>3</xdr:col>
      <xdr:colOff>129540</xdr:colOff>
      <xdr:row>5</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7E829AAD-55AA-4B35-8B76-9C79A6FED189}"/>
            </a:ext>
          </a:extLst>
        </xdr:cNvPr>
        <xdr:cNvSpPr/>
      </xdr:nvSpPr>
      <xdr:spPr>
        <a:xfrm>
          <a:off x="1219200" y="5486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2</xdr:col>
      <xdr:colOff>0</xdr:colOff>
      <xdr:row>5</xdr:row>
      <xdr:rowOff>0</xdr:rowOff>
    </xdr:from>
    <xdr:to>
      <xdr:col>3</xdr:col>
      <xdr:colOff>129540</xdr:colOff>
      <xdr:row>7</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177539DD-8CC7-4BBA-A807-D503EB0B9FD4}"/>
            </a:ext>
          </a:extLst>
        </xdr:cNvPr>
        <xdr:cNvSpPr/>
      </xdr:nvSpPr>
      <xdr:spPr>
        <a:xfrm>
          <a:off x="1219200" y="9144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0</xdr:colOff>
      <xdr:row>2</xdr:row>
      <xdr:rowOff>0</xdr:rowOff>
    </xdr:from>
    <xdr:to>
      <xdr:col>4</xdr:col>
      <xdr:colOff>129540</xdr:colOff>
      <xdr:row>4</xdr:row>
      <xdr:rowOff>167641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E82FB14C-23A4-4CC4-8D60-38615578CD54}"/>
            </a:ext>
          </a:extLst>
        </xdr:cNvPr>
        <xdr:cNvSpPr/>
      </xdr:nvSpPr>
      <xdr:spPr>
        <a:xfrm>
          <a:off x="1828800" y="3657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2</xdr:col>
      <xdr:colOff>0</xdr:colOff>
      <xdr:row>7</xdr:row>
      <xdr:rowOff>0</xdr:rowOff>
    </xdr:from>
    <xdr:to>
      <xdr:col>3</xdr:col>
      <xdr:colOff>129540</xdr:colOff>
      <xdr:row>9</xdr:row>
      <xdr:rowOff>160021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C0395CC9-1375-4758-848E-153870D07122}"/>
            </a:ext>
          </a:extLst>
        </xdr:cNvPr>
        <xdr:cNvSpPr/>
      </xdr:nvSpPr>
      <xdr:spPr>
        <a:xfrm>
          <a:off x="1219200" y="12801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129540</xdr:colOff>
      <xdr:row>5</xdr:row>
      <xdr:rowOff>167641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4EA4286-EAAC-49E8-B027-BBCA23FECCFD}"/>
            </a:ext>
          </a:extLst>
        </xdr:cNvPr>
        <xdr:cNvSpPr/>
      </xdr:nvSpPr>
      <xdr:spPr>
        <a:xfrm>
          <a:off x="2438400" y="5486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xdr:col>
      <xdr:colOff>0</xdr:colOff>
      <xdr:row>5</xdr:row>
      <xdr:rowOff>0</xdr:rowOff>
    </xdr:from>
    <xdr:to>
      <xdr:col>2</xdr:col>
      <xdr:colOff>129540</xdr:colOff>
      <xdr:row>7</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6E24F94-5D2F-4F2C-9305-4ADA15B4D88D}"/>
            </a:ext>
          </a:extLst>
        </xdr:cNvPr>
        <xdr:cNvSpPr/>
      </xdr:nvSpPr>
      <xdr:spPr>
        <a:xfrm>
          <a:off x="609600" y="49377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129540</xdr:colOff>
      <xdr:row>5</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69383958-CF06-4585-B9EF-E1B6E61D56A2}"/>
            </a:ext>
          </a:extLst>
        </xdr:cNvPr>
        <xdr:cNvSpPr/>
      </xdr:nvSpPr>
      <xdr:spPr>
        <a:xfrm>
          <a:off x="609600" y="5486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2</xdr:col>
      <xdr:colOff>0</xdr:colOff>
      <xdr:row>4</xdr:row>
      <xdr:rowOff>0</xdr:rowOff>
    </xdr:from>
    <xdr:to>
      <xdr:col>3</xdr:col>
      <xdr:colOff>129540</xdr:colOff>
      <xdr:row>6</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750F44F-7E5A-44BE-9F02-B220EDFF063F}"/>
            </a:ext>
          </a:extLst>
        </xdr:cNvPr>
        <xdr:cNvSpPr/>
      </xdr:nvSpPr>
      <xdr:spPr>
        <a:xfrm>
          <a:off x="1219200" y="7315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2</xdr:col>
      <xdr:colOff>0</xdr:colOff>
      <xdr:row>2</xdr:row>
      <xdr:rowOff>0</xdr:rowOff>
    </xdr:from>
    <xdr:to>
      <xdr:col>3</xdr:col>
      <xdr:colOff>129540</xdr:colOff>
      <xdr:row>4</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AC10594E-B851-4751-AAE0-2360BE00FFF6}"/>
            </a:ext>
          </a:extLst>
        </xdr:cNvPr>
        <xdr:cNvSpPr/>
      </xdr:nvSpPr>
      <xdr:spPr>
        <a:xfrm>
          <a:off x="1219200" y="3657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129540</xdr:colOff>
      <xdr:row>3</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3C2E5BD7-0D4F-4525-B9C0-443A9BAF8A7E}"/>
            </a:ext>
          </a:extLst>
        </xdr:cNvPr>
        <xdr:cNvSpPr/>
      </xdr:nvSpPr>
      <xdr:spPr>
        <a:xfrm>
          <a:off x="1219200" y="1828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457200</xdr:colOff>
      <xdr:row>9</xdr:row>
      <xdr:rowOff>76200</xdr:rowOff>
    </xdr:from>
    <xdr:to>
      <xdr:col>12</xdr:col>
      <xdr:colOff>391361</xdr:colOff>
      <xdr:row>45</xdr:row>
      <xdr:rowOff>25853</xdr:rowOff>
    </xdr:to>
    <xdr:pic>
      <xdr:nvPicPr>
        <xdr:cNvPr id="2" name="Imagem 1">
          <a:extLst>
            <a:ext uri="{FF2B5EF4-FFF2-40B4-BE49-F238E27FC236}">
              <a16:creationId xmlns:a16="http://schemas.microsoft.com/office/drawing/2014/main" id="{D0E9266F-4F87-86D0-AF67-5266EA66333F}"/>
            </a:ext>
          </a:extLst>
        </xdr:cNvPr>
        <xdr:cNvPicPr>
          <a:picLocks noChangeAspect="1"/>
        </xdr:cNvPicPr>
      </xdr:nvPicPr>
      <xdr:blipFill>
        <a:blip xmlns:r="http://schemas.openxmlformats.org/officeDocument/2006/relationships" r:embed="rId1"/>
        <a:stretch>
          <a:fillRect/>
        </a:stretch>
      </xdr:blipFill>
      <xdr:spPr>
        <a:xfrm>
          <a:off x="457200" y="1744980"/>
          <a:ext cx="8552381" cy="6533333"/>
        </a:xfrm>
        <a:prstGeom prst="rect">
          <a:avLst/>
        </a:prstGeom>
      </xdr:spPr>
    </xdr:pic>
    <xdr:clientData/>
  </xdr:twoCellAnchor>
  <xdr:twoCellAnchor>
    <xdr:from>
      <xdr:col>1</xdr:col>
      <xdr:colOff>0</xdr:colOff>
      <xdr:row>1</xdr:row>
      <xdr:rowOff>0</xdr:rowOff>
    </xdr:from>
    <xdr:to>
      <xdr:col>2</xdr:col>
      <xdr:colOff>129540</xdr:colOff>
      <xdr:row>4</xdr:row>
      <xdr:rowOff>3139</xdr:rowOff>
    </xdr:to>
    <xdr:sp macro="" textlink="">
      <xdr:nvSpPr>
        <xdr:cNvPr id="3" name="Arrow: Left 1">
          <a:hlinkClick xmlns:r="http://schemas.openxmlformats.org/officeDocument/2006/relationships" r:id="rId2"/>
          <a:extLst>
            <a:ext uri="{FF2B5EF4-FFF2-40B4-BE49-F238E27FC236}">
              <a16:creationId xmlns:a16="http://schemas.microsoft.com/office/drawing/2014/main" id="{643287A7-3DD8-4130-ACDA-FC4922D1518F}"/>
            </a:ext>
          </a:extLst>
        </xdr:cNvPr>
        <xdr:cNvSpPr/>
      </xdr:nvSpPr>
      <xdr:spPr>
        <a:xfrm>
          <a:off x="609600" y="179294"/>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3</xdr:col>
      <xdr:colOff>0</xdr:colOff>
      <xdr:row>2</xdr:row>
      <xdr:rowOff>0</xdr:rowOff>
    </xdr:from>
    <xdr:to>
      <xdr:col>4</xdr:col>
      <xdr:colOff>129540</xdr:colOff>
      <xdr:row>4</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5EB67C96-035D-4E28-842E-9BDA05D4AE97}"/>
            </a:ext>
          </a:extLst>
        </xdr:cNvPr>
        <xdr:cNvSpPr/>
      </xdr:nvSpPr>
      <xdr:spPr>
        <a:xfrm>
          <a:off x="1828800" y="3657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2</xdr:col>
      <xdr:colOff>0</xdr:colOff>
      <xdr:row>1</xdr:row>
      <xdr:rowOff>0</xdr:rowOff>
    </xdr:from>
    <xdr:to>
      <xdr:col>2</xdr:col>
      <xdr:colOff>739140</xdr:colOff>
      <xdr:row>3</xdr:row>
      <xdr:rowOff>168488</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199F6EF8-4270-4B10-9816-7C21F9C1CAD2}"/>
            </a:ext>
          </a:extLst>
        </xdr:cNvPr>
        <xdr:cNvSpPr/>
      </xdr:nvSpPr>
      <xdr:spPr>
        <a:xfrm>
          <a:off x="880533" y="186267"/>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3</xdr:col>
      <xdr:colOff>0</xdr:colOff>
      <xdr:row>3</xdr:row>
      <xdr:rowOff>0</xdr:rowOff>
    </xdr:from>
    <xdr:to>
      <xdr:col>3</xdr:col>
      <xdr:colOff>739140</xdr:colOff>
      <xdr:row>5</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FC1BA90-968A-4B4C-8AAE-7634F99D5846}"/>
            </a:ext>
          </a:extLst>
        </xdr:cNvPr>
        <xdr:cNvSpPr/>
      </xdr:nvSpPr>
      <xdr:spPr>
        <a:xfrm>
          <a:off x="2118360" y="5486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13</xdr:col>
      <xdr:colOff>335280</xdr:colOff>
      <xdr:row>6</xdr:row>
      <xdr:rowOff>0</xdr:rowOff>
    </xdr:from>
    <xdr:to>
      <xdr:col>14</xdr:col>
      <xdr:colOff>464820</xdr:colOff>
      <xdr:row>8</xdr:row>
      <xdr:rowOff>160021</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8DB49CFF-299E-4098-A13D-3381A7645976}"/>
            </a:ext>
          </a:extLst>
        </xdr:cNvPr>
        <xdr:cNvSpPr/>
      </xdr:nvSpPr>
      <xdr:spPr>
        <a:xfrm>
          <a:off x="9845040" y="10972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2</xdr:col>
      <xdr:colOff>0</xdr:colOff>
      <xdr:row>58</xdr:row>
      <xdr:rowOff>0</xdr:rowOff>
    </xdr:from>
    <xdr:to>
      <xdr:col>2</xdr:col>
      <xdr:colOff>739140</xdr:colOff>
      <xdr:row>60</xdr:row>
      <xdr:rowOff>144781</xdr:rowOff>
    </xdr:to>
    <xdr:sp macro="" textlink="">
      <xdr:nvSpPr>
        <xdr:cNvPr id="4" name="Arrow: Left 1">
          <a:hlinkClick xmlns:r="http://schemas.openxmlformats.org/officeDocument/2006/relationships" r:id="rId1"/>
          <a:extLst>
            <a:ext uri="{FF2B5EF4-FFF2-40B4-BE49-F238E27FC236}">
              <a16:creationId xmlns:a16="http://schemas.microsoft.com/office/drawing/2014/main" id="{A248B7F1-1BE3-4B34-B54B-29D22062C7B1}"/>
            </a:ext>
          </a:extLst>
        </xdr:cNvPr>
        <xdr:cNvSpPr/>
      </xdr:nvSpPr>
      <xdr:spPr>
        <a:xfrm>
          <a:off x="899160" y="108356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17</xdr:col>
      <xdr:colOff>0</xdr:colOff>
      <xdr:row>57</xdr:row>
      <xdr:rowOff>0</xdr:rowOff>
    </xdr:from>
    <xdr:to>
      <xdr:col>18</xdr:col>
      <xdr:colOff>114300</xdr:colOff>
      <xdr:row>59</xdr:row>
      <xdr:rowOff>144781</xdr:rowOff>
    </xdr:to>
    <xdr:sp macro="" textlink="">
      <xdr:nvSpPr>
        <xdr:cNvPr id="5" name="Arrow: Left 1">
          <a:hlinkClick xmlns:r="http://schemas.openxmlformats.org/officeDocument/2006/relationships" r:id="rId1"/>
          <a:extLst>
            <a:ext uri="{FF2B5EF4-FFF2-40B4-BE49-F238E27FC236}">
              <a16:creationId xmlns:a16="http://schemas.microsoft.com/office/drawing/2014/main" id="{B09623C0-8487-485C-982C-773DD0982797}"/>
            </a:ext>
          </a:extLst>
        </xdr:cNvPr>
        <xdr:cNvSpPr/>
      </xdr:nvSpPr>
      <xdr:spPr>
        <a:xfrm>
          <a:off x="12984480" y="106375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4</xdr:col>
      <xdr:colOff>0</xdr:colOff>
      <xdr:row>149</xdr:row>
      <xdr:rowOff>0</xdr:rowOff>
    </xdr:from>
    <xdr:to>
      <xdr:col>5</xdr:col>
      <xdr:colOff>9525</xdr:colOff>
      <xdr:row>152</xdr:row>
      <xdr:rowOff>9525</xdr:rowOff>
    </xdr:to>
    <xdr:sp macro="" textlink="">
      <xdr:nvSpPr>
        <xdr:cNvPr id="2" name="Line 1">
          <a:extLst>
            <a:ext uri="{FF2B5EF4-FFF2-40B4-BE49-F238E27FC236}">
              <a16:creationId xmlns:a16="http://schemas.microsoft.com/office/drawing/2014/main" id="{AC1C6213-4EA8-491B-AB80-6E47E01EE644}"/>
            </a:ext>
          </a:extLst>
        </xdr:cNvPr>
        <xdr:cNvSpPr>
          <a:spLocks noChangeShapeType="1"/>
        </xdr:cNvSpPr>
      </xdr:nvSpPr>
      <xdr:spPr bwMode="auto">
        <a:xfrm>
          <a:off x="0" y="403860"/>
          <a:ext cx="1449705" cy="382905"/>
        </a:xfrm>
        <a:prstGeom prst="line">
          <a:avLst/>
        </a:prstGeom>
        <a:noFill/>
        <a:ln w="9525">
          <a:solidFill>
            <a:srgbClr val="FFFFFF"/>
          </a:solidFill>
          <a:round/>
          <a:headEnd/>
          <a:tailEnd/>
        </a:ln>
      </xdr:spPr>
    </xdr:sp>
    <xdr:clientData/>
  </xdr:twoCellAnchor>
  <xdr:twoCellAnchor>
    <xdr:from>
      <xdr:col>1</xdr:col>
      <xdr:colOff>596900</xdr:colOff>
      <xdr:row>5</xdr:row>
      <xdr:rowOff>0</xdr:rowOff>
    </xdr:from>
    <xdr:to>
      <xdr:col>3</xdr:col>
      <xdr:colOff>116840</xdr:colOff>
      <xdr:row>7</xdr:row>
      <xdr:rowOff>172721</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8B15E2B4-DC2D-4B34-AD77-27B84E1532B0}"/>
            </a:ext>
          </a:extLst>
        </xdr:cNvPr>
        <xdr:cNvSpPr/>
      </xdr:nvSpPr>
      <xdr:spPr>
        <a:xfrm>
          <a:off x="1206500" y="8890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2</xdr:col>
      <xdr:colOff>0</xdr:colOff>
      <xdr:row>24</xdr:row>
      <xdr:rowOff>0</xdr:rowOff>
    </xdr:from>
    <xdr:to>
      <xdr:col>3</xdr:col>
      <xdr:colOff>129540</xdr:colOff>
      <xdr:row>26</xdr:row>
      <xdr:rowOff>160021</xdr:rowOff>
    </xdr:to>
    <xdr:sp macro="" textlink="">
      <xdr:nvSpPr>
        <xdr:cNvPr id="4" name="Arrow: Left 1">
          <a:hlinkClick xmlns:r="http://schemas.openxmlformats.org/officeDocument/2006/relationships" r:id="rId1"/>
          <a:extLst>
            <a:ext uri="{FF2B5EF4-FFF2-40B4-BE49-F238E27FC236}">
              <a16:creationId xmlns:a16="http://schemas.microsoft.com/office/drawing/2014/main" id="{FC2700E5-F0C0-40D5-98D5-FB6E87EE83FB}"/>
            </a:ext>
          </a:extLst>
        </xdr:cNvPr>
        <xdr:cNvSpPr/>
      </xdr:nvSpPr>
      <xdr:spPr>
        <a:xfrm>
          <a:off x="1219200" y="45847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2</xdr:col>
      <xdr:colOff>0</xdr:colOff>
      <xdr:row>61</xdr:row>
      <xdr:rowOff>0</xdr:rowOff>
    </xdr:from>
    <xdr:to>
      <xdr:col>3</xdr:col>
      <xdr:colOff>129540</xdr:colOff>
      <xdr:row>63</xdr:row>
      <xdr:rowOff>160021</xdr:rowOff>
    </xdr:to>
    <xdr:sp macro="" textlink="">
      <xdr:nvSpPr>
        <xdr:cNvPr id="5" name="Arrow: Left 1">
          <a:hlinkClick xmlns:r="http://schemas.openxmlformats.org/officeDocument/2006/relationships" r:id="rId1"/>
          <a:extLst>
            <a:ext uri="{FF2B5EF4-FFF2-40B4-BE49-F238E27FC236}">
              <a16:creationId xmlns:a16="http://schemas.microsoft.com/office/drawing/2014/main" id="{32C3CF51-4DD8-476D-B332-C64CCB9F7FF3}"/>
            </a:ext>
          </a:extLst>
        </xdr:cNvPr>
        <xdr:cNvSpPr/>
      </xdr:nvSpPr>
      <xdr:spPr>
        <a:xfrm>
          <a:off x="1219200" y="112522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2</xdr:col>
      <xdr:colOff>457200</xdr:colOff>
      <xdr:row>106</xdr:row>
      <xdr:rowOff>88900</xdr:rowOff>
    </xdr:from>
    <xdr:to>
      <xdr:col>3</xdr:col>
      <xdr:colOff>586740</xdr:colOff>
      <xdr:row>109</xdr:row>
      <xdr:rowOff>83821</xdr:rowOff>
    </xdr:to>
    <xdr:sp macro="" textlink="">
      <xdr:nvSpPr>
        <xdr:cNvPr id="6" name="Arrow: Left 1">
          <a:hlinkClick xmlns:r="http://schemas.openxmlformats.org/officeDocument/2006/relationships" r:id="rId1"/>
          <a:extLst>
            <a:ext uri="{FF2B5EF4-FFF2-40B4-BE49-F238E27FC236}">
              <a16:creationId xmlns:a16="http://schemas.microsoft.com/office/drawing/2014/main" id="{00462360-3821-4895-92A9-CFB842F0B52A}"/>
            </a:ext>
          </a:extLst>
        </xdr:cNvPr>
        <xdr:cNvSpPr/>
      </xdr:nvSpPr>
      <xdr:spPr>
        <a:xfrm>
          <a:off x="1676400" y="194310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2</xdr:col>
      <xdr:colOff>0</xdr:colOff>
      <xdr:row>147</xdr:row>
      <xdr:rowOff>0</xdr:rowOff>
    </xdr:from>
    <xdr:to>
      <xdr:col>3</xdr:col>
      <xdr:colOff>129540</xdr:colOff>
      <xdr:row>149</xdr:row>
      <xdr:rowOff>160021</xdr:rowOff>
    </xdr:to>
    <xdr:sp macro="" textlink="">
      <xdr:nvSpPr>
        <xdr:cNvPr id="7" name="Arrow: Left 1">
          <a:hlinkClick xmlns:r="http://schemas.openxmlformats.org/officeDocument/2006/relationships" r:id="rId1"/>
          <a:extLst>
            <a:ext uri="{FF2B5EF4-FFF2-40B4-BE49-F238E27FC236}">
              <a16:creationId xmlns:a16="http://schemas.microsoft.com/office/drawing/2014/main" id="{6DB90E08-795A-4A6B-90D5-604A59DC2C46}"/>
            </a:ext>
          </a:extLst>
        </xdr:cNvPr>
        <xdr:cNvSpPr/>
      </xdr:nvSpPr>
      <xdr:spPr>
        <a:xfrm>
          <a:off x="1219200" y="282702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5</xdr:col>
      <xdr:colOff>0</xdr:colOff>
      <xdr:row>44</xdr:row>
      <xdr:rowOff>0</xdr:rowOff>
    </xdr:from>
    <xdr:to>
      <xdr:col>5</xdr:col>
      <xdr:colOff>739140</xdr:colOff>
      <xdr:row>46</xdr:row>
      <xdr:rowOff>153093</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74C6D854-71E6-4C8B-8FF6-AC55F51E3781}"/>
            </a:ext>
          </a:extLst>
        </xdr:cNvPr>
        <xdr:cNvSpPr/>
      </xdr:nvSpPr>
      <xdr:spPr>
        <a:xfrm>
          <a:off x="3048000" y="8063345"/>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5</xdr:col>
      <xdr:colOff>484909</xdr:colOff>
      <xdr:row>2</xdr:row>
      <xdr:rowOff>166255</xdr:rowOff>
    </xdr:from>
    <xdr:to>
      <xdr:col>6</xdr:col>
      <xdr:colOff>18704</xdr:colOff>
      <xdr:row>5</xdr:row>
      <xdr:rowOff>166949</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5B4F22FE-99B7-42BF-8BC8-07639D059619}"/>
            </a:ext>
          </a:extLst>
        </xdr:cNvPr>
        <xdr:cNvSpPr/>
      </xdr:nvSpPr>
      <xdr:spPr>
        <a:xfrm>
          <a:off x="3532909" y="526473"/>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6.xml><?xml version="1.0" encoding="utf-8"?>
<xdr:wsDr xmlns:xdr="http://schemas.openxmlformats.org/drawingml/2006/spreadsheetDrawing" xmlns:a="http://schemas.openxmlformats.org/drawingml/2006/main">
  <xdr:twoCellAnchor editAs="oneCell">
    <xdr:from>
      <xdr:col>7</xdr:col>
      <xdr:colOff>92528</xdr:colOff>
      <xdr:row>115</xdr:row>
      <xdr:rowOff>6533</xdr:rowOff>
    </xdr:from>
    <xdr:to>
      <xdr:col>7</xdr:col>
      <xdr:colOff>524328</xdr:colOff>
      <xdr:row>117</xdr:row>
      <xdr:rowOff>17964</xdr:rowOff>
    </xdr:to>
    <xdr:pic>
      <xdr:nvPicPr>
        <xdr:cNvPr id="2" name="Picture 2" descr="DGGE-SoSimbolo">
          <a:extLst>
            <a:ext uri="{FF2B5EF4-FFF2-40B4-BE49-F238E27FC236}">
              <a16:creationId xmlns:a16="http://schemas.microsoft.com/office/drawing/2014/main" id="{99D354B1-4472-4CB0-9E73-EA22BD97B1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63242" y="23018933"/>
          <a:ext cx="431800" cy="3815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3</xdr:row>
      <xdr:rowOff>0</xdr:rowOff>
    </xdr:from>
    <xdr:to>
      <xdr:col>4</xdr:col>
      <xdr:colOff>129540</xdr:colOff>
      <xdr:row>5</xdr:row>
      <xdr:rowOff>56112</xdr:rowOff>
    </xdr:to>
    <xdr:sp macro="" textlink="">
      <xdr:nvSpPr>
        <xdr:cNvPr id="3" name="Arrow: Left 1">
          <a:hlinkClick xmlns:r="http://schemas.openxmlformats.org/officeDocument/2006/relationships" r:id="rId2"/>
          <a:extLst>
            <a:ext uri="{FF2B5EF4-FFF2-40B4-BE49-F238E27FC236}">
              <a16:creationId xmlns:a16="http://schemas.microsoft.com/office/drawing/2014/main" id="{E9A81265-5194-4E17-B80C-35A83E62ED03}"/>
            </a:ext>
          </a:extLst>
        </xdr:cNvPr>
        <xdr:cNvSpPr/>
      </xdr:nvSpPr>
      <xdr:spPr>
        <a:xfrm>
          <a:off x="1828800" y="554182"/>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17</xdr:col>
      <xdr:colOff>0</xdr:colOff>
      <xdr:row>3</xdr:row>
      <xdr:rowOff>0</xdr:rowOff>
    </xdr:from>
    <xdr:to>
      <xdr:col>17</xdr:col>
      <xdr:colOff>739140</xdr:colOff>
      <xdr:row>5</xdr:row>
      <xdr:rowOff>56112</xdr:rowOff>
    </xdr:to>
    <xdr:sp macro="" textlink="">
      <xdr:nvSpPr>
        <xdr:cNvPr id="4" name="Arrow: Left 1">
          <a:hlinkClick xmlns:r="http://schemas.openxmlformats.org/officeDocument/2006/relationships" r:id="rId2"/>
          <a:extLst>
            <a:ext uri="{FF2B5EF4-FFF2-40B4-BE49-F238E27FC236}">
              <a16:creationId xmlns:a16="http://schemas.microsoft.com/office/drawing/2014/main" id="{1D1B8115-C937-460A-B57B-1D5C980514EC}"/>
            </a:ext>
          </a:extLst>
        </xdr:cNvPr>
        <xdr:cNvSpPr/>
      </xdr:nvSpPr>
      <xdr:spPr>
        <a:xfrm>
          <a:off x="12940145" y="554182"/>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6</xdr:col>
      <xdr:colOff>220980</xdr:colOff>
      <xdr:row>27</xdr:row>
      <xdr:rowOff>38100</xdr:rowOff>
    </xdr:from>
    <xdr:to>
      <xdr:col>8</xdr:col>
      <xdr:colOff>45720</xdr:colOff>
      <xdr:row>28</xdr:row>
      <xdr:rowOff>137160</xdr:rowOff>
    </xdr:to>
    <xdr:cxnSp macro="">
      <xdr:nvCxnSpPr>
        <xdr:cNvPr id="6" name="Conexão: Ângulo Reto 5">
          <a:extLst>
            <a:ext uri="{FF2B5EF4-FFF2-40B4-BE49-F238E27FC236}">
              <a16:creationId xmlns:a16="http://schemas.microsoft.com/office/drawing/2014/main" id="{486DE3BD-DCD2-BBC5-E411-F5889B7FF556}"/>
            </a:ext>
          </a:extLst>
        </xdr:cNvPr>
        <xdr:cNvCxnSpPr/>
      </xdr:nvCxnSpPr>
      <xdr:spPr>
        <a:xfrm>
          <a:off x="10538460" y="6644640"/>
          <a:ext cx="1043940" cy="281940"/>
        </a:xfrm>
        <a:prstGeom prst="bentConnector3">
          <a:avLst>
            <a:gd name="adj1" fmla="val -401825"/>
          </a:avLst>
        </a:prstGeom>
        <a:ln w="28575">
          <a:solidFill>
            <a:srgbClr val="FF7C8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558799</xdr:colOff>
      <xdr:row>39</xdr:row>
      <xdr:rowOff>143934</xdr:rowOff>
    </xdr:from>
    <xdr:to>
      <xdr:col>11</xdr:col>
      <xdr:colOff>84665</xdr:colOff>
      <xdr:row>43</xdr:row>
      <xdr:rowOff>76201</xdr:rowOff>
    </xdr:to>
    <xdr:sp macro="" textlink="">
      <xdr:nvSpPr>
        <xdr:cNvPr id="21" name="Chaveta à direita 20">
          <a:extLst>
            <a:ext uri="{FF2B5EF4-FFF2-40B4-BE49-F238E27FC236}">
              <a16:creationId xmlns:a16="http://schemas.microsoft.com/office/drawing/2014/main" id="{CDB7A4C7-F8A1-6B19-9E65-B561354DBEF7}"/>
            </a:ext>
          </a:extLst>
        </xdr:cNvPr>
        <xdr:cNvSpPr/>
      </xdr:nvSpPr>
      <xdr:spPr>
        <a:xfrm>
          <a:off x="9736666" y="9262534"/>
          <a:ext cx="135466" cy="677334"/>
        </a:xfrm>
        <a:prstGeom prst="rightBrace">
          <a:avLst/>
        </a:prstGeom>
        <a:ln>
          <a:solidFill>
            <a:srgbClr val="FF006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pt-PT" sz="1100"/>
        </a:p>
      </xdr:txBody>
    </xdr:sp>
    <xdr:clientData/>
  </xdr:twoCellAnchor>
  <xdr:twoCellAnchor>
    <xdr:from>
      <xdr:col>12</xdr:col>
      <xdr:colOff>552450</xdr:colOff>
      <xdr:row>148</xdr:row>
      <xdr:rowOff>123825</xdr:rowOff>
    </xdr:from>
    <xdr:to>
      <xdr:col>13</xdr:col>
      <xdr:colOff>78316</xdr:colOff>
      <xdr:row>152</xdr:row>
      <xdr:rowOff>56092</xdr:rowOff>
    </xdr:to>
    <xdr:sp macro="" textlink="">
      <xdr:nvSpPr>
        <xdr:cNvPr id="3" name="Chaveta à direita 2">
          <a:extLst>
            <a:ext uri="{FF2B5EF4-FFF2-40B4-BE49-F238E27FC236}">
              <a16:creationId xmlns:a16="http://schemas.microsoft.com/office/drawing/2014/main" id="{AFCA9E38-5BFF-463F-A89A-6A5209D0C1D5}"/>
            </a:ext>
          </a:extLst>
        </xdr:cNvPr>
        <xdr:cNvSpPr/>
      </xdr:nvSpPr>
      <xdr:spPr>
        <a:xfrm>
          <a:off x="10944225" y="23888700"/>
          <a:ext cx="135466" cy="656167"/>
        </a:xfrm>
        <a:prstGeom prst="rightBrace">
          <a:avLst/>
        </a:prstGeom>
        <a:ln>
          <a:solidFill>
            <a:srgbClr val="FF006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pt-PT" sz="1100"/>
        </a:p>
      </xdr:txBody>
    </xdr:sp>
    <xdr:clientData/>
  </xdr:twoCellAnchor>
  <xdr:twoCellAnchor>
    <xdr:from>
      <xdr:col>3</xdr:col>
      <xdr:colOff>1598295</xdr:colOff>
      <xdr:row>60</xdr:row>
      <xdr:rowOff>464820</xdr:rowOff>
    </xdr:from>
    <xdr:to>
      <xdr:col>3</xdr:col>
      <xdr:colOff>1897380</xdr:colOff>
      <xdr:row>62</xdr:row>
      <xdr:rowOff>102870</xdr:rowOff>
    </xdr:to>
    <xdr:cxnSp macro="">
      <xdr:nvCxnSpPr>
        <xdr:cNvPr id="2" name="Conexão reta unidirecional 1">
          <a:extLst>
            <a:ext uri="{FF2B5EF4-FFF2-40B4-BE49-F238E27FC236}">
              <a16:creationId xmlns:a16="http://schemas.microsoft.com/office/drawing/2014/main" id="{275C7F4F-AE1F-4F7A-819B-A8B39937AD4C}"/>
            </a:ext>
          </a:extLst>
        </xdr:cNvPr>
        <xdr:cNvCxnSpPr/>
      </xdr:nvCxnSpPr>
      <xdr:spPr>
        <a:xfrm flipV="1">
          <a:off x="4288155" y="13380720"/>
          <a:ext cx="299085" cy="5143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822960</xdr:colOff>
      <xdr:row>62</xdr:row>
      <xdr:rowOff>83820</xdr:rowOff>
    </xdr:from>
    <xdr:to>
      <xdr:col>3</xdr:col>
      <xdr:colOff>1889760</xdr:colOff>
      <xdr:row>65</xdr:row>
      <xdr:rowOff>49530</xdr:rowOff>
    </xdr:to>
    <xdr:sp macro="" textlink="">
      <xdr:nvSpPr>
        <xdr:cNvPr id="4" name="Oval 3">
          <a:extLst>
            <a:ext uri="{FF2B5EF4-FFF2-40B4-BE49-F238E27FC236}">
              <a16:creationId xmlns:a16="http://schemas.microsoft.com/office/drawing/2014/main" id="{EC7B6CC6-108E-4A35-90B9-F8FC50A6149A}"/>
            </a:ext>
          </a:extLst>
        </xdr:cNvPr>
        <xdr:cNvSpPr/>
      </xdr:nvSpPr>
      <xdr:spPr>
        <a:xfrm>
          <a:off x="3512820" y="13876020"/>
          <a:ext cx="1066800" cy="5143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13</xdr:col>
      <xdr:colOff>289560</xdr:colOff>
      <xdr:row>60</xdr:row>
      <xdr:rowOff>220980</xdr:rowOff>
    </xdr:from>
    <xdr:to>
      <xdr:col>20</xdr:col>
      <xdr:colOff>335280</xdr:colOff>
      <xdr:row>77</xdr:row>
      <xdr:rowOff>152400</xdr:rowOff>
    </xdr:to>
    <xdr:sp macro="" textlink="">
      <xdr:nvSpPr>
        <xdr:cNvPr id="8" name="Oval 7">
          <a:extLst>
            <a:ext uri="{FF2B5EF4-FFF2-40B4-BE49-F238E27FC236}">
              <a16:creationId xmlns:a16="http://schemas.microsoft.com/office/drawing/2014/main" id="{E1966269-8F95-424E-B434-AE978A7C0C05}"/>
            </a:ext>
          </a:extLst>
        </xdr:cNvPr>
        <xdr:cNvSpPr/>
      </xdr:nvSpPr>
      <xdr:spPr>
        <a:xfrm>
          <a:off x="11833860" y="13136880"/>
          <a:ext cx="5273040" cy="35509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2</xdr:col>
      <xdr:colOff>0</xdr:colOff>
      <xdr:row>2</xdr:row>
      <xdr:rowOff>0</xdr:rowOff>
    </xdr:from>
    <xdr:to>
      <xdr:col>2</xdr:col>
      <xdr:colOff>739140</xdr:colOff>
      <xdr:row>4</xdr:row>
      <xdr:rowOff>170906</xdr:rowOff>
    </xdr:to>
    <xdr:sp macro="" textlink="">
      <xdr:nvSpPr>
        <xdr:cNvPr id="5" name="Arrow: Left 1">
          <a:hlinkClick xmlns:r="http://schemas.openxmlformats.org/officeDocument/2006/relationships" r:id="rId1"/>
          <a:extLst>
            <a:ext uri="{FF2B5EF4-FFF2-40B4-BE49-F238E27FC236}">
              <a16:creationId xmlns:a16="http://schemas.microsoft.com/office/drawing/2014/main" id="{7B127D77-5150-4503-B67A-A1EEB213ED3A}"/>
            </a:ext>
          </a:extLst>
        </xdr:cNvPr>
        <xdr:cNvSpPr/>
      </xdr:nvSpPr>
      <xdr:spPr>
        <a:xfrm>
          <a:off x="1219200" y="370114"/>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48.xml><?xml version="1.0" encoding="utf-8"?>
<xdr:wsDr xmlns:xdr="http://schemas.openxmlformats.org/drawingml/2006/spreadsheetDrawing" xmlns:a="http://schemas.openxmlformats.org/drawingml/2006/main">
  <xdr:twoCellAnchor editAs="oneCell">
    <xdr:from>
      <xdr:col>2</xdr:col>
      <xdr:colOff>604520</xdr:colOff>
      <xdr:row>41</xdr:row>
      <xdr:rowOff>2540</xdr:rowOff>
    </xdr:from>
    <xdr:to>
      <xdr:col>13</xdr:col>
      <xdr:colOff>340742</xdr:colOff>
      <xdr:row>47</xdr:row>
      <xdr:rowOff>73512</xdr:rowOff>
    </xdr:to>
    <xdr:pic>
      <xdr:nvPicPr>
        <xdr:cNvPr id="2" name="Imagem 1">
          <a:hlinkClick xmlns:r="http://schemas.openxmlformats.org/officeDocument/2006/relationships" r:id="rId1"/>
          <a:extLst>
            <a:ext uri="{FF2B5EF4-FFF2-40B4-BE49-F238E27FC236}">
              <a16:creationId xmlns:a16="http://schemas.microsoft.com/office/drawing/2014/main" id="{67465966-2B29-14D2-4980-AA9A7E3D735C}"/>
            </a:ext>
          </a:extLst>
        </xdr:cNvPr>
        <xdr:cNvPicPr>
          <a:picLocks noChangeAspect="1"/>
        </xdr:cNvPicPr>
      </xdr:nvPicPr>
      <xdr:blipFill>
        <a:blip xmlns:r="http://schemas.openxmlformats.org/officeDocument/2006/relationships" r:embed="rId2"/>
        <a:stretch>
          <a:fillRect/>
        </a:stretch>
      </xdr:blipFill>
      <xdr:spPr>
        <a:xfrm>
          <a:off x="1823720" y="8905240"/>
          <a:ext cx="7102222" cy="1150472"/>
        </a:xfrm>
        <a:prstGeom prst="rect">
          <a:avLst/>
        </a:prstGeom>
      </xdr:spPr>
    </xdr:pic>
    <xdr:clientData/>
  </xdr:twoCellAnchor>
  <xdr:twoCellAnchor>
    <xdr:from>
      <xdr:col>10</xdr:col>
      <xdr:colOff>95250</xdr:colOff>
      <xdr:row>42</xdr:row>
      <xdr:rowOff>161925</xdr:rowOff>
    </xdr:from>
    <xdr:to>
      <xdr:col>18</xdr:col>
      <xdr:colOff>19050</xdr:colOff>
      <xdr:row>44</xdr:row>
      <xdr:rowOff>133350</xdr:rowOff>
    </xdr:to>
    <xdr:cxnSp macro="">
      <xdr:nvCxnSpPr>
        <xdr:cNvPr id="4" name="Conexão reta unidirecional 3">
          <a:extLst>
            <a:ext uri="{FF2B5EF4-FFF2-40B4-BE49-F238E27FC236}">
              <a16:creationId xmlns:a16="http://schemas.microsoft.com/office/drawing/2014/main" id="{2433FB50-3F43-286F-4D77-EC5C30D39F3E}"/>
            </a:ext>
          </a:extLst>
        </xdr:cNvPr>
        <xdr:cNvCxnSpPr/>
      </xdr:nvCxnSpPr>
      <xdr:spPr>
        <a:xfrm>
          <a:off x="6858000" y="9372600"/>
          <a:ext cx="5438775" cy="3333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41</xdr:row>
      <xdr:rowOff>66675</xdr:rowOff>
    </xdr:from>
    <xdr:to>
      <xdr:col>10</xdr:col>
      <xdr:colOff>104775</xdr:colOff>
      <xdr:row>44</xdr:row>
      <xdr:rowOff>28575</xdr:rowOff>
    </xdr:to>
    <xdr:sp macro="" textlink="">
      <xdr:nvSpPr>
        <xdr:cNvPr id="6" name="Oval 5">
          <a:extLst>
            <a:ext uri="{FF2B5EF4-FFF2-40B4-BE49-F238E27FC236}">
              <a16:creationId xmlns:a16="http://schemas.microsoft.com/office/drawing/2014/main" id="{BA1359EB-5AFD-E545-E53E-BEE45AD9D463}"/>
            </a:ext>
          </a:extLst>
        </xdr:cNvPr>
        <xdr:cNvSpPr/>
      </xdr:nvSpPr>
      <xdr:spPr>
        <a:xfrm>
          <a:off x="5800725" y="9086850"/>
          <a:ext cx="1066800" cy="5143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17</xdr:col>
      <xdr:colOff>419100</xdr:colOff>
      <xdr:row>75</xdr:row>
      <xdr:rowOff>161925</xdr:rowOff>
    </xdr:from>
    <xdr:to>
      <xdr:col>17</xdr:col>
      <xdr:colOff>542925</xdr:colOff>
      <xdr:row>113</xdr:row>
      <xdr:rowOff>76200</xdr:rowOff>
    </xdr:to>
    <xdr:sp macro="" textlink="">
      <xdr:nvSpPr>
        <xdr:cNvPr id="3" name="Chaveta à esquerda 2">
          <a:extLst>
            <a:ext uri="{FF2B5EF4-FFF2-40B4-BE49-F238E27FC236}">
              <a16:creationId xmlns:a16="http://schemas.microsoft.com/office/drawing/2014/main" id="{60E3298D-E930-5D18-2A70-0E27C6F2AAD8}"/>
            </a:ext>
          </a:extLst>
        </xdr:cNvPr>
        <xdr:cNvSpPr/>
      </xdr:nvSpPr>
      <xdr:spPr>
        <a:xfrm>
          <a:off x="12087225" y="15601950"/>
          <a:ext cx="123825" cy="6953250"/>
        </a:xfrm>
        <a:prstGeom prst="lef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pt-PT" sz="1100">
            <a:ln>
              <a:solidFill>
                <a:sysClr val="windowText" lastClr="000000"/>
              </a:solidFill>
            </a:ln>
            <a:solidFill>
              <a:sysClr val="windowText" lastClr="000000"/>
            </a:solidFill>
          </a:endParaRPr>
        </a:p>
      </xdr:txBody>
    </xdr:sp>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6</xdr:row>
      <xdr:rowOff>52256</xdr:rowOff>
    </xdr:from>
    <xdr:to>
      <xdr:col>12</xdr:col>
      <xdr:colOff>600075</xdr:colOff>
      <xdr:row>23</xdr:row>
      <xdr:rowOff>81520</xdr:rowOff>
    </xdr:to>
    <xdr:pic>
      <xdr:nvPicPr>
        <xdr:cNvPr id="2" name="Imagem 1">
          <a:extLst>
            <a:ext uri="{FF2B5EF4-FFF2-40B4-BE49-F238E27FC236}">
              <a16:creationId xmlns:a16="http://schemas.microsoft.com/office/drawing/2014/main" id="{093A62FC-1CB5-18A4-CBB5-07A59D3B1095}"/>
            </a:ext>
          </a:extLst>
        </xdr:cNvPr>
        <xdr:cNvPicPr>
          <a:picLocks noChangeAspect="1"/>
        </xdr:cNvPicPr>
      </xdr:nvPicPr>
      <xdr:blipFill>
        <a:blip xmlns:r="http://schemas.openxmlformats.org/officeDocument/2006/relationships" r:embed="rId1"/>
        <a:stretch>
          <a:fillRect/>
        </a:stretch>
      </xdr:blipFill>
      <xdr:spPr>
        <a:xfrm>
          <a:off x="0" y="1138106"/>
          <a:ext cx="8134350" cy="3105839"/>
        </a:xfrm>
        <a:prstGeom prst="rect">
          <a:avLst/>
        </a:prstGeom>
      </xdr:spPr>
    </xdr:pic>
    <xdr:clientData/>
  </xdr:twoCellAnchor>
</xdr:wsDr>
</file>

<file path=xl/drawings/drawing50.xml><?xml version="1.0" encoding="utf-8"?>
<xdr:wsDr xmlns:xdr="http://schemas.openxmlformats.org/drawingml/2006/spreadsheetDrawing" xmlns:a="http://schemas.openxmlformats.org/drawingml/2006/main">
  <xdr:twoCellAnchor>
    <xdr:from>
      <xdr:col>0</xdr:col>
      <xdr:colOff>457200</xdr:colOff>
      <xdr:row>0</xdr:row>
      <xdr:rowOff>106680</xdr:rowOff>
    </xdr:from>
    <xdr:to>
      <xdr:col>1</xdr:col>
      <xdr:colOff>586740</xdr:colOff>
      <xdr:row>3</xdr:row>
      <xdr:rowOff>99061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C2EF354D-044C-40F4-9427-AE4205B8A468}"/>
            </a:ext>
          </a:extLst>
        </xdr:cNvPr>
        <xdr:cNvSpPr/>
      </xdr:nvSpPr>
      <xdr:spPr>
        <a:xfrm>
          <a:off x="457200" y="1066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0</xdr:col>
      <xdr:colOff>457200</xdr:colOff>
      <xdr:row>15</xdr:row>
      <xdr:rowOff>83820</xdr:rowOff>
    </xdr:from>
    <xdr:to>
      <xdr:col>1</xdr:col>
      <xdr:colOff>586740</xdr:colOff>
      <xdr:row>18</xdr:row>
      <xdr:rowOff>76201</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E1433546-420B-4DC4-8056-B5F6242E0A90}"/>
            </a:ext>
          </a:extLst>
        </xdr:cNvPr>
        <xdr:cNvSpPr/>
      </xdr:nvSpPr>
      <xdr:spPr>
        <a:xfrm>
          <a:off x="457200" y="29032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0</xdr:col>
      <xdr:colOff>464820</xdr:colOff>
      <xdr:row>30</xdr:row>
      <xdr:rowOff>83820</xdr:rowOff>
    </xdr:from>
    <xdr:to>
      <xdr:col>1</xdr:col>
      <xdr:colOff>594360</xdr:colOff>
      <xdr:row>33</xdr:row>
      <xdr:rowOff>68581</xdr:rowOff>
    </xdr:to>
    <xdr:sp macro="" textlink="">
      <xdr:nvSpPr>
        <xdr:cNvPr id="4" name="Arrow: Left 1">
          <a:hlinkClick xmlns:r="http://schemas.openxmlformats.org/officeDocument/2006/relationships" r:id="rId1"/>
          <a:extLst>
            <a:ext uri="{FF2B5EF4-FFF2-40B4-BE49-F238E27FC236}">
              <a16:creationId xmlns:a16="http://schemas.microsoft.com/office/drawing/2014/main" id="{5E73EF10-3272-4DD8-B89F-12B6D3642130}"/>
            </a:ext>
          </a:extLst>
        </xdr:cNvPr>
        <xdr:cNvSpPr/>
      </xdr:nvSpPr>
      <xdr:spPr>
        <a:xfrm>
          <a:off x="464820" y="56464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0</xdr:col>
      <xdr:colOff>388620</xdr:colOff>
      <xdr:row>45</xdr:row>
      <xdr:rowOff>76200</xdr:rowOff>
    </xdr:from>
    <xdr:to>
      <xdr:col>1</xdr:col>
      <xdr:colOff>518160</xdr:colOff>
      <xdr:row>48</xdr:row>
      <xdr:rowOff>68581</xdr:rowOff>
    </xdr:to>
    <xdr:sp macro="" textlink="">
      <xdr:nvSpPr>
        <xdr:cNvPr id="5" name="Arrow: Left 1">
          <a:hlinkClick xmlns:r="http://schemas.openxmlformats.org/officeDocument/2006/relationships" r:id="rId1"/>
          <a:extLst>
            <a:ext uri="{FF2B5EF4-FFF2-40B4-BE49-F238E27FC236}">
              <a16:creationId xmlns:a16="http://schemas.microsoft.com/office/drawing/2014/main" id="{967AD895-0AE5-4812-A477-2DF717F7F9A0}"/>
            </a:ext>
          </a:extLst>
        </xdr:cNvPr>
        <xdr:cNvSpPr/>
      </xdr:nvSpPr>
      <xdr:spPr>
        <a:xfrm>
          <a:off x="388620" y="83972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17</xdr:col>
      <xdr:colOff>0</xdr:colOff>
      <xdr:row>30</xdr:row>
      <xdr:rowOff>0</xdr:rowOff>
    </xdr:from>
    <xdr:to>
      <xdr:col>18</xdr:col>
      <xdr:colOff>129540</xdr:colOff>
      <xdr:row>32</xdr:row>
      <xdr:rowOff>167641</xdr:rowOff>
    </xdr:to>
    <xdr:sp macro="" textlink="">
      <xdr:nvSpPr>
        <xdr:cNvPr id="7" name="Arrow: Left 1">
          <a:hlinkClick xmlns:r="http://schemas.openxmlformats.org/officeDocument/2006/relationships" r:id="rId1"/>
          <a:extLst>
            <a:ext uri="{FF2B5EF4-FFF2-40B4-BE49-F238E27FC236}">
              <a16:creationId xmlns:a16="http://schemas.microsoft.com/office/drawing/2014/main" id="{FD60E3AA-870D-44F2-B4F1-F2655AE0192D}"/>
            </a:ext>
          </a:extLst>
        </xdr:cNvPr>
        <xdr:cNvSpPr/>
      </xdr:nvSpPr>
      <xdr:spPr>
        <a:xfrm>
          <a:off x="10363200" y="55626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20</xdr:col>
      <xdr:colOff>495300</xdr:colOff>
      <xdr:row>46</xdr:row>
      <xdr:rowOff>22860</xdr:rowOff>
    </xdr:from>
    <xdr:to>
      <xdr:col>20</xdr:col>
      <xdr:colOff>1234440</xdr:colOff>
      <xdr:row>49</xdr:row>
      <xdr:rowOff>15241</xdr:rowOff>
    </xdr:to>
    <xdr:sp macro="" textlink="">
      <xdr:nvSpPr>
        <xdr:cNvPr id="8" name="Arrow: Left 1">
          <a:hlinkClick xmlns:r="http://schemas.openxmlformats.org/officeDocument/2006/relationships" r:id="rId1"/>
          <a:extLst>
            <a:ext uri="{FF2B5EF4-FFF2-40B4-BE49-F238E27FC236}">
              <a16:creationId xmlns:a16="http://schemas.microsoft.com/office/drawing/2014/main" id="{58D300C5-677A-4556-8D4B-45BD88FBC36C}"/>
            </a:ext>
          </a:extLst>
        </xdr:cNvPr>
        <xdr:cNvSpPr/>
      </xdr:nvSpPr>
      <xdr:spPr>
        <a:xfrm>
          <a:off x="12687300" y="85267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129540</xdr:colOff>
      <xdr:row>3</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B39510CE-6608-4A67-BEFF-3FEF1E31FEDE}"/>
            </a:ext>
          </a:extLst>
        </xdr:cNvPr>
        <xdr:cNvSpPr/>
      </xdr:nvSpPr>
      <xdr:spPr>
        <a:xfrm>
          <a:off x="609600" y="1828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3</xdr:col>
      <xdr:colOff>0</xdr:colOff>
      <xdr:row>7</xdr:row>
      <xdr:rowOff>0</xdr:rowOff>
    </xdr:from>
    <xdr:to>
      <xdr:col>4</xdr:col>
      <xdr:colOff>129540</xdr:colOff>
      <xdr:row>9</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A44DAF3F-86ED-4BA3-B721-A43AA47E1D5F}"/>
            </a:ext>
          </a:extLst>
        </xdr:cNvPr>
        <xdr:cNvSpPr/>
      </xdr:nvSpPr>
      <xdr:spPr>
        <a:xfrm>
          <a:off x="1828800" y="12801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3</xdr:col>
      <xdr:colOff>0</xdr:colOff>
      <xdr:row>26</xdr:row>
      <xdr:rowOff>0</xdr:rowOff>
    </xdr:from>
    <xdr:to>
      <xdr:col>4</xdr:col>
      <xdr:colOff>129540</xdr:colOff>
      <xdr:row>28</xdr:row>
      <xdr:rowOff>175261</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5CC807B9-DAA2-404D-BB2F-B62B65FD172F}"/>
            </a:ext>
          </a:extLst>
        </xdr:cNvPr>
        <xdr:cNvSpPr/>
      </xdr:nvSpPr>
      <xdr:spPr>
        <a:xfrm>
          <a:off x="1828800" y="49225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3</xdr:col>
      <xdr:colOff>0</xdr:colOff>
      <xdr:row>38</xdr:row>
      <xdr:rowOff>0</xdr:rowOff>
    </xdr:from>
    <xdr:to>
      <xdr:col>4</xdr:col>
      <xdr:colOff>129540</xdr:colOff>
      <xdr:row>40</xdr:row>
      <xdr:rowOff>175261</xdr:rowOff>
    </xdr:to>
    <xdr:sp macro="" textlink="">
      <xdr:nvSpPr>
        <xdr:cNvPr id="4" name="Arrow: Left 1">
          <a:hlinkClick xmlns:r="http://schemas.openxmlformats.org/officeDocument/2006/relationships" r:id="rId1"/>
          <a:extLst>
            <a:ext uri="{FF2B5EF4-FFF2-40B4-BE49-F238E27FC236}">
              <a16:creationId xmlns:a16="http://schemas.microsoft.com/office/drawing/2014/main" id="{739E29C5-A83A-4983-8B69-ECF98A4982AC}"/>
            </a:ext>
          </a:extLst>
        </xdr:cNvPr>
        <xdr:cNvSpPr/>
      </xdr:nvSpPr>
      <xdr:spPr>
        <a:xfrm>
          <a:off x="1828800" y="71323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3</xdr:col>
      <xdr:colOff>0</xdr:colOff>
      <xdr:row>51</xdr:row>
      <xdr:rowOff>0</xdr:rowOff>
    </xdr:from>
    <xdr:to>
      <xdr:col>4</xdr:col>
      <xdr:colOff>129540</xdr:colOff>
      <xdr:row>53</xdr:row>
      <xdr:rowOff>175261</xdr:rowOff>
    </xdr:to>
    <xdr:sp macro="" textlink="">
      <xdr:nvSpPr>
        <xdr:cNvPr id="5" name="Arrow: Left 1">
          <a:hlinkClick xmlns:r="http://schemas.openxmlformats.org/officeDocument/2006/relationships" r:id="rId1"/>
          <a:extLst>
            <a:ext uri="{FF2B5EF4-FFF2-40B4-BE49-F238E27FC236}">
              <a16:creationId xmlns:a16="http://schemas.microsoft.com/office/drawing/2014/main" id="{13FE1554-F4FD-400A-8ED9-F93268762EB5}"/>
            </a:ext>
          </a:extLst>
        </xdr:cNvPr>
        <xdr:cNvSpPr/>
      </xdr:nvSpPr>
      <xdr:spPr>
        <a:xfrm>
          <a:off x="1828800" y="96393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2</xdr:col>
      <xdr:colOff>556260</xdr:colOff>
      <xdr:row>63</xdr:row>
      <xdr:rowOff>129540</xdr:rowOff>
    </xdr:from>
    <xdr:to>
      <xdr:col>4</xdr:col>
      <xdr:colOff>76200</xdr:colOff>
      <xdr:row>66</xdr:row>
      <xdr:rowOff>121921</xdr:rowOff>
    </xdr:to>
    <xdr:sp macro="" textlink="">
      <xdr:nvSpPr>
        <xdr:cNvPr id="6" name="Arrow: Left 1">
          <a:hlinkClick xmlns:r="http://schemas.openxmlformats.org/officeDocument/2006/relationships" r:id="rId1"/>
          <a:extLst>
            <a:ext uri="{FF2B5EF4-FFF2-40B4-BE49-F238E27FC236}">
              <a16:creationId xmlns:a16="http://schemas.microsoft.com/office/drawing/2014/main" id="{A236CCCC-6646-4900-A595-FB0CFC5C71AC}"/>
            </a:ext>
          </a:extLst>
        </xdr:cNvPr>
        <xdr:cNvSpPr/>
      </xdr:nvSpPr>
      <xdr:spPr>
        <a:xfrm>
          <a:off x="1775460" y="120548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3</xdr:col>
      <xdr:colOff>0</xdr:colOff>
      <xdr:row>75</xdr:row>
      <xdr:rowOff>0</xdr:rowOff>
    </xdr:from>
    <xdr:to>
      <xdr:col>4</xdr:col>
      <xdr:colOff>129540</xdr:colOff>
      <xdr:row>77</xdr:row>
      <xdr:rowOff>175261</xdr:rowOff>
    </xdr:to>
    <xdr:sp macro="" textlink="">
      <xdr:nvSpPr>
        <xdr:cNvPr id="7" name="Arrow: Left 1">
          <a:hlinkClick xmlns:r="http://schemas.openxmlformats.org/officeDocument/2006/relationships" r:id="rId1"/>
          <a:extLst>
            <a:ext uri="{FF2B5EF4-FFF2-40B4-BE49-F238E27FC236}">
              <a16:creationId xmlns:a16="http://schemas.microsoft.com/office/drawing/2014/main" id="{4D6661D1-1F68-472E-98BC-EE1CA5499932}"/>
            </a:ext>
          </a:extLst>
        </xdr:cNvPr>
        <xdr:cNvSpPr/>
      </xdr:nvSpPr>
      <xdr:spPr>
        <a:xfrm>
          <a:off x="1828800" y="142113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449580</xdr:colOff>
      <xdr:row>1</xdr:row>
      <xdr:rowOff>106680</xdr:rowOff>
    </xdr:from>
    <xdr:to>
      <xdr:col>2</xdr:col>
      <xdr:colOff>579120</xdr:colOff>
      <xdr:row>4</xdr:row>
      <xdr:rowOff>99061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C82999F5-017C-4514-B7F5-06F007C8DE62}"/>
            </a:ext>
          </a:extLst>
        </xdr:cNvPr>
        <xdr:cNvSpPr/>
      </xdr:nvSpPr>
      <xdr:spPr>
        <a:xfrm>
          <a:off x="1059180" y="2895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4</xdr:row>
      <xdr:rowOff>0</xdr:rowOff>
    </xdr:from>
    <xdr:to>
      <xdr:col>2</xdr:col>
      <xdr:colOff>129540</xdr:colOff>
      <xdr:row>6</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AEB20633-01DE-4461-AF9A-6AC74CC348F1}"/>
            </a:ext>
          </a:extLst>
        </xdr:cNvPr>
        <xdr:cNvSpPr/>
      </xdr:nvSpPr>
      <xdr:spPr>
        <a:xfrm>
          <a:off x="609600" y="7315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76200</xdr:colOff>
      <xdr:row>0</xdr:row>
      <xdr:rowOff>87086</xdr:rowOff>
    </xdr:from>
    <xdr:to>
      <xdr:col>2</xdr:col>
      <xdr:colOff>205740</xdr:colOff>
      <xdr:row>3</xdr:row>
      <xdr:rowOff>72936</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3F270EDC-3B10-4315-BFFD-3609FEA2DD14}"/>
            </a:ext>
          </a:extLst>
        </xdr:cNvPr>
        <xdr:cNvSpPr/>
      </xdr:nvSpPr>
      <xdr:spPr>
        <a:xfrm>
          <a:off x="685800" y="87086"/>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1</xdr:col>
      <xdr:colOff>0</xdr:colOff>
      <xdr:row>40</xdr:row>
      <xdr:rowOff>0</xdr:rowOff>
    </xdr:from>
    <xdr:to>
      <xdr:col>2</xdr:col>
      <xdr:colOff>129540</xdr:colOff>
      <xdr:row>42</xdr:row>
      <xdr:rowOff>170907</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BC4B7785-429F-4BE9-B625-02B83254EF39}"/>
            </a:ext>
          </a:extLst>
        </xdr:cNvPr>
        <xdr:cNvSpPr/>
      </xdr:nvSpPr>
      <xdr:spPr>
        <a:xfrm>
          <a:off x="609600" y="9568543"/>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3</xdr:col>
      <xdr:colOff>464820</xdr:colOff>
      <xdr:row>4</xdr:row>
      <xdr:rowOff>68580</xdr:rowOff>
    </xdr:from>
    <xdr:to>
      <xdr:col>4</xdr:col>
      <xdr:colOff>594360</xdr:colOff>
      <xdr:row>7</xdr:row>
      <xdr:rowOff>60961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9B4057D9-6119-4BA7-9484-3B0FCF84A286}"/>
            </a:ext>
          </a:extLst>
        </xdr:cNvPr>
        <xdr:cNvSpPr/>
      </xdr:nvSpPr>
      <xdr:spPr>
        <a:xfrm>
          <a:off x="2293620" y="8001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3</xdr:col>
      <xdr:colOff>464820</xdr:colOff>
      <xdr:row>7</xdr:row>
      <xdr:rowOff>99060</xdr:rowOff>
    </xdr:from>
    <xdr:to>
      <xdr:col>4</xdr:col>
      <xdr:colOff>594360</xdr:colOff>
      <xdr:row>10</xdr:row>
      <xdr:rowOff>91441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0FBCC7A9-25D0-48ED-A6EB-C1F4B0E84ABC}"/>
            </a:ext>
          </a:extLst>
        </xdr:cNvPr>
        <xdr:cNvSpPr/>
      </xdr:nvSpPr>
      <xdr:spPr>
        <a:xfrm>
          <a:off x="2293620" y="13792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8.xml><?xml version="1.0" encoding="utf-8"?>
<xdr:wsDr xmlns:xdr="http://schemas.openxmlformats.org/drawingml/2006/spreadsheetDrawing" xmlns:a="http://schemas.openxmlformats.org/drawingml/2006/main">
  <xdr:twoCellAnchor>
    <xdr:from>
      <xdr:col>4</xdr:col>
      <xdr:colOff>0</xdr:colOff>
      <xdr:row>40</xdr:row>
      <xdr:rowOff>0</xdr:rowOff>
    </xdr:from>
    <xdr:to>
      <xdr:col>5</xdr:col>
      <xdr:colOff>129540</xdr:colOff>
      <xdr:row>42</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D1E6B3C2-577A-403E-A6D1-AF9392A84B9F}"/>
            </a:ext>
          </a:extLst>
        </xdr:cNvPr>
        <xdr:cNvSpPr/>
      </xdr:nvSpPr>
      <xdr:spPr>
        <a:xfrm>
          <a:off x="2438400" y="90754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358140</xdr:colOff>
      <xdr:row>2</xdr:row>
      <xdr:rowOff>53340</xdr:rowOff>
    </xdr:from>
    <xdr:to>
      <xdr:col>2</xdr:col>
      <xdr:colOff>487680</xdr:colOff>
      <xdr:row>5</xdr:row>
      <xdr:rowOff>45721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997AF819-BA10-47F4-84EF-E348B40CD998}"/>
            </a:ext>
          </a:extLst>
        </xdr:cNvPr>
        <xdr:cNvSpPr/>
      </xdr:nvSpPr>
      <xdr:spPr>
        <a:xfrm>
          <a:off x="967740" y="4191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0.xml><?xml version="1.0" encoding="utf-8"?>
<xdr:wsDr xmlns:xdr="http://schemas.openxmlformats.org/drawingml/2006/spreadsheetDrawing" xmlns:a="http://schemas.openxmlformats.org/drawingml/2006/main">
  <xdr:twoCellAnchor>
    <xdr:from>
      <xdr:col>8</xdr:col>
      <xdr:colOff>175260</xdr:colOff>
      <xdr:row>18</xdr:row>
      <xdr:rowOff>693420</xdr:rowOff>
    </xdr:from>
    <xdr:to>
      <xdr:col>9</xdr:col>
      <xdr:colOff>304800</xdr:colOff>
      <xdr:row>19</xdr:row>
      <xdr:rowOff>91441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4F42BFB5-BCF6-49C7-A0A2-D256039654B3}"/>
            </a:ext>
          </a:extLst>
        </xdr:cNvPr>
        <xdr:cNvSpPr/>
      </xdr:nvSpPr>
      <xdr:spPr>
        <a:xfrm>
          <a:off x="5052060" y="39928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15</xdr:col>
      <xdr:colOff>0</xdr:colOff>
      <xdr:row>1</xdr:row>
      <xdr:rowOff>0</xdr:rowOff>
    </xdr:from>
    <xdr:to>
      <xdr:col>16</xdr:col>
      <xdr:colOff>129540</xdr:colOff>
      <xdr:row>3</xdr:row>
      <xdr:rowOff>175261</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4F74E6B0-8D3A-474A-83B9-8374DE65F989}"/>
            </a:ext>
          </a:extLst>
        </xdr:cNvPr>
        <xdr:cNvSpPr/>
      </xdr:nvSpPr>
      <xdr:spPr>
        <a:xfrm>
          <a:off x="9144000" y="1905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1.xml><?xml version="1.0" encoding="utf-8"?>
<xdr:wsDr xmlns:xdr="http://schemas.openxmlformats.org/drawingml/2006/spreadsheetDrawing" xmlns:a="http://schemas.openxmlformats.org/drawingml/2006/main">
  <xdr:twoCellAnchor>
    <xdr:from>
      <xdr:col>4</xdr:col>
      <xdr:colOff>0</xdr:colOff>
      <xdr:row>13</xdr:row>
      <xdr:rowOff>0</xdr:rowOff>
    </xdr:from>
    <xdr:to>
      <xdr:col>5</xdr:col>
      <xdr:colOff>129540</xdr:colOff>
      <xdr:row>15</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7F1EE2AA-6F0E-4EAC-845D-ED07F4C093C6}"/>
            </a:ext>
          </a:extLst>
        </xdr:cNvPr>
        <xdr:cNvSpPr/>
      </xdr:nvSpPr>
      <xdr:spPr>
        <a:xfrm>
          <a:off x="2438400" y="238506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2.xml><?xml version="1.0" encoding="utf-8"?>
<xdr:wsDr xmlns:xdr="http://schemas.openxmlformats.org/drawingml/2006/spreadsheetDrawing" xmlns:a="http://schemas.openxmlformats.org/drawingml/2006/main">
  <xdr:twoCellAnchor>
    <xdr:from>
      <xdr:col>12</xdr:col>
      <xdr:colOff>0</xdr:colOff>
      <xdr:row>1</xdr:row>
      <xdr:rowOff>0</xdr:rowOff>
    </xdr:from>
    <xdr:to>
      <xdr:col>13</xdr:col>
      <xdr:colOff>129540</xdr:colOff>
      <xdr:row>2</xdr:row>
      <xdr:rowOff>137161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1795506F-9126-4BA5-AD3B-D44360B5E41B}"/>
            </a:ext>
          </a:extLst>
        </xdr:cNvPr>
        <xdr:cNvSpPr/>
      </xdr:nvSpPr>
      <xdr:spPr>
        <a:xfrm>
          <a:off x="7315200" y="1905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3.xml><?xml version="1.0" encoding="utf-8"?>
<xdr:wsDr xmlns:xdr="http://schemas.openxmlformats.org/drawingml/2006/spreadsheetDrawing" xmlns:a="http://schemas.openxmlformats.org/drawingml/2006/main">
  <xdr:twoCellAnchor>
    <xdr:from>
      <xdr:col>1</xdr:col>
      <xdr:colOff>0</xdr:colOff>
      <xdr:row>11</xdr:row>
      <xdr:rowOff>0</xdr:rowOff>
    </xdr:from>
    <xdr:to>
      <xdr:col>2</xdr:col>
      <xdr:colOff>129540</xdr:colOff>
      <xdr:row>13</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30A0B884-465F-4439-B742-D84910721FB4}"/>
            </a:ext>
          </a:extLst>
        </xdr:cNvPr>
        <xdr:cNvSpPr/>
      </xdr:nvSpPr>
      <xdr:spPr>
        <a:xfrm>
          <a:off x="609600" y="20193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4.xml><?xml version="1.0" encoding="utf-8"?>
<xdr:wsDr xmlns:xdr="http://schemas.openxmlformats.org/drawingml/2006/spreadsheetDrawing" xmlns:a="http://schemas.openxmlformats.org/drawingml/2006/main">
  <xdr:twoCellAnchor>
    <xdr:from>
      <xdr:col>4</xdr:col>
      <xdr:colOff>0</xdr:colOff>
      <xdr:row>12</xdr:row>
      <xdr:rowOff>0</xdr:rowOff>
    </xdr:from>
    <xdr:to>
      <xdr:col>5</xdr:col>
      <xdr:colOff>129540</xdr:colOff>
      <xdr:row>14</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A5371CF7-41C0-431C-98F3-6641CD710077}"/>
            </a:ext>
          </a:extLst>
        </xdr:cNvPr>
        <xdr:cNvSpPr/>
      </xdr:nvSpPr>
      <xdr:spPr>
        <a:xfrm>
          <a:off x="2438400" y="22098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5.xml><?xml version="1.0" encoding="utf-8"?>
<xdr:wsDr xmlns:xdr="http://schemas.openxmlformats.org/drawingml/2006/spreadsheetDrawing" xmlns:a="http://schemas.openxmlformats.org/drawingml/2006/main">
  <xdr:twoCellAnchor>
    <xdr:from>
      <xdr:col>9</xdr:col>
      <xdr:colOff>0</xdr:colOff>
      <xdr:row>5</xdr:row>
      <xdr:rowOff>0</xdr:rowOff>
    </xdr:from>
    <xdr:to>
      <xdr:col>10</xdr:col>
      <xdr:colOff>129540</xdr:colOff>
      <xdr:row>7</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1DC1D554-BA75-4163-9B0C-A3D1A8162B05}"/>
            </a:ext>
          </a:extLst>
        </xdr:cNvPr>
        <xdr:cNvSpPr/>
      </xdr:nvSpPr>
      <xdr:spPr>
        <a:xfrm>
          <a:off x="9806940" y="9220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6.xml><?xml version="1.0" encoding="utf-8"?>
<xdr:wsDr xmlns:xdr="http://schemas.openxmlformats.org/drawingml/2006/spreadsheetDrawing" xmlns:a="http://schemas.openxmlformats.org/drawingml/2006/main">
  <xdr:twoCellAnchor>
    <xdr:from>
      <xdr:col>3</xdr:col>
      <xdr:colOff>0</xdr:colOff>
      <xdr:row>11</xdr:row>
      <xdr:rowOff>0</xdr:rowOff>
    </xdr:from>
    <xdr:to>
      <xdr:col>4</xdr:col>
      <xdr:colOff>129540</xdr:colOff>
      <xdr:row>13</xdr:row>
      <xdr:rowOff>175261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644A5F03-76FE-4067-909F-FED6E95BAACF}"/>
            </a:ext>
          </a:extLst>
        </xdr:cNvPr>
        <xdr:cNvSpPr/>
      </xdr:nvSpPr>
      <xdr:spPr>
        <a:xfrm>
          <a:off x="1821180" y="201930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7.xml><?xml version="1.0" encoding="utf-8"?>
<xdr:wsDr xmlns:xdr="http://schemas.openxmlformats.org/drawingml/2006/spreadsheetDrawing" xmlns:a="http://schemas.openxmlformats.org/drawingml/2006/main">
  <xdr:twoCellAnchor>
    <xdr:from>
      <xdr:col>3</xdr:col>
      <xdr:colOff>541020</xdr:colOff>
      <xdr:row>14</xdr:row>
      <xdr:rowOff>7620</xdr:rowOff>
    </xdr:from>
    <xdr:to>
      <xdr:col>5</xdr:col>
      <xdr:colOff>60960</xdr:colOff>
      <xdr:row>16</xdr:row>
      <xdr:rowOff>76201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4EBB76D1-A791-4AB1-8EA3-66664450B9C5}"/>
            </a:ext>
          </a:extLst>
        </xdr:cNvPr>
        <xdr:cNvSpPr/>
      </xdr:nvSpPr>
      <xdr:spPr>
        <a:xfrm>
          <a:off x="2369820" y="258318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3</xdr:col>
      <xdr:colOff>556260</xdr:colOff>
      <xdr:row>30</xdr:row>
      <xdr:rowOff>175260</xdr:rowOff>
    </xdr:from>
    <xdr:to>
      <xdr:col>5</xdr:col>
      <xdr:colOff>76200</xdr:colOff>
      <xdr:row>33</xdr:row>
      <xdr:rowOff>167641</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D126E1FB-82BC-4E78-A857-F9CA7384ED5B}"/>
            </a:ext>
          </a:extLst>
        </xdr:cNvPr>
        <xdr:cNvSpPr/>
      </xdr:nvSpPr>
      <xdr:spPr>
        <a:xfrm>
          <a:off x="2385060" y="57988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drawings/drawing68.xml><?xml version="1.0" encoding="utf-8"?>
<xdr:wsDr xmlns:xdr="http://schemas.openxmlformats.org/drawingml/2006/spreadsheetDrawing" xmlns:a="http://schemas.openxmlformats.org/drawingml/2006/main">
  <xdr:twoCellAnchor>
    <xdr:from>
      <xdr:col>0</xdr:col>
      <xdr:colOff>601980</xdr:colOff>
      <xdr:row>50</xdr:row>
      <xdr:rowOff>114300</xdr:rowOff>
    </xdr:from>
    <xdr:to>
      <xdr:col>2</xdr:col>
      <xdr:colOff>121920</xdr:colOff>
      <xdr:row>53</xdr:row>
      <xdr:rowOff>106681</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B55D3BA0-28F1-4DDD-A1FA-5E06CEC13D8D}"/>
            </a:ext>
          </a:extLst>
        </xdr:cNvPr>
        <xdr:cNvSpPr/>
      </xdr:nvSpPr>
      <xdr:spPr>
        <a:xfrm>
          <a:off x="601980" y="999744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twoCellAnchor>
    <xdr:from>
      <xdr:col>1</xdr:col>
      <xdr:colOff>7620</xdr:colOff>
      <xdr:row>2</xdr:row>
      <xdr:rowOff>175260</xdr:rowOff>
    </xdr:from>
    <xdr:to>
      <xdr:col>2</xdr:col>
      <xdr:colOff>137160</xdr:colOff>
      <xdr:row>5</xdr:row>
      <xdr:rowOff>167641</xdr:rowOff>
    </xdr:to>
    <xdr:sp macro="" textlink="">
      <xdr:nvSpPr>
        <xdr:cNvPr id="3" name="Arrow: Left 1">
          <a:hlinkClick xmlns:r="http://schemas.openxmlformats.org/officeDocument/2006/relationships" r:id="rId1"/>
          <a:extLst>
            <a:ext uri="{FF2B5EF4-FFF2-40B4-BE49-F238E27FC236}">
              <a16:creationId xmlns:a16="http://schemas.microsoft.com/office/drawing/2014/main" id="{32ADECC8-0E1C-44E6-AF15-3DB0E4D15C9B}"/>
            </a:ext>
          </a:extLst>
        </xdr:cNvPr>
        <xdr:cNvSpPr/>
      </xdr:nvSpPr>
      <xdr:spPr>
        <a:xfrm>
          <a:off x="617220" y="541020"/>
          <a:ext cx="739140" cy="541021"/>
        </a:xfrm>
        <a:prstGeom prst="leftArrow">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pt-PT" sz="1100" b="1" cap="none" spc="0">
              <a:ln w="0">
                <a:noFill/>
              </a:ln>
              <a:solidFill>
                <a:schemeClr val="bg1"/>
              </a:solidFill>
              <a:effectLst/>
              <a:latin typeface="Arial" panose="020B0604020202020204" pitchFamily="34" charset="0"/>
              <a:cs typeface="Arial" panose="020B0604020202020204" pitchFamily="34" charset="0"/>
            </a:rPr>
            <a:t>Índice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pordata.pt/subtema/municipios/alunos+do+ensino+nao+superior-225" TargetMode="External"/><Relationship Id="rId21" Type="http://schemas.openxmlformats.org/officeDocument/2006/relationships/hyperlink" Target="https://www.pordata.pt/subtema/municipios/familias-567" TargetMode="External"/><Relationship Id="rId34" Type="http://schemas.openxmlformats.org/officeDocument/2006/relationships/hyperlink" Target="https://www.pordata.pt/subtema/municipios/migracoes-206" TargetMode="External"/><Relationship Id="rId42" Type="http://schemas.openxmlformats.org/officeDocument/2006/relationships/hyperlink" Target="https://www.pordata.pt/subtema/municipios/servicos+e+utilizacao-218" TargetMode="External"/><Relationship Id="rId47" Type="http://schemas.openxmlformats.org/officeDocument/2006/relationships/hyperlink" Target="https://www.pordata.pt/subtema/municipios/alojamentos-208" TargetMode="External"/><Relationship Id="rId50" Type="http://schemas.openxmlformats.org/officeDocument/2006/relationships/hyperlink" Target="https://www.pordata.pt/subtema/municipios/atos+notariais+e+registos-245" TargetMode="External"/><Relationship Id="rId55" Type="http://schemas.openxmlformats.org/officeDocument/2006/relationships/hyperlink" Target="https://www.pordata.pt/subtema/municipios/populacao+empregada-222" TargetMode="External"/><Relationship Id="rId63" Type="http://schemas.openxmlformats.org/officeDocument/2006/relationships/hyperlink" Target="https://www.pordata.pt/subtema/municipios/telecomunicacoes-232" TargetMode="External"/><Relationship Id="rId68" Type="http://schemas.openxmlformats.org/officeDocument/2006/relationships/hyperlink" Target="https://www.pordata.pt/subtema/municipios/protecao+do+ambiente-196" TargetMode="External"/><Relationship Id="rId76" Type="http://schemas.openxmlformats.org/officeDocument/2006/relationships/hyperlink" Target="https://www.pordata.pt/subtema/municipios/despesas-243" TargetMode="External"/><Relationship Id="rId84" Type="http://schemas.openxmlformats.org/officeDocument/2006/relationships/hyperlink" Target="https://www.pordata.pt/subtema/municipios/presidencia+da+republica-255" TargetMode="External"/><Relationship Id="rId89" Type="http://schemas.openxmlformats.org/officeDocument/2006/relationships/hyperlink" Target="https://www.pordata.pt/subtema/municipios/exploracoes+agricolas+e+superficie-435" TargetMode="External"/><Relationship Id="rId97" Type="http://schemas.openxmlformats.org/officeDocument/2006/relationships/vmlDrawing" Target="../drawings/vmlDrawing1.vml"/><Relationship Id="rId7" Type="http://schemas.openxmlformats.org/officeDocument/2006/relationships/hyperlink" Target="https://www.ine.pt/xportal/xmain?xpid=INE&amp;xpgid=ine_publicacoes&amp;PUBLICACOESpub_boui=11355313&amp;PUBLICACOEStema=00&amp;PUBLICACOESmodo=2" TargetMode="External"/><Relationship Id="rId71" Type="http://schemas.openxmlformats.org/officeDocument/2006/relationships/hyperlink" Target="https://www.pordata.pt/subtema/municipios/cinema-199" TargetMode="External"/><Relationship Id="rId92" Type="http://schemas.openxmlformats.org/officeDocument/2006/relationships/hyperlink" Target="https://www.pordata.pt/subtema/municipios/floresta-475" TargetMode="External"/><Relationship Id="rId2" Type="http://schemas.openxmlformats.org/officeDocument/2006/relationships/hyperlink" Target="../../../../../OneDrive/Downloads/RCentroN&#250;meros_2021.xlsx" TargetMode="External"/><Relationship Id="rId16" Type="http://schemas.openxmlformats.org/officeDocument/2006/relationships/hyperlink" Target="https://www.ccdr-lvt.pt/wp-content/uploads/2022/02/economia-circular-RLVT_fluxos-metabolismo-regional_fev-2019.pdf" TargetMode="External"/><Relationship Id="rId29" Type="http://schemas.openxmlformats.org/officeDocument/2006/relationships/hyperlink" Target="https://www.pordata.pt/subtema/municipios/docentes-228" TargetMode="External"/><Relationship Id="rId11" Type="http://schemas.openxmlformats.org/officeDocument/2006/relationships/hyperlink" Target="https://www.ine.pt/xportal/xmain?xpid=INE&amp;xpgid=ine_publicacoes&amp;PUBLICACOESpub_boui=66322113&amp;PUBLICACOEStema=00&amp;PUBLICACOESmodo=2" TargetMode="External"/><Relationship Id="rId24" Type="http://schemas.openxmlformats.org/officeDocument/2006/relationships/hyperlink" Target="https://www.pordata.pt/subtema/municipios/deslocacoes+diarias-570" TargetMode="External"/><Relationship Id="rId32" Type="http://schemas.openxmlformats.org/officeDocument/2006/relationships/hyperlink" Target="https://www.pordata.pt/subtema/municipios/casamentos+e+divorcios-211" TargetMode="External"/><Relationship Id="rId37" Type="http://schemas.openxmlformats.org/officeDocument/2006/relationships/hyperlink" Target="https://www.pordata.pt/subtema/municipios/esperanca+de+vida+e+mortes-213" TargetMode="External"/><Relationship Id="rId40" Type="http://schemas.openxmlformats.org/officeDocument/2006/relationships/hyperlink" Target="https://www.pordata.pt/subtema/municipios/recursos+humanos-217" TargetMode="External"/><Relationship Id="rId45" Type="http://schemas.openxmlformats.org/officeDocument/2006/relationships/hyperlink" Target="https://www.pordata.pt/subtema/municipios/seg.+social+++contribuintes-242" TargetMode="External"/><Relationship Id="rId53" Type="http://schemas.openxmlformats.org/officeDocument/2006/relationships/hyperlink" Target="https://www.pordata.pt/subtema/municipios/populacao+ativa-220" TargetMode="External"/><Relationship Id="rId58" Type="http://schemas.openxmlformats.org/officeDocument/2006/relationships/hyperlink" Target="https://www.pordata.pt/subtema/municipios/empresas+nao+financeiras-430" TargetMode="External"/><Relationship Id="rId66" Type="http://schemas.openxmlformats.org/officeDocument/2006/relationships/hyperlink" Target="https://www.pordata.pt/subtema/municipios/despesas-194" TargetMode="External"/><Relationship Id="rId74" Type="http://schemas.openxmlformats.org/officeDocument/2006/relationships/hyperlink" Target="https://www.pordata.pt/subtema/municipios/museus+e+galerias-202" TargetMode="External"/><Relationship Id="rId79" Type="http://schemas.openxmlformats.org/officeDocument/2006/relationships/hyperlink" Target="https://www.pordata.pt/subtema/municipios/divida+e+defice+excedente-490" TargetMode="External"/><Relationship Id="rId87" Type="http://schemas.openxmlformats.org/officeDocument/2006/relationships/hyperlink" Target="https://www.pordata.pt/subtema/municipios/ocupacao+de+alojamentos+turisticos-361" TargetMode="External"/><Relationship Id="rId5" Type="http://schemas.openxmlformats.org/officeDocument/2006/relationships/hyperlink" Target="https://www.ine.pt/xportal/xmain?xpid=INE&amp;xpgid=ine_publicacoes&amp;PUBLICACOESpub_boui=31589846&amp;PUBLICACOEStema=00&amp;PUBLICACOESmodo=2" TargetMode="External"/><Relationship Id="rId61" Type="http://schemas.openxmlformats.org/officeDocument/2006/relationships/hyperlink" Target="https://www.pordata.pt/subtema/municipios/banca++credito+e+multibanco-237" TargetMode="External"/><Relationship Id="rId82" Type="http://schemas.openxmlformats.org/officeDocument/2006/relationships/hyperlink" Target="https://www.pordata.pt/subtema/municipios/autarquias+locais-257" TargetMode="External"/><Relationship Id="rId90" Type="http://schemas.openxmlformats.org/officeDocument/2006/relationships/hyperlink" Target="https://www.pordata.pt/subtema/municipios/superficie+e+producao+agricola-436" TargetMode="External"/><Relationship Id="rId95" Type="http://schemas.openxmlformats.org/officeDocument/2006/relationships/hyperlink" Target="https://www.dgeg.gov.pt/pt/estatistica/energia/gas-natural/consumos/" TargetMode="External"/><Relationship Id="rId19" Type="http://schemas.openxmlformats.org/officeDocument/2006/relationships/hyperlink" Target="https://www.pordata.pt/subtema/municipios/populacao+residente-565" TargetMode="External"/><Relationship Id="rId14" Type="http://schemas.openxmlformats.org/officeDocument/2006/relationships/hyperlink" Target="https://www.dgeg.gov.pt/pt/estatistica/energia/eletricidade/consumo-por-municipio-e-setor-de-atividade/" TargetMode="External"/><Relationship Id="rId22" Type="http://schemas.openxmlformats.org/officeDocument/2006/relationships/hyperlink" Target="https://www.pordata.pt/subtema/municipios/escolaridade-568" TargetMode="External"/><Relationship Id="rId27" Type="http://schemas.openxmlformats.org/officeDocument/2006/relationships/hyperlink" Target="https://www.pordata.pt/subtema/municipios/alunos+matriculados+do+ensino+superior-226" TargetMode="External"/><Relationship Id="rId30" Type="http://schemas.openxmlformats.org/officeDocument/2006/relationships/hyperlink" Target="https://www.pordata.pt/subtema/municipios/escolaridade+da+populacao-207" TargetMode="External"/><Relationship Id="rId35" Type="http://schemas.openxmlformats.org/officeDocument/2006/relationships/hyperlink" Target="https://www.pordata.pt/subtema/municipios/movimento+da+populacao-238" TargetMode="External"/><Relationship Id="rId43" Type="http://schemas.openxmlformats.org/officeDocument/2006/relationships/hyperlink" Target="https://www.pordata.pt/subtema/municipios/caixa+geral+de+aposentacoes+(cga)-239" TargetMode="External"/><Relationship Id="rId48" Type="http://schemas.openxmlformats.org/officeDocument/2006/relationships/hyperlink" Target="https://www.pordata.pt/subtema/municipios/rendimentos+e+poder+de+compra-209" TargetMode="External"/><Relationship Id="rId56" Type="http://schemas.openxmlformats.org/officeDocument/2006/relationships/hyperlink" Target="https://www.pordata.pt/subtema/municipios/populacao+inativa-223" TargetMode="External"/><Relationship Id="rId64" Type="http://schemas.openxmlformats.org/officeDocument/2006/relationships/hyperlink" Target="https://www.pordata.pt/subtema/municipios/computadores+e+internet-227" TargetMode="External"/><Relationship Id="rId69" Type="http://schemas.openxmlformats.org/officeDocument/2006/relationships/hyperlink" Target="https://www.pordata.pt/subtema/municipios/residuos-197" TargetMode="External"/><Relationship Id="rId77" Type="http://schemas.openxmlformats.org/officeDocument/2006/relationships/hyperlink" Target="https://www.pordata.pt/subtema/municipios/receitas-244" TargetMode="External"/><Relationship Id="rId8" Type="http://schemas.openxmlformats.org/officeDocument/2006/relationships/hyperlink" Target="https://www.ine.pt/xportal/xmain?xpid=INE&amp;xpgid=ine_doc_municipios" TargetMode="External"/><Relationship Id="rId51" Type="http://schemas.openxmlformats.org/officeDocument/2006/relationships/hyperlink" Target="https://www.pordata.pt/subtema/municipios/crimes-246" TargetMode="External"/><Relationship Id="rId72" Type="http://schemas.openxmlformats.org/officeDocument/2006/relationships/hyperlink" Target="https://www.pordata.pt/subtema/municipios/despesas-200" TargetMode="External"/><Relationship Id="rId80" Type="http://schemas.openxmlformats.org/officeDocument/2006/relationships/hyperlink" Target="https://www.pordata.pt/subtema/municipios/assembleia+da+republica-256" TargetMode="External"/><Relationship Id="rId85" Type="http://schemas.openxmlformats.org/officeDocument/2006/relationships/hyperlink" Target="https://www.pordata.pt/subtema/municipios/recenseamento+eleitoral-260" TargetMode="External"/><Relationship Id="rId93" Type="http://schemas.openxmlformats.org/officeDocument/2006/relationships/hyperlink" Target="https://www.pordata.pt/subtema/municipios/pescas-440" TargetMode="External"/><Relationship Id="rId98" Type="http://schemas.openxmlformats.org/officeDocument/2006/relationships/comments" Target="../comments1.xml"/><Relationship Id="rId3" Type="http://schemas.openxmlformats.org/officeDocument/2006/relationships/hyperlink" Target="https://www.ine.pt/xportal/xmain?xpid=INE&amp;xpgid=ine_publicacoes&amp;PUBLICACOESpub_boui=27968707&amp;PUBLICACOEStema=00&amp;PUBLICACOESmodo=2" TargetMode="External"/><Relationship Id="rId12" Type="http://schemas.openxmlformats.org/officeDocument/2006/relationships/hyperlink" Target="http://datacentro.ccdrc.pt/Viewer.aspx?D=9B4076C0397FE2596BB797D6D6E532C37FAE2FC035C7EC0173F49D95D707B233" TargetMode="External"/><Relationship Id="rId17" Type="http://schemas.openxmlformats.org/officeDocument/2006/relationships/hyperlink" Target="https://www.ccdr-lvt.pt/estudos-e-publicacoes-ccdr-lvt/estudos-economia-circular/" TargetMode="External"/><Relationship Id="rId25" Type="http://schemas.openxmlformats.org/officeDocument/2006/relationships/hyperlink" Target="https://www.pordata.pt/subtema/municipios/habitacao-571" TargetMode="External"/><Relationship Id="rId33" Type="http://schemas.openxmlformats.org/officeDocument/2006/relationships/hyperlink" Target="https://www.pordata.pt/subtema/municipios/familias-205" TargetMode="External"/><Relationship Id="rId38" Type="http://schemas.openxmlformats.org/officeDocument/2006/relationships/hyperlink" Target="https://www.pordata.pt/subtema/municipios/populacao+residente-214" TargetMode="External"/><Relationship Id="rId46" Type="http://schemas.openxmlformats.org/officeDocument/2006/relationships/hyperlink" Target="https://www.pordata.pt/subtema/municipios/seg.+social+++pensionistas-241" TargetMode="External"/><Relationship Id="rId59" Type="http://schemas.openxmlformats.org/officeDocument/2006/relationships/hyperlink" Target="https://www.pordata.pt/subtema/municipios/pib+e+comercio+internacional-432" TargetMode="External"/><Relationship Id="rId67" Type="http://schemas.openxmlformats.org/officeDocument/2006/relationships/hyperlink" Target="https://www.pordata.pt/subtema/municipios/energia-195" TargetMode="External"/><Relationship Id="rId20" Type="http://schemas.openxmlformats.org/officeDocument/2006/relationships/hyperlink" Target="https://www.pordata.pt/subtema/municipios/migracoes-566" TargetMode="External"/><Relationship Id="rId41" Type="http://schemas.openxmlformats.org/officeDocument/2006/relationships/hyperlink" Target="https://www.pordata.pt/subtema/municipios/servico+nacional+de+saude+(sns)-219" TargetMode="External"/><Relationship Id="rId54" Type="http://schemas.openxmlformats.org/officeDocument/2006/relationships/hyperlink" Target="https://www.pordata.pt/subtema/municipios/populacao+desempregada-221" TargetMode="External"/><Relationship Id="rId62" Type="http://schemas.openxmlformats.org/officeDocument/2006/relationships/hyperlink" Target="https://www.pordata.pt/subtema/municipios/ciencia-419" TargetMode="External"/><Relationship Id="rId70" Type="http://schemas.openxmlformats.org/officeDocument/2006/relationships/hyperlink" Target="https://www.pordata.pt/subtema/municipios/territorio+e+ordenamento-198" TargetMode="External"/><Relationship Id="rId75" Type="http://schemas.openxmlformats.org/officeDocument/2006/relationships/hyperlink" Target="https://www.pordata.pt/subtema/municipios/periodicos-203" TargetMode="External"/><Relationship Id="rId83" Type="http://schemas.openxmlformats.org/officeDocument/2006/relationships/hyperlink" Target="https://www.pordata.pt/subtema/municipios/parlamento+europeu-259" TargetMode="External"/><Relationship Id="rId88" Type="http://schemas.openxmlformats.org/officeDocument/2006/relationships/hyperlink" Target="https://www.pordata.pt/subtema/municipios/turismo+da+populacao+residente-427" TargetMode="External"/><Relationship Id="rId91" Type="http://schemas.openxmlformats.org/officeDocument/2006/relationships/hyperlink" Target="https://www.pordata.pt/subtema/municipios/contas+economicas+da+agricultura-437" TargetMode="External"/><Relationship Id="rId96" Type="http://schemas.openxmlformats.org/officeDocument/2006/relationships/printerSettings" Target="../printerSettings/printerSettings1.bin"/><Relationship Id="rId1" Type="http://schemas.openxmlformats.org/officeDocument/2006/relationships/hyperlink" Target="https://research-and-innovation.ec.europa.eu/statistics/performance-indicators/regional-innovation-scoreboard_en" TargetMode="External"/><Relationship Id="rId6" Type="http://schemas.openxmlformats.org/officeDocument/2006/relationships/hyperlink" Target="https://www.ine.pt/xportal/xmain?xpid=INE&amp;xpgid=ine_publicacoes&amp;PUBLICACOESpub_boui=138388&amp;PUBLICACOEStema=00&amp;PUBLICACOESmodo=2" TargetMode="External"/><Relationship Id="rId15" Type="http://schemas.openxmlformats.org/officeDocument/2006/relationships/hyperlink" Target="https://apambiente.pt/sites/default/files/_Clima/Inventarios/ResultadosEmissoesConcelhos15_17_19.xlsx" TargetMode="External"/><Relationship Id="rId23" Type="http://schemas.openxmlformats.org/officeDocument/2006/relationships/hyperlink" Target="https://www.pordata.pt/subtema/municipios/mercado+de+trabalho-569" TargetMode="External"/><Relationship Id="rId28" Type="http://schemas.openxmlformats.org/officeDocument/2006/relationships/hyperlink" Target="https://www.pordata.pt/subtema/municipios/diplomados+no+ano-235" TargetMode="External"/><Relationship Id="rId36" Type="http://schemas.openxmlformats.org/officeDocument/2006/relationships/hyperlink" Target="https://www.pordata.pt/subtema/municipios/nascimentos+e+fecundidade-212" TargetMode="External"/><Relationship Id="rId49" Type="http://schemas.openxmlformats.org/officeDocument/2006/relationships/hyperlink" Target="https://www.pordata.pt/subtema/municipios/edificios-210" TargetMode="External"/><Relationship Id="rId57" Type="http://schemas.openxmlformats.org/officeDocument/2006/relationships/hyperlink" Target="https://www.pordata.pt/subtema/municipios/salarios-231" TargetMode="External"/><Relationship Id="rId10" Type="http://schemas.openxmlformats.org/officeDocument/2006/relationships/hyperlink" Target="https://www.ine.pt/xportal/xmain?xpid=INE&amp;xpgid=ine_publicacoes&amp;PUBLICACOESpub_boui=6172193&amp;PUBLICACOEStema=55483&amp;PUBLICACOESmodo=2" TargetMode="External"/><Relationship Id="rId31" Type="http://schemas.openxmlformats.org/officeDocument/2006/relationships/hyperlink" Target="https://www.pordata.pt/subtema/municipios/estabelecimentos+de+ensino-229" TargetMode="External"/><Relationship Id="rId44" Type="http://schemas.openxmlformats.org/officeDocument/2006/relationships/hyperlink" Target="https://www.pordata.pt/subtema/municipios/seg.+social+++beneficiarios-240" TargetMode="External"/><Relationship Id="rId52" Type="http://schemas.openxmlformats.org/officeDocument/2006/relationships/hyperlink" Target="https://www.pordata.pt/subtema/municipios/emprego-230" TargetMode="External"/><Relationship Id="rId60" Type="http://schemas.openxmlformats.org/officeDocument/2006/relationships/hyperlink" Target="https://www.pordata.pt/subtema/municipios/demografia+das+empresas+nao+financeiras-429" TargetMode="External"/><Relationship Id="rId65" Type="http://schemas.openxmlformats.org/officeDocument/2006/relationships/hyperlink" Target="https://www.pordata.pt/subtema/municipios/agua+e+saneamento-193" TargetMode="External"/><Relationship Id="rId73" Type="http://schemas.openxmlformats.org/officeDocument/2006/relationships/hyperlink" Target="https://www.pordata.pt/subtema/municipios/espetaculos+ao+vivo-201" TargetMode="External"/><Relationship Id="rId78" Type="http://schemas.openxmlformats.org/officeDocument/2006/relationships/hyperlink" Target="https://www.pordata.pt/subtema/municipios/trabalhadores-254" TargetMode="External"/><Relationship Id="rId81" Type="http://schemas.openxmlformats.org/officeDocument/2006/relationships/hyperlink" Target="https://www.pordata.pt/subtema/municipios/assembleias+legislativas+regionais-258" TargetMode="External"/><Relationship Id="rId86" Type="http://schemas.openxmlformats.org/officeDocument/2006/relationships/hyperlink" Target="https://www.pordata.pt/subtema/municipios/alojamentos+turisticos-360" TargetMode="External"/><Relationship Id="rId94" Type="http://schemas.openxmlformats.org/officeDocument/2006/relationships/hyperlink" Target="https://www.pordata.pt/subtema/municipios/emprego-438" TargetMode="External"/><Relationship Id="rId4" Type="http://schemas.openxmlformats.org/officeDocument/2006/relationships/hyperlink" Target="https://www.ine.pt/xportal/xmain?xpid=INE&amp;xpgid=ine_publicacoes&amp;PUBLICACOESpub_boui=36828280&amp;PUBLICACOEStema=00&amp;PUBLICACOESmodo=2" TargetMode="External"/><Relationship Id="rId9" Type="http://schemas.openxmlformats.org/officeDocument/2006/relationships/hyperlink" Target="https://www.ine.pt/xportal/xmain?xpid=INE&amp;xpgid=ine_publicacoes&amp;PUBLICACOESpub_boui=280812666&amp;PUBLICACOEStema=55535&amp;PUBLICACOESmodo=2" TargetMode="External"/><Relationship Id="rId13" Type="http://schemas.openxmlformats.org/officeDocument/2006/relationships/hyperlink" Target="https://www.ine.pt/xportal/xmain?xpid=INE&amp;xpgid=ine_publicacoes&amp;PUBLICACOESpub_boui=6174083&amp;PUBLICACOESmodo=2" TargetMode="External"/><Relationship Id="rId18" Type="http://schemas.openxmlformats.org/officeDocument/2006/relationships/hyperlink" Target="https://www.ine.pt/xportal/xmain?xpid=INE&amp;xpgid=ine_publicacoes&amp;PUBLICACOESpub_boui=410496448&amp;PUBLICACOESmodo=2" TargetMode="External"/><Relationship Id="rId39" Type="http://schemas.openxmlformats.org/officeDocument/2006/relationships/hyperlink" Target="https://www.pordata.pt/subtema/municipios/acidentes-21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pordata.pt/subtema/municipios/estabelecimentos+de+ensino-229" TargetMode="External"/><Relationship Id="rId18" Type="http://schemas.openxmlformats.org/officeDocument/2006/relationships/hyperlink" Target="https://www.pordata.pt/subtema/municipios/nascimentos+e+fecundidade-212" TargetMode="External"/><Relationship Id="rId26" Type="http://schemas.openxmlformats.org/officeDocument/2006/relationships/hyperlink" Target="https://www.pordata.pt/subtema/municipios/seg.+social+++beneficiarios-240" TargetMode="External"/><Relationship Id="rId39" Type="http://schemas.openxmlformats.org/officeDocument/2006/relationships/hyperlink" Target="https://www.pordata.pt/subtema/municipios/salarios-231" TargetMode="External"/><Relationship Id="rId21" Type="http://schemas.openxmlformats.org/officeDocument/2006/relationships/hyperlink" Target="https://www.pordata.pt/subtema/municipios/acidentes-216" TargetMode="External"/><Relationship Id="rId34" Type="http://schemas.openxmlformats.org/officeDocument/2006/relationships/hyperlink" Target="https://www.pordata.pt/subtema/municipios/emprego-230" TargetMode="External"/><Relationship Id="rId42" Type="http://schemas.openxmlformats.org/officeDocument/2006/relationships/hyperlink" Target="https://www.pordata.pt/subtema/municipios/demografia+das+empresas+nao+financeiras-429" TargetMode="External"/><Relationship Id="rId47" Type="http://schemas.openxmlformats.org/officeDocument/2006/relationships/hyperlink" Target="https://www.pordata.pt/subtema/municipios/agua+e+saneamento-193" TargetMode="External"/><Relationship Id="rId50" Type="http://schemas.openxmlformats.org/officeDocument/2006/relationships/hyperlink" Target="https://www.pordata.pt/subtema/municipios/protecao+do+ambiente-196" TargetMode="External"/><Relationship Id="rId55" Type="http://schemas.openxmlformats.org/officeDocument/2006/relationships/hyperlink" Target="https://www.pordata.pt/subtema/municipios/espetaculos+ao+vivo-201" TargetMode="External"/><Relationship Id="rId63" Type="http://schemas.openxmlformats.org/officeDocument/2006/relationships/hyperlink" Target="https://www.pordata.pt/subtema/municipios/assembleias+legislativas+regionais-258" TargetMode="External"/><Relationship Id="rId68" Type="http://schemas.openxmlformats.org/officeDocument/2006/relationships/hyperlink" Target="https://www.pordata.pt/subtema/municipios/alojamentos+turisticos-360" TargetMode="External"/><Relationship Id="rId76" Type="http://schemas.openxmlformats.org/officeDocument/2006/relationships/hyperlink" Target="https://www.pordata.pt/subtema/municipios/emprego-438" TargetMode="External"/><Relationship Id="rId7" Type="http://schemas.openxmlformats.org/officeDocument/2006/relationships/hyperlink" Target="https://www.pordata.pt/subtema/municipios/habitacao-571" TargetMode="External"/><Relationship Id="rId71" Type="http://schemas.openxmlformats.org/officeDocument/2006/relationships/hyperlink" Target="https://www.pordata.pt/subtema/municipios/exploracoes+agricolas+e+superficie-435" TargetMode="External"/><Relationship Id="rId2" Type="http://schemas.openxmlformats.org/officeDocument/2006/relationships/hyperlink" Target="https://www.pordata.pt/subtema/municipios/migracoes-566" TargetMode="External"/><Relationship Id="rId16" Type="http://schemas.openxmlformats.org/officeDocument/2006/relationships/hyperlink" Target="https://www.pordata.pt/subtema/municipios/migracoes-206" TargetMode="External"/><Relationship Id="rId29" Type="http://schemas.openxmlformats.org/officeDocument/2006/relationships/hyperlink" Target="https://www.pordata.pt/subtema/municipios/alojamentos-208" TargetMode="External"/><Relationship Id="rId11" Type="http://schemas.openxmlformats.org/officeDocument/2006/relationships/hyperlink" Target="https://www.pordata.pt/subtema/municipios/docentes-228" TargetMode="External"/><Relationship Id="rId24" Type="http://schemas.openxmlformats.org/officeDocument/2006/relationships/hyperlink" Target="https://www.pordata.pt/subtema/municipios/servicos+e+utilizacao-218" TargetMode="External"/><Relationship Id="rId32" Type="http://schemas.openxmlformats.org/officeDocument/2006/relationships/hyperlink" Target="https://www.pordata.pt/subtema/municipios/atos+notariais+e+registos-245" TargetMode="External"/><Relationship Id="rId37" Type="http://schemas.openxmlformats.org/officeDocument/2006/relationships/hyperlink" Target="https://www.pordata.pt/subtema/municipios/populacao+empregada-222" TargetMode="External"/><Relationship Id="rId40" Type="http://schemas.openxmlformats.org/officeDocument/2006/relationships/hyperlink" Target="https://www.pordata.pt/subtema/municipios/empresas+nao+financeiras-430" TargetMode="External"/><Relationship Id="rId45" Type="http://schemas.openxmlformats.org/officeDocument/2006/relationships/hyperlink" Target="https://www.pordata.pt/subtema/municipios/telecomunicacoes-232" TargetMode="External"/><Relationship Id="rId53" Type="http://schemas.openxmlformats.org/officeDocument/2006/relationships/hyperlink" Target="https://www.pordata.pt/subtema/municipios/cinema-199" TargetMode="External"/><Relationship Id="rId58" Type="http://schemas.openxmlformats.org/officeDocument/2006/relationships/hyperlink" Target="https://www.pordata.pt/subtema/municipios/despesas-243" TargetMode="External"/><Relationship Id="rId66" Type="http://schemas.openxmlformats.org/officeDocument/2006/relationships/hyperlink" Target="https://www.pordata.pt/subtema/municipios/presidencia+da+republica-255" TargetMode="External"/><Relationship Id="rId74" Type="http://schemas.openxmlformats.org/officeDocument/2006/relationships/hyperlink" Target="https://www.pordata.pt/subtema/municipios/floresta-475" TargetMode="External"/><Relationship Id="rId5" Type="http://schemas.openxmlformats.org/officeDocument/2006/relationships/hyperlink" Target="https://www.pordata.pt/subtema/municipios/mercado+de+trabalho-569" TargetMode="External"/><Relationship Id="rId15" Type="http://schemas.openxmlformats.org/officeDocument/2006/relationships/hyperlink" Target="https://www.pordata.pt/subtema/municipios/familias-205" TargetMode="External"/><Relationship Id="rId23" Type="http://schemas.openxmlformats.org/officeDocument/2006/relationships/hyperlink" Target="https://www.pordata.pt/subtema/municipios/servico+nacional+de+saude+(sns)-219" TargetMode="External"/><Relationship Id="rId28" Type="http://schemas.openxmlformats.org/officeDocument/2006/relationships/hyperlink" Target="https://www.pordata.pt/subtema/municipios/seg.+social+++pensionistas-241" TargetMode="External"/><Relationship Id="rId36" Type="http://schemas.openxmlformats.org/officeDocument/2006/relationships/hyperlink" Target="https://www.pordata.pt/subtema/municipios/populacao+desempregada-221" TargetMode="External"/><Relationship Id="rId49" Type="http://schemas.openxmlformats.org/officeDocument/2006/relationships/hyperlink" Target="https://www.pordata.pt/subtema/municipios/energia-195" TargetMode="External"/><Relationship Id="rId57" Type="http://schemas.openxmlformats.org/officeDocument/2006/relationships/hyperlink" Target="https://www.pordata.pt/subtema/municipios/periodicos-203" TargetMode="External"/><Relationship Id="rId61" Type="http://schemas.openxmlformats.org/officeDocument/2006/relationships/hyperlink" Target="https://www.pordata.pt/subtema/municipios/divida+e+defice+excedente-490" TargetMode="External"/><Relationship Id="rId10" Type="http://schemas.openxmlformats.org/officeDocument/2006/relationships/hyperlink" Target="https://www.pordata.pt/subtema/municipios/diplomados+no+ano-235" TargetMode="External"/><Relationship Id="rId19" Type="http://schemas.openxmlformats.org/officeDocument/2006/relationships/hyperlink" Target="https://www.pordata.pt/subtema/municipios/esperanca+de+vida+e+mortes-213" TargetMode="External"/><Relationship Id="rId31" Type="http://schemas.openxmlformats.org/officeDocument/2006/relationships/hyperlink" Target="https://www.pordata.pt/subtema/municipios/edificios-210" TargetMode="External"/><Relationship Id="rId44" Type="http://schemas.openxmlformats.org/officeDocument/2006/relationships/hyperlink" Target="https://www.pordata.pt/subtema/municipios/ciencia-419" TargetMode="External"/><Relationship Id="rId52" Type="http://schemas.openxmlformats.org/officeDocument/2006/relationships/hyperlink" Target="https://www.pordata.pt/subtema/municipios/territorio+e+ordenamento-198" TargetMode="External"/><Relationship Id="rId60" Type="http://schemas.openxmlformats.org/officeDocument/2006/relationships/hyperlink" Target="https://www.pordata.pt/subtema/municipios/trabalhadores-254" TargetMode="External"/><Relationship Id="rId65" Type="http://schemas.openxmlformats.org/officeDocument/2006/relationships/hyperlink" Target="https://www.pordata.pt/subtema/municipios/parlamento+europeu-259" TargetMode="External"/><Relationship Id="rId73" Type="http://schemas.openxmlformats.org/officeDocument/2006/relationships/hyperlink" Target="https://www.pordata.pt/subtema/municipios/contas+economicas+da+agricultura-437" TargetMode="External"/><Relationship Id="rId78" Type="http://schemas.openxmlformats.org/officeDocument/2006/relationships/drawing" Target="../drawings/drawing1.xml"/><Relationship Id="rId4" Type="http://schemas.openxmlformats.org/officeDocument/2006/relationships/hyperlink" Target="https://www.pordata.pt/subtema/municipios/escolaridade-568" TargetMode="External"/><Relationship Id="rId9" Type="http://schemas.openxmlformats.org/officeDocument/2006/relationships/hyperlink" Target="https://www.pordata.pt/subtema/municipios/alunos+matriculados+do+ensino+superior-226" TargetMode="External"/><Relationship Id="rId14" Type="http://schemas.openxmlformats.org/officeDocument/2006/relationships/hyperlink" Target="https://www.pordata.pt/subtema/municipios/casamentos+e+divorcios-211" TargetMode="External"/><Relationship Id="rId22" Type="http://schemas.openxmlformats.org/officeDocument/2006/relationships/hyperlink" Target="https://www.pordata.pt/subtema/municipios/recursos+humanos-217" TargetMode="External"/><Relationship Id="rId27" Type="http://schemas.openxmlformats.org/officeDocument/2006/relationships/hyperlink" Target="https://www.pordata.pt/subtema/municipios/seg.+social+++contribuintes-242" TargetMode="External"/><Relationship Id="rId30" Type="http://schemas.openxmlformats.org/officeDocument/2006/relationships/hyperlink" Target="https://www.pordata.pt/subtema/municipios/rendimentos+e+poder+de+compra-209" TargetMode="External"/><Relationship Id="rId35" Type="http://schemas.openxmlformats.org/officeDocument/2006/relationships/hyperlink" Target="https://www.pordata.pt/subtema/municipios/populacao+ativa-220" TargetMode="External"/><Relationship Id="rId43" Type="http://schemas.openxmlformats.org/officeDocument/2006/relationships/hyperlink" Target="https://www.pordata.pt/subtema/municipios/banca++credito+e+multibanco-237" TargetMode="External"/><Relationship Id="rId48" Type="http://schemas.openxmlformats.org/officeDocument/2006/relationships/hyperlink" Target="https://www.pordata.pt/subtema/municipios/despesas-194" TargetMode="External"/><Relationship Id="rId56" Type="http://schemas.openxmlformats.org/officeDocument/2006/relationships/hyperlink" Target="https://www.pordata.pt/subtema/municipios/museus+e+galerias-202" TargetMode="External"/><Relationship Id="rId64" Type="http://schemas.openxmlformats.org/officeDocument/2006/relationships/hyperlink" Target="https://www.pordata.pt/subtema/municipios/autarquias+locais-257" TargetMode="External"/><Relationship Id="rId69" Type="http://schemas.openxmlformats.org/officeDocument/2006/relationships/hyperlink" Target="https://www.pordata.pt/subtema/municipios/ocupacao+de+alojamentos+turisticos-361" TargetMode="External"/><Relationship Id="rId77" Type="http://schemas.openxmlformats.org/officeDocument/2006/relationships/printerSettings" Target="../printerSettings/printerSettings2.bin"/><Relationship Id="rId8" Type="http://schemas.openxmlformats.org/officeDocument/2006/relationships/hyperlink" Target="https://www.pordata.pt/subtema/municipios/alunos+do+ensino+nao+superior-225" TargetMode="External"/><Relationship Id="rId51" Type="http://schemas.openxmlformats.org/officeDocument/2006/relationships/hyperlink" Target="https://www.pordata.pt/subtema/municipios/residuos-197" TargetMode="External"/><Relationship Id="rId72" Type="http://schemas.openxmlformats.org/officeDocument/2006/relationships/hyperlink" Target="https://www.pordata.pt/subtema/municipios/superficie+e+producao+agricola-436" TargetMode="External"/><Relationship Id="rId3" Type="http://schemas.openxmlformats.org/officeDocument/2006/relationships/hyperlink" Target="https://www.pordata.pt/subtema/municipios/familias-567" TargetMode="External"/><Relationship Id="rId12" Type="http://schemas.openxmlformats.org/officeDocument/2006/relationships/hyperlink" Target="https://www.pordata.pt/subtema/municipios/escolaridade+da+populacao-207" TargetMode="External"/><Relationship Id="rId17" Type="http://schemas.openxmlformats.org/officeDocument/2006/relationships/hyperlink" Target="https://www.pordata.pt/subtema/municipios/movimento+da+populacao-238" TargetMode="External"/><Relationship Id="rId25" Type="http://schemas.openxmlformats.org/officeDocument/2006/relationships/hyperlink" Target="https://www.pordata.pt/subtema/municipios/caixa+geral+de+aposentacoes+(cga)-239" TargetMode="External"/><Relationship Id="rId33" Type="http://schemas.openxmlformats.org/officeDocument/2006/relationships/hyperlink" Target="https://www.pordata.pt/subtema/municipios/crimes-246" TargetMode="External"/><Relationship Id="rId38" Type="http://schemas.openxmlformats.org/officeDocument/2006/relationships/hyperlink" Target="https://www.pordata.pt/subtema/municipios/populacao+inativa-223" TargetMode="External"/><Relationship Id="rId46" Type="http://schemas.openxmlformats.org/officeDocument/2006/relationships/hyperlink" Target="https://www.pordata.pt/subtema/municipios/computadores+e+internet-227" TargetMode="External"/><Relationship Id="rId59" Type="http://schemas.openxmlformats.org/officeDocument/2006/relationships/hyperlink" Target="https://www.pordata.pt/subtema/municipios/receitas-244" TargetMode="External"/><Relationship Id="rId67" Type="http://schemas.openxmlformats.org/officeDocument/2006/relationships/hyperlink" Target="https://www.pordata.pt/subtema/municipios/recenseamento+eleitoral-260" TargetMode="External"/><Relationship Id="rId20" Type="http://schemas.openxmlformats.org/officeDocument/2006/relationships/hyperlink" Target="https://www.pordata.pt/subtema/municipios/populacao+residente-214" TargetMode="External"/><Relationship Id="rId41" Type="http://schemas.openxmlformats.org/officeDocument/2006/relationships/hyperlink" Target="https://www.pordata.pt/subtema/municipios/pib+e+comercio+internacional-432" TargetMode="External"/><Relationship Id="rId54" Type="http://schemas.openxmlformats.org/officeDocument/2006/relationships/hyperlink" Target="https://www.pordata.pt/subtema/municipios/despesas-200" TargetMode="External"/><Relationship Id="rId62" Type="http://schemas.openxmlformats.org/officeDocument/2006/relationships/hyperlink" Target="https://www.pordata.pt/subtema/municipios/assembleia+da+republica-256" TargetMode="External"/><Relationship Id="rId70" Type="http://schemas.openxmlformats.org/officeDocument/2006/relationships/hyperlink" Target="https://www.pordata.pt/subtema/municipios/turismo+da+populacao+residente-427" TargetMode="External"/><Relationship Id="rId75" Type="http://schemas.openxmlformats.org/officeDocument/2006/relationships/hyperlink" Target="https://www.pordata.pt/subtema/municipios/pescas-440" TargetMode="External"/><Relationship Id="rId1" Type="http://schemas.openxmlformats.org/officeDocument/2006/relationships/hyperlink" Target="https://www.pordata.pt/subtema/municipios/populacao+residente-565" TargetMode="External"/><Relationship Id="rId6" Type="http://schemas.openxmlformats.org/officeDocument/2006/relationships/hyperlink" Target="https://www.pordata.pt/subtema/municipios/deslocacoes+diarias-57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resourceefficientcities.org/wp-content/uploads/2017/09/Urban-Metabolism-for-Resource-Efficient-Cities.pdf"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hyperlink" Target="https://ec.europa.eu/eurostat/cache/sankey/circular_economy/sankey.html?geos=PT&amp;year=2021&amp;unit=THS_T&amp;materials=TOTAL&amp;highlight=0&amp;nodeDisagg=0101100100&amp;flowDisagg=false&amp;language=EN&amp;material=TOTAL" TargetMode="External"/><Relationship Id="rId2" Type="http://schemas.openxmlformats.org/officeDocument/2006/relationships/hyperlink" Target="../../../../../OneDrive/Downloads/dgeg-oma-2021.xlsx" TargetMode="External"/><Relationship Id="rId1" Type="http://schemas.openxmlformats.org/officeDocument/2006/relationships/hyperlink" Target="../../../../../OneDrive/Downloads/dgeg-eca-2021%20(1).xlsx" TargetMode="External"/><Relationship Id="rId6" Type="http://schemas.openxmlformats.org/officeDocument/2006/relationships/hyperlink" Target="https://apambiente.pt/residuos/dados-sobre-movimento-transfronteirico-de-residuos" TargetMode="External"/><Relationship Id="rId5" Type="http://schemas.openxmlformats.org/officeDocument/2006/relationships/hyperlink" Target="https://www.ine.pt/xportal/xmain?xpid=INE&amp;xpgid=ine_publicacoes&amp;PUBLICACOEStipo=ea&amp;PUBLICACOEScoleccao=107714&amp;selTab=tab0" TargetMode="External"/><Relationship Id="rId4" Type="http://schemas.openxmlformats.org/officeDocument/2006/relationships/hyperlink" Target="https://apambiente.pt/clima/distribuicao-espacial-de-emissoes-nacionais-2015-2017-e-2019"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hyperlink" Target="http://datacentro.ccdrc.pt/Viewer.aspx?D=DCAB89A60FFF316C1AD946AA2A836997AC65C6A87184BDC633146E4F7CA3B078"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s://www.dgeg.gov.pt/media/0fhn1hj5/minas_distrito_set2022.xls"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4.bin"/><Relationship Id="rId1" Type="http://schemas.openxmlformats.org/officeDocument/2006/relationships/hyperlink" Target="https://www.dgeg.gov.pt/media/xy3a3fgr/prod_global_distritos_nov2021.xlsx"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5.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6.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7.bin"/></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8.bin"/></Relationships>
</file>

<file path=xl/worksheets/_rels/sheet57.xml.rels><?xml version="1.0" encoding="UTF-8" standalone="yes"?>
<Relationships xmlns="http://schemas.openxmlformats.org/package/2006/relationships"><Relationship Id="rId3" Type="http://schemas.openxmlformats.org/officeDocument/2006/relationships/drawing" Target="../drawings/drawing48.xml"/><Relationship Id="rId2" Type="http://schemas.openxmlformats.org/officeDocument/2006/relationships/printerSettings" Target="../printerSettings/printerSettings9.bin"/><Relationship Id="rId1" Type="http://schemas.openxmlformats.org/officeDocument/2006/relationships/hyperlink" Target="../../../../../OneDrive/Downloads/Quadros_CFM_2021_PT.xlsx" TargetMode="External"/></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s://www.ine.pt/xportal/xmain?xpid=INE&amp;xpgid=ine_indicadores&amp;userLoadSave=Load&amp;userTableOrder=10777&amp;tipoSeleccao=1&amp;contexto=pq&amp;selTab=tab1&amp;submitLoad=true" TargetMode="External"/></Relationships>
</file>

<file path=xl/worksheets/_rels/sheet6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6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43CE-72C2-4414-BBEF-7294B857DCBA}">
  <dimension ref="A1:AF195"/>
  <sheetViews>
    <sheetView topLeftCell="A95" zoomScale="30" zoomScaleNormal="30" workbookViewId="0">
      <selection activeCell="F99" sqref="F99:H99"/>
    </sheetView>
  </sheetViews>
  <sheetFormatPr defaultRowHeight="14.4"/>
  <cols>
    <col min="3" max="3" width="47.88671875" bestFit="1" customWidth="1"/>
    <col min="5" max="5" width="14.44140625" customWidth="1"/>
    <col min="6" max="6" width="55.6640625" bestFit="1" customWidth="1"/>
    <col min="7" max="7" width="104.33203125" customWidth="1"/>
    <col min="9" max="9" width="20.109375" bestFit="1" customWidth="1"/>
    <col min="10" max="10" width="29.44140625" customWidth="1"/>
    <col min="11" max="11" width="37.6640625" bestFit="1" customWidth="1"/>
    <col min="12" max="12" width="75.109375" bestFit="1" customWidth="1"/>
  </cols>
  <sheetData>
    <row r="1" spans="1:32" ht="15" thickBot="1">
      <c r="A1" s="522"/>
    </row>
    <row r="2" spans="1:32" ht="36.6" customHeight="1">
      <c r="C2" s="977" t="s">
        <v>1116</v>
      </c>
      <c r="D2" s="978"/>
      <c r="E2" s="978"/>
      <c r="F2" s="978"/>
      <c r="G2" s="978"/>
      <c r="H2" s="978"/>
      <c r="I2" s="978"/>
      <c r="J2" s="978"/>
      <c r="K2" s="978"/>
      <c r="L2" s="978"/>
      <c r="M2" s="978"/>
      <c r="N2" s="978"/>
      <c r="O2" s="978"/>
      <c r="P2" s="978"/>
      <c r="Q2" s="978"/>
      <c r="R2" s="978"/>
      <c r="S2" s="978"/>
      <c r="T2" s="978"/>
      <c r="U2" s="978"/>
      <c r="V2" s="978"/>
      <c r="W2" s="978"/>
      <c r="X2" s="978"/>
      <c r="Y2" s="978"/>
      <c r="Z2" s="978"/>
      <c r="AA2" s="978"/>
      <c r="AB2" s="978"/>
      <c r="AC2" s="978"/>
      <c r="AD2" s="978"/>
      <c r="AE2" s="978"/>
      <c r="AF2" s="979"/>
    </row>
    <row r="3" spans="1:32" ht="14.4" customHeight="1">
      <c r="C3" s="980"/>
      <c r="D3" s="981"/>
      <c r="E3" s="981"/>
      <c r="F3" s="981"/>
      <c r="G3" s="981"/>
      <c r="H3" s="981"/>
      <c r="I3" s="981"/>
      <c r="J3" s="981"/>
      <c r="K3" s="981"/>
      <c r="L3" s="981"/>
      <c r="M3" s="981"/>
      <c r="N3" s="981"/>
      <c r="O3" s="981"/>
      <c r="P3" s="981"/>
      <c r="Q3" s="981"/>
      <c r="R3" s="981"/>
      <c r="S3" s="981"/>
      <c r="T3" s="981"/>
      <c r="U3" s="981"/>
      <c r="V3" s="981"/>
      <c r="W3" s="981"/>
      <c r="X3" s="981"/>
      <c r="Y3" s="981"/>
      <c r="Z3" s="981"/>
      <c r="AA3" s="981"/>
      <c r="AB3" s="981"/>
      <c r="AC3" s="981"/>
      <c r="AD3" s="981"/>
      <c r="AE3" s="981"/>
      <c r="AF3" s="982"/>
    </row>
    <row r="4" spans="1:32" ht="14.4" customHeight="1">
      <c r="C4" s="980"/>
      <c r="D4" s="981"/>
      <c r="E4" s="981"/>
      <c r="F4" s="981"/>
      <c r="G4" s="981"/>
      <c r="H4" s="981"/>
      <c r="I4" s="981"/>
      <c r="J4" s="981"/>
      <c r="K4" s="981"/>
      <c r="L4" s="981"/>
      <c r="M4" s="981"/>
      <c r="N4" s="981"/>
      <c r="O4" s="981"/>
      <c r="P4" s="981"/>
      <c r="Q4" s="981"/>
      <c r="R4" s="981"/>
      <c r="S4" s="981"/>
      <c r="T4" s="981"/>
      <c r="U4" s="981"/>
      <c r="V4" s="981"/>
      <c r="W4" s="981"/>
      <c r="X4" s="981"/>
      <c r="Y4" s="981"/>
      <c r="Z4" s="981"/>
      <c r="AA4" s="981"/>
      <c r="AB4" s="981"/>
      <c r="AC4" s="981"/>
      <c r="AD4" s="981"/>
      <c r="AE4" s="981"/>
      <c r="AF4" s="982"/>
    </row>
    <row r="5" spans="1:32" ht="14.4" customHeight="1">
      <c r="C5" s="980"/>
      <c r="D5" s="981"/>
      <c r="E5" s="981"/>
      <c r="F5" s="981"/>
      <c r="G5" s="981"/>
      <c r="H5" s="981"/>
      <c r="I5" s="981"/>
      <c r="J5" s="981"/>
      <c r="K5" s="981"/>
      <c r="L5" s="981"/>
      <c r="M5" s="981"/>
      <c r="N5" s="981"/>
      <c r="O5" s="981"/>
      <c r="P5" s="981"/>
      <c r="Q5" s="981"/>
      <c r="R5" s="981"/>
      <c r="S5" s="981"/>
      <c r="T5" s="981"/>
      <c r="U5" s="981"/>
      <c r="V5" s="981"/>
      <c r="W5" s="981"/>
      <c r="X5" s="981"/>
      <c r="Y5" s="981"/>
      <c r="Z5" s="981"/>
      <c r="AA5" s="981"/>
      <c r="AB5" s="981"/>
      <c r="AC5" s="981"/>
      <c r="AD5" s="981"/>
      <c r="AE5" s="981"/>
      <c r="AF5" s="982"/>
    </row>
    <row r="6" spans="1:32" ht="15" customHeight="1" thickBot="1">
      <c r="C6" s="983"/>
      <c r="D6" s="984"/>
      <c r="E6" s="984"/>
      <c r="F6" s="984"/>
      <c r="G6" s="984"/>
      <c r="H6" s="984"/>
      <c r="I6" s="984"/>
      <c r="J6" s="984"/>
      <c r="K6" s="984"/>
      <c r="L6" s="984"/>
      <c r="M6" s="984"/>
      <c r="N6" s="984"/>
      <c r="O6" s="984"/>
      <c r="P6" s="984"/>
      <c r="Q6" s="984"/>
      <c r="R6" s="984"/>
      <c r="S6" s="984"/>
      <c r="T6" s="984"/>
      <c r="U6" s="984"/>
      <c r="V6" s="984"/>
      <c r="W6" s="984"/>
      <c r="X6" s="984"/>
      <c r="Y6" s="984"/>
      <c r="Z6" s="984"/>
      <c r="AA6" s="984"/>
      <c r="AB6" s="984"/>
      <c r="AC6" s="984"/>
      <c r="AD6" s="984"/>
      <c r="AE6" s="984"/>
      <c r="AF6" s="985"/>
    </row>
    <row r="7" spans="1:32" ht="21.6" customHeight="1" thickBot="1">
      <c r="C7" s="927" t="s">
        <v>1339</v>
      </c>
      <c r="D7" s="928"/>
      <c r="E7" s="928"/>
      <c r="F7" s="928"/>
      <c r="G7" s="929"/>
      <c r="H7" s="730" t="s">
        <v>367</v>
      </c>
      <c r="I7" s="731" t="s">
        <v>700</v>
      </c>
      <c r="J7" s="731"/>
      <c r="K7" s="732" t="s">
        <v>734</v>
      </c>
      <c r="L7" s="733" t="s">
        <v>162</v>
      </c>
      <c r="M7" s="974" t="s">
        <v>1110</v>
      </c>
      <c r="N7" s="975"/>
      <c r="O7" s="975"/>
      <c r="P7" s="975"/>
      <c r="Q7" s="975"/>
      <c r="R7" s="975"/>
      <c r="S7" s="975"/>
      <c r="T7" s="975"/>
      <c r="U7" s="975"/>
      <c r="V7" s="975"/>
      <c r="W7" s="975"/>
      <c r="X7" s="975"/>
      <c r="Y7" s="975"/>
      <c r="Z7" s="975"/>
      <c r="AA7" s="975"/>
      <c r="AB7" s="975"/>
      <c r="AC7" s="975"/>
      <c r="AD7" s="975"/>
      <c r="AE7" s="975"/>
      <c r="AF7" s="976"/>
    </row>
    <row r="8" spans="1:32" ht="21.6" hidden="1" customHeight="1" thickBot="1">
      <c r="C8" s="938" t="s">
        <v>543</v>
      </c>
      <c r="D8" s="939"/>
      <c r="E8" s="940"/>
      <c r="F8" s="477" t="s">
        <v>544</v>
      </c>
      <c r="G8" s="478" t="s">
        <v>547</v>
      </c>
      <c r="H8" s="479"/>
      <c r="I8" s="480"/>
      <c r="J8" s="521"/>
      <c r="K8" s="481" t="s">
        <v>555</v>
      </c>
      <c r="L8" s="482" t="s">
        <v>163</v>
      </c>
      <c r="AA8" s="408" t="s">
        <v>1061</v>
      </c>
      <c r="AC8" t="s">
        <v>1062</v>
      </c>
    </row>
    <row r="9" spans="1:32" ht="39" customHeight="1">
      <c r="C9" s="941"/>
      <c r="D9" s="942"/>
      <c r="E9" s="943"/>
      <c r="F9" s="947" t="s">
        <v>461</v>
      </c>
      <c r="G9" s="824" t="s">
        <v>548</v>
      </c>
      <c r="H9" s="483">
        <v>2</v>
      </c>
      <c r="I9" s="501" t="s">
        <v>404</v>
      </c>
      <c r="J9" s="501" t="s">
        <v>1980</v>
      </c>
      <c r="K9" s="484"/>
      <c r="L9" s="501" t="s">
        <v>163</v>
      </c>
      <c r="M9" s="847" t="s">
        <v>1117</v>
      </c>
      <c r="N9" s="848"/>
      <c r="O9" s="848"/>
      <c r="P9" s="848"/>
      <c r="Q9" s="848"/>
      <c r="R9" s="877" t="s">
        <v>1118</v>
      </c>
      <c r="S9" s="878"/>
      <c r="T9" s="879"/>
      <c r="U9" s="883" t="s">
        <v>1119</v>
      </c>
      <c r="V9" s="884"/>
      <c r="W9" s="885"/>
      <c r="X9" s="883" t="s">
        <v>1806</v>
      </c>
      <c r="Y9" s="884"/>
      <c r="Z9" s="885"/>
      <c r="AA9" s="883" t="s">
        <v>1804</v>
      </c>
      <c r="AB9" s="884"/>
      <c r="AC9" s="885"/>
      <c r="AD9" s="968" t="s">
        <v>1854</v>
      </c>
      <c r="AE9" s="969"/>
      <c r="AF9" s="970"/>
    </row>
    <row r="10" spans="1:32" ht="46.2" customHeight="1" thickBot="1">
      <c r="C10" s="941"/>
      <c r="D10" s="942"/>
      <c r="E10" s="943"/>
      <c r="F10" s="948"/>
      <c r="G10" s="607" t="s">
        <v>549</v>
      </c>
      <c r="H10" s="486">
        <v>2</v>
      </c>
      <c r="I10" s="515" t="s">
        <v>404</v>
      </c>
      <c r="J10" s="515" t="s">
        <v>1981</v>
      </c>
      <c r="K10" s="487"/>
      <c r="L10" s="515" t="s">
        <v>163</v>
      </c>
      <c r="M10" s="851"/>
      <c r="N10" s="852"/>
      <c r="O10" s="852"/>
      <c r="P10" s="852"/>
      <c r="Q10" s="852"/>
      <c r="R10" s="880"/>
      <c r="S10" s="881"/>
      <c r="T10" s="882"/>
      <c r="U10" s="886"/>
      <c r="V10" s="887"/>
      <c r="W10" s="888"/>
      <c r="X10" s="886"/>
      <c r="Y10" s="887"/>
      <c r="Z10" s="888"/>
      <c r="AA10" s="886"/>
      <c r="AB10" s="887"/>
      <c r="AC10" s="888"/>
      <c r="AD10" s="971"/>
      <c r="AE10" s="972"/>
      <c r="AF10" s="973"/>
    </row>
    <row r="11" spans="1:32" ht="21" customHeight="1">
      <c r="C11" s="941"/>
      <c r="D11" s="942"/>
      <c r="E11" s="943"/>
      <c r="F11" s="947" t="s">
        <v>550</v>
      </c>
      <c r="G11" s="643" t="s">
        <v>551</v>
      </c>
      <c r="H11" s="483">
        <v>2</v>
      </c>
      <c r="I11" s="501" t="s">
        <v>404</v>
      </c>
      <c r="J11" s="501" t="s">
        <v>1981</v>
      </c>
      <c r="K11" s="484"/>
      <c r="L11" s="501" t="s">
        <v>163</v>
      </c>
      <c r="M11" s="904"/>
      <c r="N11" s="905"/>
      <c r="O11" s="905"/>
      <c r="P11" s="905"/>
      <c r="Q11" s="906"/>
      <c r="R11" s="880"/>
      <c r="S11" s="881"/>
      <c r="T11" s="882"/>
      <c r="U11" s="886"/>
      <c r="V11" s="887"/>
      <c r="W11" s="888"/>
      <c r="X11" s="886"/>
      <c r="Y11" s="887"/>
      <c r="Z11" s="888"/>
      <c r="AA11" s="886"/>
      <c r="AB11" s="887"/>
      <c r="AC11" s="888"/>
      <c r="AD11" s="971"/>
      <c r="AE11" s="972"/>
      <c r="AF11" s="973"/>
    </row>
    <row r="12" spans="1:32" ht="21" customHeight="1">
      <c r="C12" s="941"/>
      <c r="D12" s="942"/>
      <c r="E12" s="943"/>
      <c r="F12" s="949"/>
      <c r="G12" s="644" t="s">
        <v>552</v>
      </c>
      <c r="H12" s="489">
        <v>2</v>
      </c>
      <c r="I12" s="513" t="s">
        <v>404</v>
      </c>
      <c r="J12" s="513" t="s">
        <v>1981</v>
      </c>
      <c r="K12" s="490"/>
      <c r="L12" s="513" t="s">
        <v>163</v>
      </c>
      <c r="M12" s="907"/>
      <c r="N12" s="908"/>
      <c r="O12" s="908"/>
      <c r="P12" s="908"/>
      <c r="Q12" s="909"/>
      <c r="R12" s="880"/>
      <c r="S12" s="881"/>
      <c r="T12" s="882"/>
      <c r="U12" s="886"/>
      <c r="V12" s="887"/>
      <c r="W12" s="888"/>
      <c r="X12" s="886"/>
      <c r="Y12" s="887"/>
      <c r="Z12" s="888"/>
      <c r="AA12" s="886"/>
      <c r="AB12" s="887"/>
      <c r="AC12" s="888"/>
      <c r="AD12" s="971"/>
      <c r="AE12" s="972"/>
      <c r="AF12" s="973"/>
    </row>
    <row r="13" spans="1:32" ht="21" customHeight="1">
      <c r="C13" s="941"/>
      <c r="D13" s="942"/>
      <c r="E13" s="943"/>
      <c r="F13" s="949"/>
      <c r="G13" s="644" t="s">
        <v>553</v>
      </c>
      <c r="H13" s="489">
        <v>2</v>
      </c>
      <c r="I13" s="513" t="s">
        <v>404</v>
      </c>
      <c r="J13" s="513" t="s">
        <v>1981</v>
      </c>
      <c r="K13" s="490"/>
      <c r="L13" s="513" t="s">
        <v>163</v>
      </c>
      <c r="M13" s="907"/>
      <c r="N13" s="908"/>
      <c r="O13" s="908"/>
      <c r="P13" s="908"/>
      <c r="Q13" s="909"/>
      <c r="R13" s="880"/>
      <c r="S13" s="881"/>
      <c r="T13" s="882"/>
      <c r="U13" s="886"/>
      <c r="V13" s="887"/>
      <c r="W13" s="888"/>
      <c r="X13" s="886"/>
      <c r="Y13" s="887"/>
      <c r="Z13" s="888"/>
      <c r="AA13" s="886"/>
      <c r="AB13" s="887"/>
      <c r="AC13" s="888"/>
      <c r="AD13" s="971"/>
      <c r="AE13" s="972"/>
      <c r="AF13" s="973"/>
    </row>
    <row r="14" spans="1:32" ht="21.6" customHeight="1" thickBot="1">
      <c r="C14" s="941"/>
      <c r="D14" s="942"/>
      <c r="E14" s="943"/>
      <c r="F14" s="948"/>
      <c r="G14" s="607" t="s">
        <v>554</v>
      </c>
      <c r="H14" s="486">
        <v>2</v>
      </c>
      <c r="I14" s="512" t="s">
        <v>404</v>
      </c>
      <c r="J14" s="520" t="s">
        <v>1981</v>
      </c>
      <c r="K14" s="487"/>
      <c r="L14" s="515" t="s">
        <v>163</v>
      </c>
      <c r="M14" s="910"/>
      <c r="N14" s="911"/>
      <c r="O14" s="911"/>
      <c r="P14" s="911"/>
      <c r="Q14" s="912"/>
      <c r="R14" s="880"/>
      <c r="S14" s="881"/>
      <c r="T14" s="882"/>
      <c r="U14" s="886"/>
      <c r="V14" s="887"/>
      <c r="W14" s="888"/>
      <c r="X14" s="886"/>
      <c r="Y14" s="887"/>
      <c r="Z14" s="888"/>
      <c r="AA14" s="886"/>
      <c r="AB14" s="887"/>
      <c r="AC14" s="888"/>
      <c r="AD14" s="971"/>
      <c r="AE14" s="972"/>
      <c r="AF14" s="973"/>
    </row>
    <row r="15" spans="1:32" ht="27" customHeight="1">
      <c r="C15" s="941"/>
      <c r="D15" s="942"/>
      <c r="E15" s="943"/>
      <c r="F15" s="947" t="s">
        <v>545</v>
      </c>
      <c r="G15" s="643" t="s">
        <v>556</v>
      </c>
      <c r="H15" s="483">
        <v>3</v>
      </c>
      <c r="I15" s="501" t="s">
        <v>1366</v>
      </c>
      <c r="J15" s="501" t="s">
        <v>1981</v>
      </c>
      <c r="K15" s="484"/>
      <c r="L15" s="501" t="s">
        <v>163</v>
      </c>
      <c r="M15" s="847" t="s">
        <v>1111</v>
      </c>
      <c r="N15" s="848"/>
      <c r="O15" s="848"/>
      <c r="P15" s="848"/>
      <c r="Q15" s="848"/>
      <c r="R15" s="880"/>
      <c r="S15" s="881"/>
      <c r="T15" s="882"/>
      <c r="U15" s="886"/>
      <c r="V15" s="887"/>
      <c r="W15" s="888"/>
      <c r="X15" s="886"/>
      <c r="Y15" s="887"/>
      <c r="Z15" s="888"/>
      <c r="AA15" s="886"/>
      <c r="AB15" s="887"/>
      <c r="AC15" s="888"/>
      <c r="AD15" s="971"/>
      <c r="AE15" s="972"/>
      <c r="AF15" s="973"/>
    </row>
    <row r="16" spans="1:32" ht="21" customHeight="1">
      <c r="C16" s="941"/>
      <c r="D16" s="942"/>
      <c r="E16" s="943"/>
      <c r="F16" s="949"/>
      <c r="G16" s="644" t="s">
        <v>557</v>
      </c>
      <c r="H16" s="489">
        <v>2</v>
      </c>
      <c r="I16" s="513" t="s">
        <v>404</v>
      </c>
      <c r="J16" s="513" t="s">
        <v>1981</v>
      </c>
      <c r="K16" s="490"/>
      <c r="L16" s="513" t="s">
        <v>163</v>
      </c>
      <c r="M16" s="849"/>
      <c r="N16" s="850"/>
      <c r="O16" s="850"/>
      <c r="P16" s="850"/>
      <c r="Q16" s="850"/>
      <c r="R16" s="880"/>
      <c r="S16" s="881"/>
      <c r="T16" s="882"/>
      <c r="U16" s="886"/>
      <c r="V16" s="887"/>
      <c r="W16" s="888"/>
      <c r="X16" s="886"/>
      <c r="Y16" s="887"/>
      <c r="Z16" s="888"/>
      <c r="AA16" s="886"/>
      <c r="AB16" s="887"/>
      <c r="AC16" s="888"/>
      <c r="AD16" s="971"/>
      <c r="AE16" s="972"/>
      <c r="AF16" s="973"/>
    </row>
    <row r="17" spans="3:32" ht="35.4" customHeight="1" thickBot="1">
      <c r="C17" s="941"/>
      <c r="D17" s="942"/>
      <c r="E17" s="943"/>
      <c r="F17" s="949"/>
      <c r="G17" s="644" t="s">
        <v>558</v>
      </c>
      <c r="H17" s="489">
        <v>3</v>
      </c>
      <c r="I17" s="515" t="s">
        <v>1365</v>
      </c>
      <c r="J17" s="515" t="s">
        <v>1981</v>
      </c>
      <c r="K17" s="487"/>
      <c r="L17" s="515" t="s">
        <v>163</v>
      </c>
      <c r="M17" s="851"/>
      <c r="N17" s="852"/>
      <c r="O17" s="852"/>
      <c r="P17" s="852"/>
      <c r="Q17" s="852"/>
      <c r="R17" s="880"/>
      <c r="S17" s="881"/>
      <c r="T17" s="882"/>
      <c r="U17" s="886"/>
      <c r="V17" s="887"/>
      <c r="W17" s="888"/>
      <c r="X17" s="886"/>
      <c r="Y17" s="887"/>
      <c r="Z17" s="888"/>
      <c r="AA17" s="886"/>
      <c r="AB17" s="887"/>
      <c r="AC17" s="888"/>
      <c r="AD17" s="971"/>
      <c r="AE17" s="972"/>
      <c r="AF17" s="973"/>
    </row>
    <row r="18" spans="3:32" ht="21.6" hidden="1" customHeight="1" thickBot="1">
      <c r="C18" s="941"/>
      <c r="D18" s="942"/>
      <c r="E18" s="943"/>
      <c r="F18" s="948"/>
      <c r="G18" s="611" t="s">
        <v>559</v>
      </c>
      <c r="H18" s="486"/>
      <c r="I18" s="519"/>
      <c r="J18" s="519"/>
      <c r="K18" s="523" t="s">
        <v>555</v>
      </c>
      <c r="L18" s="519" t="s">
        <v>163</v>
      </c>
      <c r="R18" s="880"/>
      <c r="S18" s="881"/>
      <c r="T18" s="882"/>
      <c r="U18" s="886"/>
      <c r="V18" s="887"/>
      <c r="W18" s="888"/>
      <c r="X18" s="886"/>
      <c r="Y18" s="887"/>
      <c r="Z18" s="888"/>
      <c r="AA18" s="886"/>
      <c r="AB18" s="887"/>
      <c r="AC18" s="888"/>
      <c r="AD18" s="971"/>
      <c r="AE18" s="972"/>
      <c r="AF18" s="973"/>
    </row>
    <row r="19" spans="3:32" ht="21.6" hidden="1" customHeight="1" thickBot="1">
      <c r="C19" s="944"/>
      <c r="D19" s="945"/>
      <c r="E19" s="946"/>
      <c r="F19" s="609" t="s">
        <v>546</v>
      </c>
      <c r="G19" s="645"/>
      <c r="H19" s="589"/>
      <c r="I19" s="520"/>
      <c r="J19" s="520"/>
      <c r="K19" s="521" t="s">
        <v>555</v>
      </c>
      <c r="L19" s="520" t="s">
        <v>163</v>
      </c>
      <c r="R19" s="880"/>
      <c r="S19" s="881"/>
      <c r="T19" s="882"/>
      <c r="U19" s="886"/>
      <c r="V19" s="887"/>
      <c r="W19" s="888"/>
      <c r="X19" s="886"/>
      <c r="Y19" s="887"/>
      <c r="Z19" s="888"/>
      <c r="AA19" s="886"/>
      <c r="AB19" s="887"/>
      <c r="AC19" s="888"/>
      <c r="AD19" s="971"/>
      <c r="AE19" s="972"/>
      <c r="AF19" s="973"/>
    </row>
    <row r="20" spans="3:32" ht="67.8" customHeight="1">
      <c r="C20" s="871" t="s">
        <v>560</v>
      </c>
      <c r="D20" s="872"/>
      <c r="E20" s="873"/>
      <c r="F20" s="605" t="s">
        <v>1144</v>
      </c>
      <c r="G20" s="642" t="s">
        <v>1145</v>
      </c>
      <c r="H20" s="483"/>
      <c r="I20" s="501" t="s">
        <v>404</v>
      </c>
      <c r="J20" s="501" t="s">
        <v>1982</v>
      </c>
      <c r="K20" s="641" t="s">
        <v>1985</v>
      </c>
      <c r="L20" s="501" t="s">
        <v>1143</v>
      </c>
      <c r="M20" s="913" t="s">
        <v>1803</v>
      </c>
      <c r="N20" s="914"/>
      <c r="O20" s="914"/>
      <c r="P20" s="914"/>
      <c r="Q20" s="915"/>
      <c r="R20" s="880"/>
      <c r="S20" s="881"/>
      <c r="T20" s="882"/>
      <c r="U20" s="886"/>
      <c r="V20" s="887"/>
      <c r="W20" s="888"/>
      <c r="X20" s="886"/>
      <c r="Y20" s="887"/>
      <c r="Z20" s="888"/>
      <c r="AA20" s="886"/>
      <c r="AB20" s="887"/>
      <c r="AC20" s="888"/>
      <c r="AD20" s="971"/>
      <c r="AE20" s="972"/>
      <c r="AF20" s="973"/>
    </row>
    <row r="21" spans="3:32" ht="27" customHeight="1">
      <c r="C21" s="930"/>
      <c r="D21" s="931"/>
      <c r="E21" s="932"/>
      <c r="F21" s="933" t="s">
        <v>561</v>
      </c>
      <c r="G21" s="646" t="s">
        <v>1361</v>
      </c>
      <c r="H21" s="494">
        <v>3</v>
      </c>
      <c r="I21" s="512" t="s">
        <v>530</v>
      </c>
      <c r="J21" s="512" t="s">
        <v>1980</v>
      </c>
      <c r="K21" s="492"/>
      <c r="L21" s="512" t="s">
        <v>163</v>
      </c>
      <c r="M21" s="900" t="s">
        <v>1112</v>
      </c>
      <c r="N21" s="924"/>
      <c r="O21" s="924"/>
      <c r="P21" s="924"/>
      <c r="Q21" s="925"/>
      <c r="R21" s="880"/>
      <c r="S21" s="881"/>
      <c r="T21" s="882"/>
      <c r="U21" s="886"/>
      <c r="V21" s="887"/>
      <c r="W21" s="888"/>
      <c r="X21" s="886"/>
      <c r="Y21" s="887"/>
      <c r="Z21" s="888"/>
      <c r="AA21" s="886"/>
      <c r="AB21" s="887"/>
      <c r="AC21" s="888"/>
      <c r="AD21" s="971"/>
      <c r="AE21" s="972"/>
      <c r="AF21" s="973"/>
    </row>
    <row r="22" spans="3:32" ht="34.799999999999997" customHeight="1">
      <c r="C22" s="930"/>
      <c r="D22" s="931"/>
      <c r="E22" s="932"/>
      <c r="F22" s="933"/>
      <c r="G22" s="646" t="s">
        <v>1029</v>
      </c>
      <c r="H22" s="494">
        <v>3</v>
      </c>
      <c r="I22" s="513" t="s">
        <v>755</v>
      </c>
      <c r="J22" s="513" t="s">
        <v>1980</v>
      </c>
      <c r="K22" s="490"/>
      <c r="L22" s="513" t="s">
        <v>163</v>
      </c>
      <c r="M22" s="900"/>
      <c r="N22" s="924"/>
      <c r="O22" s="924"/>
      <c r="P22" s="924"/>
      <c r="Q22" s="925"/>
      <c r="R22" s="880"/>
      <c r="S22" s="881"/>
      <c r="T22" s="882"/>
      <c r="U22" s="886"/>
      <c r="V22" s="887"/>
      <c r="W22" s="888"/>
      <c r="X22" s="886"/>
      <c r="Y22" s="887"/>
      <c r="Z22" s="888"/>
      <c r="AA22" s="886"/>
      <c r="AB22" s="887"/>
      <c r="AC22" s="888"/>
      <c r="AD22" s="971"/>
      <c r="AE22" s="972"/>
      <c r="AF22" s="973"/>
    </row>
    <row r="23" spans="3:32" ht="34.799999999999997" customHeight="1">
      <c r="C23" s="930"/>
      <c r="D23" s="931"/>
      <c r="E23" s="932"/>
      <c r="F23" s="933"/>
      <c r="G23" s="644" t="s">
        <v>1997</v>
      </c>
      <c r="H23" s="494">
        <v>3</v>
      </c>
      <c r="I23" s="514" t="s">
        <v>534</v>
      </c>
      <c r="J23" s="514" t="s">
        <v>1980</v>
      </c>
      <c r="K23" s="481"/>
      <c r="L23" s="514" t="s">
        <v>163</v>
      </c>
      <c r="M23" s="900"/>
      <c r="N23" s="924"/>
      <c r="O23" s="924"/>
      <c r="P23" s="924"/>
      <c r="Q23" s="925"/>
      <c r="R23" s="880"/>
      <c r="S23" s="881"/>
      <c r="T23" s="882"/>
      <c r="U23" s="886"/>
      <c r="V23" s="887"/>
      <c r="W23" s="888"/>
      <c r="X23" s="886"/>
      <c r="Y23" s="887"/>
      <c r="Z23" s="888"/>
      <c r="AA23" s="886"/>
      <c r="AB23" s="887"/>
      <c r="AC23" s="888"/>
      <c r="AD23" s="971"/>
      <c r="AE23" s="972"/>
      <c r="AF23" s="973"/>
    </row>
    <row r="24" spans="3:32" ht="34.799999999999997" customHeight="1">
      <c r="C24" s="930"/>
      <c r="D24" s="931"/>
      <c r="E24" s="932"/>
      <c r="F24" s="933"/>
      <c r="G24" s="644" t="s">
        <v>1792</v>
      </c>
      <c r="H24" s="494">
        <v>3</v>
      </c>
      <c r="I24" s="512" t="s">
        <v>530</v>
      </c>
      <c r="J24" s="520" t="s">
        <v>1980</v>
      </c>
      <c r="K24" s="481"/>
      <c r="L24" s="514" t="s">
        <v>163</v>
      </c>
      <c r="M24" s="900"/>
      <c r="N24" s="924"/>
      <c r="O24" s="924"/>
      <c r="P24" s="924"/>
      <c r="Q24" s="925"/>
      <c r="R24" s="880"/>
      <c r="S24" s="881"/>
      <c r="T24" s="882"/>
      <c r="U24" s="886"/>
      <c r="V24" s="887"/>
      <c r="W24" s="888"/>
      <c r="X24" s="886"/>
      <c r="Y24" s="887"/>
      <c r="Z24" s="888"/>
      <c r="AA24" s="886"/>
      <c r="AB24" s="887"/>
      <c r="AC24" s="888"/>
      <c r="AD24" s="971"/>
      <c r="AE24" s="972"/>
      <c r="AF24" s="973"/>
    </row>
    <row r="25" spans="3:32" ht="29.4" customHeight="1" thickBot="1">
      <c r="C25" s="930"/>
      <c r="D25" s="931"/>
      <c r="E25" s="932"/>
      <c r="F25" s="936"/>
      <c r="G25" s="644" t="s">
        <v>1998</v>
      </c>
      <c r="H25" s="489">
        <v>3</v>
      </c>
      <c r="I25" s="515" t="s">
        <v>530</v>
      </c>
      <c r="J25" s="515" t="s">
        <v>1980</v>
      </c>
      <c r="K25" s="487"/>
      <c r="L25" s="515" t="s">
        <v>163</v>
      </c>
      <c r="M25" s="900"/>
      <c r="N25" s="924"/>
      <c r="O25" s="924"/>
      <c r="P25" s="924"/>
      <c r="Q25" s="925"/>
      <c r="R25" s="880"/>
      <c r="S25" s="881"/>
      <c r="T25" s="882"/>
      <c r="U25" s="886"/>
      <c r="V25" s="887"/>
      <c r="W25" s="888"/>
      <c r="X25" s="886"/>
      <c r="Y25" s="887"/>
      <c r="Z25" s="888"/>
      <c r="AA25" s="886"/>
      <c r="AB25" s="887"/>
      <c r="AC25" s="888"/>
      <c r="AD25" s="971"/>
      <c r="AE25" s="972"/>
      <c r="AF25" s="973"/>
    </row>
    <row r="26" spans="3:32" ht="33" customHeight="1" thickBot="1">
      <c r="C26" s="874"/>
      <c r="D26" s="875"/>
      <c r="E26" s="876"/>
      <c r="F26" s="894" t="s">
        <v>1360</v>
      </c>
      <c r="G26" s="895"/>
      <c r="H26" s="486">
        <v>3</v>
      </c>
      <c r="I26" s="519" t="s">
        <v>1035</v>
      </c>
      <c r="J26" s="519" t="s">
        <v>1981</v>
      </c>
      <c r="K26" s="523"/>
      <c r="L26" s="519" t="s">
        <v>163</v>
      </c>
      <c r="M26" s="902"/>
      <c r="N26" s="903"/>
      <c r="O26" s="903"/>
      <c r="P26" s="903"/>
      <c r="Q26" s="926"/>
      <c r="R26" s="880"/>
      <c r="S26" s="881"/>
      <c r="T26" s="882"/>
      <c r="U26" s="886"/>
      <c r="V26" s="887"/>
      <c r="W26" s="888"/>
      <c r="X26" s="886"/>
      <c r="Y26" s="887"/>
      <c r="Z26" s="888"/>
      <c r="AA26" s="886"/>
      <c r="AB26" s="887"/>
      <c r="AC26" s="888"/>
      <c r="AD26" s="971"/>
      <c r="AE26" s="972"/>
      <c r="AF26" s="973"/>
    </row>
    <row r="27" spans="3:32" ht="21" customHeight="1">
      <c r="C27" s="871" t="s">
        <v>562</v>
      </c>
      <c r="D27" s="872"/>
      <c r="E27" s="873"/>
      <c r="F27" s="918" t="s">
        <v>562</v>
      </c>
      <c r="G27" s="606" t="s">
        <v>416</v>
      </c>
      <c r="H27" s="483">
        <v>3</v>
      </c>
      <c r="I27" s="512" t="s">
        <v>701</v>
      </c>
      <c r="J27" s="512" t="s">
        <v>1983</v>
      </c>
      <c r="K27" s="492"/>
      <c r="L27" s="512" t="s">
        <v>163</v>
      </c>
      <c r="M27" s="847" t="s">
        <v>1113</v>
      </c>
      <c r="N27" s="848"/>
      <c r="O27" s="848"/>
      <c r="P27" s="848"/>
      <c r="Q27" s="848"/>
      <c r="R27" s="880"/>
      <c r="S27" s="881"/>
      <c r="T27" s="882"/>
      <c r="U27" s="886"/>
      <c r="V27" s="887"/>
      <c r="W27" s="888"/>
      <c r="X27" s="886"/>
      <c r="Y27" s="887"/>
      <c r="Z27" s="888"/>
      <c r="AA27" s="886"/>
      <c r="AB27" s="887"/>
      <c r="AC27" s="888"/>
      <c r="AD27" s="971"/>
      <c r="AE27" s="972"/>
      <c r="AF27" s="973"/>
    </row>
    <row r="28" spans="3:32" ht="21" customHeight="1">
      <c r="C28" s="930"/>
      <c r="D28" s="931"/>
      <c r="E28" s="932"/>
      <c r="F28" s="937"/>
      <c r="G28" s="610" t="s">
        <v>972</v>
      </c>
      <c r="H28" s="494">
        <v>3</v>
      </c>
      <c r="I28" s="513" t="s">
        <v>206</v>
      </c>
      <c r="J28" s="513" t="s">
        <v>1981</v>
      </c>
      <c r="K28" s="490"/>
      <c r="L28" s="513" t="s">
        <v>163</v>
      </c>
      <c r="M28" s="849"/>
      <c r="N28" s="850"/>
      <c r="O28" s="850"/>
      <c r="P28" s="850"/>
      <c r="Q28" s="850"/>
      <c r="R28" s="880"/>
      <c r="S28" s="881"/>
      <c r="T28" s="882"/>
      <c r="U28" s="886"/>
      <c r="V28" s="887"/>
      <c r="W28" s="888"/>
      <c r="X28" s="886"/>
      <c r="Y28" s="887"/>
      <c r="Z28" s="888"/>
      <c r="AA28" s="886"/>
      <c r="AB28" s="887"/>
      <c r="AC28" s="888"/>
      <c r="AD28" s="971"/>
      <c r="AE28" s="972"/>
      <c r="AF28" s="973"/>
    </row>
    <row r="29" spans="3:32" ht="27" customHeight="1">
      <c r="C29" s="930"/>
      <c r="D29" s="931"/>
      <c r="E29" s="932"/>
      <c r="F29" s="937"/>
      <c r="G29" s="610" t="s">
        <v>975</v>
      </c>
      <c r="H29" s="494">
        <v>3</v>
      </c>
      <c r="I29" s="513" t="s">
        <v>206</v>
      </c>
      <c r="J29" s="513" t="s">
        <v>1981</v>
      </c>
      <c r="K29" s="490"/>
      <c r="L29" s="513" t="s">
        <v>163</v>
      </c>
      <c r="M29" s="849"/>
      <c r="N29" s="850"/>
      <c r="O29" s="850"/>
      <c r="P29" s="850"/>
      <c r="Q29" s="850"/>
      <c r="R29" s="880"/>
      <c r="S29" s="881"/>
      <c r="T29" s="882"/>
      <c r="U29" s="886"/>
      <c r="V29" s="887"/>
      <c r="W29" s="888"/>
      <c r="X29" s="886"/>
      <c r="Y29" s="887"/>
      <c r="Z29" s="888"/>
      <c r="AA29" s="886"/>
      <c r="AB29" s="887"/>
      <c r="AC29" s="888"/>
      <c r="AD29" s="971"/>
      <c r="AE29" s="972"/>
      <c r="AF29" s="973"/>
    </row>
    <row r="30" spans="3:32" ht="24" customHeight="1">
      <c r="C30" s="930"/>
      <c r="D30" s="931"/>
      <c r="E30" s="932"/>
      <c r="F30" s="919"/>
      <c r="G30" s="608" t="s">
        <v>413</v>
      </c>
      <c r="H30" s="489">
        <v>3</v>
      </c>
      <c r="I30" s="513" t="s">
        <v>701</v>
      </c>
      <c r="J30" s="513" t="s">
        <v>1983</v>
      </c>
      <c r="K30" s="490"/>
      <c r="L30" s="513" t="s">
        <v>163</v>
      </c>
      <c r="M30" s="849"/>
      <c r="N30" s="850"/>
      <c r="O30" s="850"/>
      <c r="P30" s="850"/>
      <c r="Q30" s="850"/>
      <c r="R30" s="880"/>
      <c r="S30" s="881"/>
      <c r="T30" s="882"/>
      <c r="U30" s="886"/>
      <c r="V30" s="887"/>
      <c r="W30" s="888"/>
      <c r="X30" s="886"/>
      <c r="Y30" s="887"/>
      <c r="Z30" s="888"/>
      <c r="AA30" s="886"/>
      <c r="AB30" s="887"/>
      <c r="AC30" s="888"/>
      <c r="AD30" s="971"/>
      <c r="AE30" s="972"/>
      <c r="AF30" s="973"/>
    </row>
    <row r="31" spans="3:32" ht="31.8" customHeight="1">
      <c r="C31" s="930"/>
      <c r="D31" s="931"/>
      <c r="E31" s="932"/>
      <c r="F31" s="919"/>
      <c r="G31" s="608" t="s">
        <v>563</v>
      </c>
      <c r="H31" s="489">
        <v>3</v>
      </c>
      <c r="I31" s="513" t="s">
        <v>206</v>
      </c>
      <c r="J31" s="513" t="s">
        <v>1983</v>
      </c>
      <c r="K31" s="490"/>
      <c r="L31" s="513" t="s">
        <v>163</v>
      </c>
      <c r="M31" s="849"/>
      <c r="N31" s="850"/>
      <c r="O31" s="850"/>
      <c r="P31" s="850"/>
      <c r="Q31" s="850"/>
      <c r="R31" s="880"/>
      <c r="S31" s="881"/>
      <c r="T31" s="882"/>
      <c r="U31" s="886"/>
      <c r="V31" s="887"/>
      <c r="W31" s="888"/>
      <c r="X31" s="886"/>
      <c r="Y31" s="887"/>
      <c r="Z31" s="888"/>
      <c r="AA31" s="886"/>
      <c r="AB31" s="887"/>
      <c r="AC31" s="888"/>
      <c r="AD31" s="971"/>
      <c r="AE31" s="972"/>
      <c r="AF31" s="973"/>
    </row>
    <row r="32" spans="3:32" ht="29.4" customHeight="1" thickBot="1">
      <c r="C32" s="930"/>
      <c r="D32" s="931"/>
      <c r="E32" s="932"/>
      <c r="F32" s="612" t="s">
        <v>564</v>
      </c>
      <c r="G32" s="613" t="s">
        <v>1984</v>
      </c>
      <c r="H32" s="513">
        <v>3</v>
      </c>
      <c r="I32" s="513" t="s">
        <v>206</v>
      </c>
      <c r="J32" s="513" t="s">
        <v>1981</v>
      </c>
      <c r="K32" s="490"/>
      <c r="L32" s="513" t="s">
        <v>163</v>
      </c>
      <c r="M32" s="849"/>
      <c r="N32" s="850"/>
      <c r="O32" s="850"/>
      <c r="P32" s="850"/>
      <c r="Q32" s="850"/>
      <c r="R32" s="880"/>
      <c r="S32" s="881"/>
      <c r="T32" s="882"/>
      <c r="U32" s="886"/>
      <c r="V32" s="887"/>
      <c r="W32" s="888"/>
      <c r="X32" s="886"/>
      <c r="Y32" s="887"/>
      <c r="Z32" s="888"/>
      <c r="AA32" s="886"/>
      <c r="AB32" s="887"/>
      <c r="AC32" s="888"/>
      <c r="AD32" s="971"/>
      <c r="AE32" s="972"/>
      <c r="AF32" s="973"/>
    </row>
    <row r="33" spans="3:32" ht="25.05" hidden="1" customHeight="1">
      <c r="C33" s="930"/>
      <c r="D33" s="931"/>
      <c r="E33" s="932"/>
      <c r="F33" s="614"/>
      <c r="G33" s="615"/>
      <c r="H33" s="495"/>
      <c r="I33" s="513"/>
      <c r="J33" s="513"/>
      <c r="K33" s="490"/>
      <c r="L33" s="513" t="s">
        <v>163</v>
      </c>
      <c r="M33" s="849"/>
      <c r="N33" s="850"/>
      <c r="O33" s="850"/>
      <c r="P33" s="850"/>
      <c r="Q33" s="850"/>
      <c r="R33" s="880"/>
      <c r="S33" s="881"/>
      <c r="T33" s="882"/>
      <c r="U33" s="886"/>
      <c r="V33" s="887"/>
      <c r="W33" s="888"/>
      <c r="X33" s="886"/>
      <c r="Y33" s="887"/>
      <c r="Z33" s="888"/>
      <c r="AA33" s="886"/>
      <c r="AB33" s="887"/>
      <c r="AC33" s="888"/>
      <c r="AD33" s="971"/>
      <c r="AE33" s="972"/>
      <c r="AF33" s="973"/>
    </row>
    <row r="34" spans="3:32" ht="25.05" hidden="1" customHeight="1" thickBot="1">
      <c r="C34" s="930"/>
      <c r="D34" s="931"/>
      <c r="E34" s="932"/>
      <c r="F34" s="616"/>
      <c r="G34" s="617"/>
      <c r="H34" s="496"/>
      <c r="I34" s="514"/>
      <c r="J34" s="514"/>
      <c r="K34" s="481"/>
      <c r="L34" s="513" t="s">
        <v>163</v>
      </c>
      <c r="M34" s="849"/>
      <c r="N34" s="850"/>
      <c r="O34" s="850"/>
      <c r="P34" s="850"/>
      <c r="Q34" s="850"/>
      <c r="R34" s="880"/>
      <c r="S34" s="881"/>
      <c r="T34" s="882"/>
      <c r="U34" s="886"/>
      <c r="V34" s="887"/>
      <c r="W34" s="888"/>
      <c r="X34" s="886"/>
      <c r="Y34" s="887"/>
      <c r="Z34" s="888"/>
      <c r="AA34" s="886"/>
      <c r="AB34" s="887"/>
      <c r="AC34" s="888"/>
      <c r="AD34" s="971"/>
      <c r="AE34" s="972"/>
      <c r="AF34" s="973"/>
    </row>
    <row r="35" spans="3:32" ht="27.6" customHeight="1">
      <c r="C35" s="930"/>
      <c r="D35" s="931"/>
      <c r="E35" s="932"/>
      <c r="F35" s="950" t="s">
        <v>1065</v>
      </c>
      <c r="G35" s="951"/>
      <c r="H35" s="517">
        <v>3</v>
      </c>
      <c r="I35" s="512" t="s">
        <v>206</v>
      </c>
      <c r="J35" s="512" t="s">
        <v>1983</v>
      </c>
      <c r="K35" s="492"/>
      <c r="L35" s="513" t="s">
        <v>163</v>
      </c>
      <c r="M35" s="849"/>
      <c r="N35" s="850"/>
      <c r="O35" s="850"/>
      <c r="P35" s="850"/>
      <c r="Q35" s="850"/>
      <c r="R35" s="880"/>
      <c r="S35" s="881"/>
      <c r="T35" s="882"/>
      <c r="U35" s="886"/>
      <c r="V35" s="887"/>
      <c r="W35" s="888"/>
      <c r="X35" s="886"/>
      <c r="Y35" s="887"/>
      <c r="Z35" s="888"/>
      <c r="AA35" s="886"/>
      <c r="AB35" s="887"/>
      <c r="AC35" s="888"/>
      <c r="AD35" s="971"/>
      <c r="AE35" s="972"/>
      <c r="AF35" s="973"/>
    </row>
    <row r="36" spans="3:32" ht="27.6" customHeight="1">
      <c r="C36" s="930"/>
      <c r="D36" s="931"/>
      <c r="E36" s="932"/>
      <c r="F36" s="954" t="s">
        <v>1139</v>
      </c>
      <c r="G36" s="955"/>
      <c r="H36" s="517">
        <v>3</v>
      </c>
      <c r="I36" s="512" t="s">
        <v>206</v>
      </c>
      <c r="J36" s="512" t="s">
        <v>1981</v>
      </c>
      <c r="K36" s="492"/>
      <c r="L36" s="588" t="s">
        <v>1143</v>
      </c>
      <c r="M36" s="849"/>
      <c r="N36" s="850"/>
      <c r="O36" s="850"/>
      <c r="P36" s="850"/>
      <c r="Q36" s="850"/>
      <c r="R36" s="880"/>
      <c r="S36" s="881"/>
      <c r="T36" s="882"/>
      <c r="U36" s="886"/>
      <c r="V36" s="887"/>
      <c r="W36" s="888"/>
      <c r="X36" s="886"/>
      <c r="Y36" s="887"/>
      <c r="Z36" s="888"/>
      <c r="AA36" s="886"/>
      <c r="AB36" s="887"/>
      <c r="AC36" s="888"/>
      <c r="AD36" s="971"/>
      <c r="AE36" s="972"/>
      <c r="AF36" s="973"/>
    </row>
    <row r="37" spans="3:32" ht="27.6" customHeight="1" thickBot="1">
      <c r="C37" s="930"/>
      <c r="D37" s="931"/>
      <c r="E37" s="932"/>
      <c r="F37" s="952" t="s">
        <v>1068</v>
      </c>
      <c r="G37" s="953"/>
      <c r="H37" s="518">
        <v>3</v>
      </c>
      <c r="I37" s="513" t="s">
        <v>206</v>
      </c>
      <c r="J37" s="513" t="s">
        <v>1981</v>
      </c>
      <c r="K37" s="490"/>
      <c r="L37" s="513" t="s">
        <v>163</v>
      </c>
      <c r="M37" s="851"/>
      <c r="N37" s="852"/>
      <c r="O37" s="852"/>
      <c r="P37" s="852"/>
      <c r="Q37" s="852"/>
      <c r="R37" s="880"/>
      <c r="S37" s="881"/>
      <c r="T37" s="882"/>
      <c r="U37" s="886"/>
      <c r="V37" s="887"/>
      <c r="W37" s="888"/>
      <c r="X37" s="886"/>
      <c r="Y37" s="887"/>
      <c r="Z37" s="888"/>
      <c r="AA37" s="886"/>
      <c r="AB37" s="887"/>
      <c r="AC37" s="888"/>
      <c r="AD37" s="971"/>
      <c r="AE37" s="972"/>
      <c r="AF37" s="973"/>
    </row>
    <row r="38" spans="3:32" s="401" customFormat="1" ht="31.8" customHeight="1" thickBot="1">
      <c r="C38" s="889" t="s">
        <v>565</v>
      </c>
      <c r="D38" s="890"/>
      <c r="E38" s="891"/>
      <c r="F38" s="815" t="s">
        <v>566</v>
      </c>
      <c r="G38" s="618" t="s">
        <v>567</v>
      </c>
      <c r="H38" s="498">
        <v>3</v>
      </c>
      <c r="I38" s="499"/>
      <c r="J38" s="499" t="s">
        <v>1986</v>
      </c>
      <c r="K38" s="735" t="s">
        <v>1082</v>
      </c>
      <c r="L38" s="499" t="s">
        <v>163</v>
      </c>
      <c r="M38" s="896"/>
      <c r="N38" s="897"/>
      <c r="O38" s="897"/>
      <c r="P38" s="897"/>
      <c r="Q38" s="897"/>
      <c r="R38" s="880"/>
      <c r="S38" s="881"/>
      <c r="T38" s="882"/>
      <c r="U38" s="886"/>
      <c r="V38" s="887"/>
      <c r="W38" s="888"/>
      <c r="X38" s="886"/>
      <c r="Y38" s="887"/>
      <c r="Z38" s="888"/>
      <c r="AA38" s="886"/>
      <c r="AB38" s="887"/>
      <c r="AC38" s="888"/>
      <c r="AD38" s="971"/>
      <c r="AE38" s="972"/>
      <c r="AF38" s="973"/>
    </row>
    <row r="39" spans="3:32" ht="21" customHeight="1">
      <c r="C39" s="930" t="s">
        <v>568</v>
      </c>
      <c r="D39" s="931"/>
      <c r="E39" s="932"/>
      <c r="F39" s="933" t="s">
        <v>569</v>
      </c>
      <c r="G39" s="610" t="s">
        <v>1368</v>
      </c>
      <c r="H39" s="494">
        <v>3</v>
      </c>
      <c r="I39" s="512" t="s">
        <v>706</v>
      </c>
      <c r="J39" s="501" t="s">
        <v>1981</v>
      </c>
      <c r="K39" s="492"/>
      <c r="L39" s="512" t="s">
        <v>163</v>
      </c>
      <c r="M39" s="861"/>
      <c r="N39" s="859"/>
      <c r="O39" s="859"/>
      <c r="P39" s="859"/>
      <c r="Q39" s="859"/>
      <c r="R39" s="880"/>
      <c r="S39" s="881"/>
      <c r="T39" s="882"/>
      <c r="U39" s="886"/>
      <c r="V39" s="887"/>
      <c r="W39" s="888"/>
      <c r="X39" s="886"/>
      <c r="Y39" s="887"/>
      <c r="Z39" s="888"/>
      <c r="AA39" s="886"/>
      <c r="AB39" s="887"/>
      <c r="AC39" s="888"/>
      <c r="AD39" s="971"/>
      <c r="AE39" s="972"/>
      <c r="AF39" s="973"/>
    </row>
    <row r="40" spans="3:32" ht="21" customHeight="1">
      <c r="C40" s="930"/>
      <c r="D40" s="931"/>
      <c r="E40" s="932"/>
      <c r="F40" s="933"/>
      <c r="G40" s="610" t="s">
        <v>1367</v>
      </c>
      <c r="H40" s="494">
        <v>3</v>
      </c>
      <c r="I40" s="520" t="s">
        <v>206</v>
      </c>
      <c r="J40" s="512" t="s">
        <v>1981</v>
      </c>
      <c r="K40" s="521"/>
      <c r="L40" s="512" t="s">
        <v>163</v>
      </c>
      <c r="M40" s="856"/>
      <c r="N40" s="857"/>
      <c r="O40" s="857"/>
      <c r="P40" s="857"/>
      <c r="Q40" s="857"/>
      <c r="R40" s="880"/>
      <c r="S40" s="881"/>
      <c r="T40" s="882"/>
      <c r="U40" s="886"/>
      <c r="V40" s="887"/>
      <c r="W40" s="888"/>
      <c r="X40" s="886"/>
      <c r="Y40" s="887"/>
      <c r="Z40" s="888"/>
      <c r="AA40" s="886"/>
      <c r="AB40" s="887"/>
      <c r="AC40" s="888"/>
      <c r="AD40" s="971"/>
      <c r="AE40" s="972"/>
      <c r="AF40" s="973"/>
    </row>
    <row r="41" spans="3:32" ht="21.6" customHeight="1" thickBot="1">
      <c r="C41" s="930"/>
      <c r="D41" s="931"/>
      <c r="E41" s="932"/>
      <c r="F41" s="933"/>
      <c r="G41" s="619" t="s">
        <v>570</v>
      </c>
      <c r="H41" s="500">
        <v>3</v>
      </c>
      <c r="I41" s="514" t="s">
        <v>1369</v>
      </c>
      <c r="J41" s="515" t="s">
        <v>1987</v>
      </c>
      <c r="K41" s="831"/>
      <c r="L41" s="514" t="s">
        <v>163</v>
      </c>
      <c r="M41" s="862"/>
      <c r="N41" s="860"/>
      <c r="O41" s="860"/>
      <c r="P41" s="860"/>
      <c r="Q41" s="860"/>
      <c r="R41" s="880"/>
      <c r="S41" s="881"/>
      <c r="T41" s="882"/>
      <c r="U41" s="886"/>
      <c r="V41" s="887"/>
      <c r="W41" s="888"/>
      <c r="X41" s="886"/>
      <c r="Y41" s="887"/>
      <c r="Z41" s="888"/>
      <c r="AA41" s="886"/>
      <c r="AB41" s="887"/>
      <c r="AC41" s="888"/>
      <c r="AD41" s="971"/>
      <c r="AE41" s="972"/>
      <c r="AF41" s="973"/>
    </row>
    <row r="42" spans="3:32" ht="21" customHeight="1">
      <c r="C42" s="938" t="s">
        <v>571</v>
      </c>
      <c r="D42" s="939"/>
      <c r="E42" s="956"/>
      <c r="F42" s="934" t="s">
        <v>572</v>
      </c>
      <c r="G42" s="935"/>
      <c r="H42" s="483">
        <v>3</v>
      </c>
      <c r="I42" s="501" t="s">
        <v>755</v>
      </c>
      <c r="J42" s="501" t="s">
        <v>1980</v>
      </c>
      <c r="K42" s="484"/>
      <c r="L42" s="501" t="s">
        <v>163</v>
      </c>
      <c r="M42" s="898" t="s">
        <v>1807</v>
      </c>
      <c r="N42" s="899"/>
      <c r="O42" s="899"/>
      <c r="P42" s="899"/>
      <c r="Q42" s="899"/>
      <c r="R42" s="880"/>
      <c r="S42" s="881"/>
      <c r="T42" s="882"/>
      <c r="U42" s="886"/>
      <c r="V42" s="887"/>
      <c r="W42" s="888"/>
      <c r="X42" s="886"/>
      <c r="Y42" s="887"/>
      <c r="Z42" s="888"/>
      <c r="AA42" s="886"/>
      <c r="AB42" s="887"/>
      <c r="AC42" s="888"/>
      <c r="AD42" s="971"/>
      <c r="AE42" s="972"/>
      <c r="AF42" s="973"/>
    </row>
    <row r="43" spans="3:32" ht="21" hidden="1" customHeight="1">
      <c r="C43" s="941"/>
      <c r="D43" s="942"/>
      <c r="E43" s="957"/>
      <c r="F43" s="865" t="s">
        <v>573</v>
      </c>
      <c r="G43" s="866"/>
      <c r="H43" s="489"/>
      <c r="I43" s="513"/>
      <c r="J43" s="513"/>
      <c r="K43" s="490" t="s">
        <v>736</v>
      </c>
      <c r="L43" s="512" t="s">
        <v>163</v>
      </c>
      <c r="M43" s="900"/>
      <c r="N43" s="901"/>
      <c r="O43" s="901"/>
      <c r="P43" s="901"/>
      <c r="Q43" s="901"/>
      <c r="R43" s="880"/>
      <c r="S43" s="881"/>
      <c r="T43" s="882"/>
      <c r="U43" s="886"/>
      <c r="V43" s="887"/>
      <c r="W43" s="888"/>
      <c r="X43" s="886"/>
      <c r="Y43" s="887"/>
      <c r="Z43" s="888"/>
      <c r="AA43" s="886"/>
      <c r="AB43" s="887"/>
      <c r="AC43" s="888"/>
      <c r="AD43" s="971"/>
      <c r="AE43" s="972"/>
      <c r="AF43" s="973"/>
    </row>
    <row r="44" spans="3:32" ht="21" customHeight="1">
      <c r="C44" s="941"/>
      <c r="D44" s="942"/>
      <c r="E44" s="957"/>
      <c r="F44" s="863" t="s">
        <v>574</v>
      </c>
      <c r="G44" s="864"/>
      <c r="H44" s="489">
        <v>3</v>
      </c>
      <c r="I44" s="513" t="s">
        <v>1369</v>
      </c>
      <c r="J44" s="513" t="s">
        <v>1980</v>
      </c>
      <c r="K44" s="728" t="s">
        <v>1110</v>
      </c>
      <c r="L44" s="513" t="s">
        <v>163</v>
      </c>
      <c r="M44" s="900"/>
      <c r="N44" s="901"/>
      <c r="O44" s="901"/>
      <c r="P44" s="901"/>
      <c r="Q44" s="901"/>
      <c r="R44" s="880"/>
      <c r="S44" s="881"/>
      <c r="T44" s="882"/>
      <c r="U44" s="886"/>
      <c r="V44" s="887"/>
      <c r="W44" s="888"/>
      <c r="X44" s="886"/>
      <c r="Y44" s="887"/>
      <c r="Z44" s="888"/>
      <c r="AA44" s="886"/>
      <c r="AB44" s="887"/>
      <c r="AC44" s="888"/>
      <c r="AD44" s="971"/>
      <c r="AE44" s="972"/>
      <c r="AF44" s="973"/>
    </row>
    <row r="45" spans="3:32" ht="21" customHeight="1">
      <c r="C45" s="941"/>
      <c r="D45" s="942"/>
      <c r="E45" s="957"/>
      <c r="F45" s="863" t="s">
        <v>575</v>
      </c>
      <c r="G45" s="864"/>
      <c r="H45" s="489">
        <v>3</v>
      </c>
      <c r="I45" s="513" t="s">
        <v>1369</v>
      </c>
      <c r="J45" s="513" t="s">
        <v>1995</v>
      </c>
      <c r="K45" s="833" t="s">
        <v>1110</v>
      </c>
      <c r="L45" s="513" t="s">
        <v>1399</v>
      </c>
      <c r="M45" s="900"/>
      <c r="N45" s="901"/>
      <c r="O45" s="901"/>
      <c r="P45" s="901"/>
      <c r="Q45" s="901"/>
      <c r="R45" s="880"/>
      <c r="S45" s="881"/>
      <c r="T45" s="882"/>
      <c r="U45" s="886"/>
      <c r="V45" s="887"/>
      <c r="W45" s="888"/>
      <c r="X45" s="886"/>
      <c r="Y45" s="887"/>
      <c r="Z45" s="888"/>
      <c r="AA45" s="886"/>
      <c r="AB45" s="887"/>
      <c r="AC45" s="888"/>
      <c r="AD45" s="971"/>
      <c r="AE45" s="972"/>
      <c r="AF45" s="973"/>
    </row>
    <row r="46" spans="3:32" ht="21" hidden="1" customHeight="1">
      <c r="C46" s="941"/>
      <c r="D46" s="942"/>
      <c r="E46" s="957"/>
      <c r="F46" s="865" t="s">
        <v>576</v>
      </c>
      <c r="G46" s="866"/>
      <c r="H46" s="489"/>
      <c r="I46" s="513"/>
      <c r="J46" s="513"/>
      <c r="K46" s="490" t="s">
        <v>735</v>
      </c>
      <c r="L46" s="513" t="s">
        <v>163</v>
      </c>
      <c r="M46" s="900"/>
      <c r="N46" s="901"/>
      <c r="O46" s="901"/>
      <c r="P46" s="901"/>
      <c r="Q46" s="901"/>
      <c r="R46" s="880"/>
      <c r="S46" s="881"/>
      <c r="T46" s="882"/>
      <c r="U46" s="886"/>
      <c r="V46" s="887"/>
      <c r="W46" s="888"/>
      <c r="X46" s="886"/>
      <c r="Y46" s="887"/>
      <c r="Z46" s="888"/>
      <c r="AA46" s="886"/>
      <c r="AB46" s="887"/>
      <c r="AC46" s="888"/>
      <c r="AD46" s="971"/>
      <c r="AE46" s="972"/>
      <c r="AF46" s="973"/>
    </row>
    <row r="47" spans="3:32" ht="21" customHeight="1">
      <c r="C47" s="958"/>
      <c r="D47" s="959"/>
      <c r="E47" s="960"/>
      <c r="F47" s="954" t="s">
        <v>1007</v>
      </c>
      <c r="G47" s="955"/>
      <c r="H47" s="500">
        <v>3</v>
      </c>
      <c r="I47" s="514" t="s">
        <v>404</v>
      </c>
      <c r="J47" s="514" t="s">
        <v>1980</v>
      </c>
      <c r="K47" s="481"/>
      <c r="L47" s="513" t="s">
        <v>163</v>
      </c>
      <c r="M47" s="900"/>
      <c r="N47" s="901"/>
      <c r="O47" s="901"/>
      <c r="P47" s="901"/>
      <c r="Q47" s="901"/>
      <c r="R47" s="880"/>
      <c r="S47" s="881"/>
      <c r="T47" s="882"/>
      <c r="U47" s="886"/>
      <c r="V47" s="887"/>
      <c r="W47" s="888"/>
      <c r="X47" s="886"/>
      <c r="Y47" s="887"/>
      <c r="Z47" s="888"/>
      <c r="AA47" s="886"/>
      <c r="AB47" s="887"/>
      <c r="AC47" s="888"/>
      <c r="AD47" s="971"/>
      <c r="AE47" s="972"/>
      <c r="AF47" s="973"/>
    </row>
    <row r="48" spans="3:32" ht="46.8" customHeight="1">
      <c r="C48" s="958"/>
      <c r="D48" s="959"/>
      <c r="E48" s="960"/>
      <c r="F48" s="869" t="s">
        <v>783</v>
      </c>
      <c r="G48" s="870"/>
      <c r="H48" s="500">
        <v>3</v>
      </c>
      <c r="I48" s="514" t="s">
        <v>782</v>
      </c>
      <c r="J48" s="514" t="s">
        <v>1980</v>
      </c>
      <c r="K48" s="481"/>
      <c r="L48" s="513" t="s">
        <v>163</v>
      </c>
      <c r="M48" s="900"/>
      <c r="N48" s="901"/>
      <c r="O48" s="901"/>
      <c r="P48" s="901"/>
      <c r="Q48" s="901"/>
      <c r="R48" s="880"/>
      <c r="S48" s="881"/>
      <c r="T48" s="882"/>
      <c r="U48" s="886"/>
      <c r="V48" s="887"/>
      <c r="W48" s="888"/>
      <c r="X48" s="886"/>
      <c r="Y48" s="887"/>
      <c r="Z48" s="888"/>
      <c r="AA48" s="886"/>
      <c r="AB48" s="887"/>
      <c r="AC48" s="888"/>
      <c r="AD48" s="971"/>
      <c r="AE48" s="972"/>
      <c r="AF48" s="973"/>
    </row>
    <row r="49" spans="3:32" ht="46.8" hidden="1" customHeight="1">
      <c r="C49" s="958"/>
      <c r="D49" s="959"/>
      <c r="E49" s="960"/>
      <c r="F49" s="922" t="s">
        <v>1081</v>
      </c>
      <c r="G49" s="923"/>
      <c r="H49" s="500"/>
      <c r="I49" s="514"/>
      <c r="J49" s="514"/>
      <c r="K49" s="500" t="s">
        <v>1082</v>
      </c>
      <c r="L49" s="512"/>
      <c r="M49" s="900"/>
      <c r="N49" s="901"/>
      <c r="O49" s="901"/>
      <c r="P49" s="901"/>
      <c r="Q49" s="901"/>
      <c r="R49" s="880"/>
      <c r="S49" s="881"/>
      <c r="T49" s="882"/>
      <c r="U49" s="886"/>
      <c r="V49" s="887"/>
      <c r="W49" s="888"/>
      <c r="X49" s="886"/>
      <c r="Y49" s="887"/>
      <c r="Z49" s="888"/>
      <c r="AA49" s="886"/>
      <c r="AB49" s="887"/>
      <c r="AC49" s="888"/>
      <c r="AD49" s="971"/>
      <c r="AE49" s="972"/>
      <c r="AF49" s="973"/>
    </row>
    <row r="50" spans="3:32" ht="29.4" customHeight="1" thickBot="1">
      <c r="C50" s="958"/>
      <c r="D50" s="959"/>
      <c r="E50" s="960"/>
      <c r="F50" s="867" t="s">
        <v>577</v>
      </c>
      <c r="G50" s="868"/>
      <c r="H50" s="500" t="s">
        <v>979</v>
      </c>
      <c r="I50" s="514" t="s">
        <v>1369</v>
      </c>
      <c r="J50" s="514" t="s">
        <v>1994</v>
      </c>
      <c r="K50" s="481"/>
      <c r="L50" s="512" t="s">
        <v>1992</v>
      </c>
      <c r="M50" s="902"/>
      <c r="N50" s="903"/>
      <c r="O50" s="903"/>
      <c r="P50" s="903"/>
      <c r="Q50" s="903"/>
      <c r="R50" s="880"/>
      <c r="S50" s="881"/>
      <c r="T50" s="882"/>
      <c r="U50" s="886"/>
      <c r="V50" s="887"/>
      <c r="W50" s="888"/>
      <c r="X50" s="886"/>
      <c r="Y50" s="887"/>
      <c r="Z50" s="888"/>
      <c r="AA50" s="886"/>
      <c r="AB50" s="887"/>
      <c r="AC50" s="888"/>
      <c r="AD50" s="971"/>
      <c r="AE50" s="972"/>
      <c r="AF50" s="973"/>
    </row>
    <row r="51" spans="3:32" ht="43.8" customHeight="1" thickBot="1">
      <c r="C51" s="871" t="s">
        <v>578</v>
      </c>
      <c r="D51" s="872"/>
      <c r="E51" s="873"/>
      <c r="F51" s="620" t="s">
        <v>108</v>
      </c>
      <c r="G51" s="621" t="s">
        <v>739</v>
      </c>
      <c r="H51" s="479">
        <v>2</v>
      </c>
      <c r="I51" s="649" t="s">
        <v>404</v>
      </c>
      <c r="J51" s="649" t="s">
        <v>1981</v>
      </c>
      <c r="K51" s="502"/>
      <c r="L51" s="503" t="s">
        <v>742</v>
      </c>
      <c r="M51" s="861"/>
      <c r="N51" s="859"/>
      <c r="O51" s="859"/>
      <c r="P51" s="859"/>
      <c r="Q51" s="859"/>
      <c r="R51" s="880"/>
      <c r="S51" s="881"/>
      <c r="T51" s="882"/>
      <c r="U51" s="886"/>
      <c r="V51" s="887"/>
      <c r="W51" s="888"/>
      <c r="X51" s="886"/>
      <c r="Y51" s="887"/>
      <c r="Z51" s="888"/>
      <c r="AA51" s="886"/>
      <c r="AB51" s="887"/>
      <c r="AC51" s="888"/>
      <c r="AD51" s="971"/>
      <c r="AE51" s="972"/>
      <c r="AF51" s="973"/>
    </row>
    <row r="52" spans="3:32" ht="46.8" customHeight="1" thickBot="1">
      <c r="C52" s="930"/>
      <c r="D52" s="931"/>
      <c r="E52" s="932"/>
      <c r="F52" s="918" t="s">
        <v>738</v>
      </c>
      <c r="G52" s="622" t="s">
        <v>8</v>
      </c>
      <c r="H52" s="483">
        <v>2</v>
      </c>
      <c r="I52" s="654" t="s">
        <v>1370</v>
      </c>
      <c r="J52" s="828" t="s">
        <v>1981</v>
      </c>
      <c r="K52" s="504"/>
      <c r="L52" s="501" t="s">
        <v>742</v>
      </c>
      <c r="M52" s="856"/>
      <c r="N52" s="857"/>
      <c r="O52" s="857"/>
      <c r="P52" s="857"/>
      <c r="Q52" s="857"/>
      <c r="R52" s="880"/>
      <c r="S52" s="881"/>
      <c r="T52" s="882"/>
      <c r="U52" s="886"/>
      <c r="V52" s="887"/>
      <c r="W52" s="888"/>
      <c r="X52" s="886"/>
      <c r="Y52" s="887"/>
      <c r="Z52" s="888"/>
      <c r="AA52" s="886"/>
      <c r="AB52" s="887"/>
      <c r="AC52" s="888"/>
      <c r="AD52" s="971"/>
      <c r="AE52" s="972"/>
      <c r="AF52" s="973"/>
    </row>
    <row r="53" spans="3:32" ht="69.599999999999994" customHeight="1" thickBot="1">
      <c r="C53" s="930"/>
      <c r="D53" s="931"/>
      <c r="E53" s="932"/>
      <c r="F53" s="919"/>
      <c r="G53" s="623" t="s">
        <v>737</v>
      </c>
      <c r="H53" s="489">
        <v>2</v>
      </c>
      <c r="I53" s="652" t="s">
        <v>1370</v>
      </c>
      <c r="J53" s="828" t="s">
        <v>1981</v>
      </c>
      <c r="K53" s="505"/>
      <c r="L53" s="512" t="s">
        <v>742</v>
      </c>
      <c r="M53" s="856"/>
      <c r="N53" s="857"/>
      <c r="O53" s="857"/>
      <c r="P53" s="857"/>
      <c r="Q53" s="857"/>
      <c r="R53" s="880"/>
      <c r="S53" s="881"/>
      <c r="T53" s="882"/>
      <c r="U53" s="886"/>
      <c r="V53" s="887"/>
      <c r="W53" s="888"/>
      <c r="X53" s="886"/>
      <c r="Y53" s="887"/>
      <c r="Z53" s="888"/>
      <c r="AA53" s="886"/>
      <c r="AB53" s="887"/>
      <c r="AC53" s="888"/>
      <c r="AD53" s="971"/>
      <c r="AE53" s="972"/>
      <c r="AF53" s="973"/>
    </row>
    <row r="54" spans="3:32" ht="75.599999999999994" customHeight="1" thickBot="1">
      <c r="C54" s="930"/>
      <c r="D54" s="931"/>
      <c r="E54" s="932"/>
      <c r="F54" s="919"/>
      <c r="G54" s="623" t="s">
        <v>53</v>
      </c>
      <c r="H54" s="489">
        <v>2</v>
      </c>
      <c r="I54" s="652" t="s">
        <v>1370</v>
      </c>
      <c r="J54" s="828" t="s">
        <v>1981</v>
      </c>
      <c r="K54" s="505"/>
      <c r="L54" s="512" t="s">
        <v>742</v>
      </c>
      <c r="M54" s="856"/>
      <c r="N54" s="857"/>
      <c r="O54" s="857"/>
      <c r="P54" s="857"/>
      <c r="Q54" s="857"/>
      <c r="R54" s="880"/>
      <c r="S54" s="881"/>
      <c r="T54" s="882"/>
      <c r="U54" s="886"/>
      <c r="V54" s="887"/>
      <c r="W54" s="888"/>
      <c r="X54" s="886"/>
      <c r="Y54" s="887"/>
      <c r="Z54" s="888"/>
      <c r="AA54" s="886"/>
      <c r="AB54" s="887"/>
      <c r="AC54" s="888"/>
      <c r="AD54" s="971"/>
      <c r="AE54" s="972"/>
      <c r="AF54" s="973"/>
    </row>
    <row r="55" spans="3:32" ht="48.6" customHeight="1" thickBot="1">
      <c r="C55" s="930"/>
      <c r="D55" s="931"/>
      <c r="E55" s="932"/>
      <c r="F55" s="919"/>
      <c r="G55" s="623" t="s">
        <v>57</v>
      </c>
      <c r="H55" s="489">
        <v>2</v>
      </c>
      <c r="I55" s="650" t="s">
        <v>1369</v>
      </c>
      <c r="J55" s="828" t="s">
        <v>1981</v>
      </c>
      <c r="K55" s="505"/>
      <c r="L55" s="512" t="s">
        <v>742</v>
      </c>
      <c r="M55" s="856"/>
      <c r="N55" s="857"/>
      <c r="O55" s="857"/>
      <c r="P55" s="857"/>
      <c r="Q55" s="857"/>
      <c r="R55" s="880"/>
      <c r="S55" s="881"/>
      <c r="T55" s="882"/>
      <c r="U55" s="886"/>
      <c r="V55" s="887"/>
      <c r="W55" s="888"/>
      <c r="X55" s="886"/>
      <c r="Y55" s="887"/>
      <c r="Z55" s="888"/>
      <c r="AA55" s="886"/>
      <c r="AB55" s="887"/>
      <c r="AC55" s="888"/>
      <c r="AD55" s="971"/>
      <c r="AE55" s="972"/>
      <c r="AF55" s="973"/>
    </row>
    <row r="56" spans="3:32" ht="48" customHeight="1" thickBot="1">
      <c r="C56" s="930"/>
      <c r="D56" s="931"/>
      <c r="E56" s="932"/>
      <c r="F56" s="919"/>
      <c r="G56" s="623" t="s">
        <v>61</v>
      </c>
      <c r="H56" s="489">
        <v>2</v>
      </c>
      <c r="I56" s="650" t="s">
        <v>1369</v>
      </c>
      <c r="J56" s="828" t="s">
        <v>1981</v>
      </c>
      <c r="K56" s="505"/>
      <c r="L56" s="512" t="s">
        <v>742</v>
      </c>
      <c r="M56" s="856"/>
      <c r="N56" s="857"/>
      <c r="O56" s="857"/>
      <c r="P56" s="857"/>
      <c r="Q56" s="857"/>
      <c r="R56" s="880"/>
      <c r="S56" s="881"/>
      <c r="T56" s="882"/>
      <c r="U56" s="886"/>
      <c r="V56" s="887"/>
      <c r="W56" s="888"/>
      <c r="X56" s="886"/>
      <c r="Y56" s="887"/>
      <c r="Z56" s="888"/>
      <c r="AA56" s="886"/>
      <c r="AB56" s="887"/>
      <c r="AC56" s="888"/>
      <c r="AD56" s="971"/>
      <c r="AE56" s="972"/>
      <c r="AF56" s="973"/>
    </row>
    <row r="57" spans="3:32" ht="72" customHeight="1" thickBot="1">
      <c r="C57" s="930"/>
      <c r="D57" s="931"/>
      <c r="E57" s="932"/>
      <c r="F57" s="919"/>
      <c r="G57" s="623" t="s">
        <v>740</v>
      </c>
      <c r="H57" s="489">
        <v>3</v>
      </c>
      <c r="I57" s="652" t="s">
        <v>1370</v>
      </c>
      <c r="J57" s="828" t="s">
        <v>1981</v>
      </c>
      <c r="K57" s="506"/>
      <c r="L57" s="512" t="s">
        <v>160</v>
      </c>
      <c r="M57" s="856"/>
      <c r="N57" s="857"/>
      <c r="O57" s="857"/>
      <c r="P57" s="857"/>
      <c r="Q57" s="857"/>
      <c r="R57" s="880"/>
      <c r="S57" s="881"/>
      <c r="T57" s="882"/>
      <c r="U57" s="886"/>
      <c r="V57" s="887"/>
      <c r="W57" s="888"/>
      <c r="X57" s="886"/>
      <c r="Y57" s="887"/>
      <c r="Z57" s="888"/>
      <c r="AA57" s="886"/>
      <c r="AB57" s="887"/>
      <c r="AC57" s="888"/>
      <c r="AD57" s="971"/>
      <c r="AE57" s="972"/>
      <c r="AF57" s="973"/>
    </row>
    <row r="58" spans="3:32" ht="76.8" customHeight="1" thickBot="1">
      <c r="C58" s="930"/>
      <c r="D58" s="931"/>
      <c r="E58" s="932"/>
      <c r="F58" s="920"/>
      <c r="G58" s="651" t="s">
        <v>741</v>
      </c>
      <c r="H58" s="486">
        <v>3</v>
      </c>
      <c r="I58" s="653" t="s">
        <v>1370</v>
      </c>
      <c r="J58" s="828" t="s">
        <v>1981</v>
      </c>
      <c r="K58" s="507"/>
      <c r="L58" s="519" t="s">
        <v>160</v>
      </c>
      <c r="M58" s="856"/>
      <c r="N58" s="857"/>
      <c r="O58" s="857"/>
      <c r="P58" s="857"/>
      <c r="Q58" s="857"/>
      <c r="R58" s="880"/>
      <c r="S58" s="881"/>
      <c r="T58" s="882"/>
      <c r="U58" s="886"/>
      <c r="V58" s="887"/>
      <c r="W58" s="888"/>
      <c r="X58" s="886"/>
      <c r="Y58" s="887"/>
      <c r="Z58" s="888"/>
      <c r="AA58" s="886"/>
      <c r="AB58" s="887"/>
      <c r="AC58" s="888"/>
      <c r="AD58" s="971"/>
      <c r="AE58" s="972"/>
      <c r="AF58" s="973"/>
    </row>
    <row r="59" spans="3:32" ht="64.8" customHeight="1" thickBot="1">
      <c r="C59" s="930"/>
      <c r="D59" s="931"/>
      <c r="E59" s="932"/>
      <c r="F59" s="991" t="s">
        <v>106</v>
      </c>
      <c r="G59" s="622" t="s">
        <v>62</v>
      </c>
      <c r="H59" s="483">
        <v>2</v>
      </c>
      <c r="I59" s="501" t="s">
        <v>404</v>
      </c>
      <c r="J59" s="501" t="s">
        <v>1981</v>
      </c>
      <c r="K59" s="508"/>
      <c r="L59" s="501" t="s">
        <v>742</v>
      </c>
      <c r="M59" s="856"/>
      <c r="N59" s="857"/>
      <c r="O59" s="857"/>
      <c r="P59" s="857"/>
      <c r="Q59" s="857"/>
      <c r="R59" s="880"/>
      <c r="S59" s="881"/>
      <c r="T59" s="882"/>
      <c r="U59" s="886"/>
      <c r="V59" s="887"/>
      <c r="W59" s="888"/>
      <c r="X59" s="886"/>
      <c r="Y59" s="887"/>
      <c r="Z59" s="888"/>
      <c r="AA59" s="886"/>
      <c r="AB59" s="887"/>
      <c r="AC59" s="888"/>
      <c r="AD59" s="971"/>
      <c r="AE59" s="972"/>
      <c r="AF59" s="973"/>
    </row>
    <row r="60" spans="3:32" ht="52.2" customHeight="1" thickBot="1">
      <c r="C60" s="930"/>
      <c r="D60" s="931"/>
      <c r="E60" s="932"/>
      <c r="F60" s="846"/>
      <c r="G60" s="623" t="s">
        <v>73</v>
      </c>
      <c r="H60" s="489">
        <v>2</v>
      </c>
      <c r="I60" s="652" t="s">
        <v>1370</v>
      </c>
      <c r="J60" s="501" t="s">
        <v>1981</v>
      </c>
      <c r="K60" s="506"/>
      <c r="L60" s="513" t="s">
        <v>742</v>
      </c>
      <c r="M60" s="856"/>
      <c r="N60" s="857"/>
      <c r="O60" s="857"/>
      <c r="P60" s="857"/>
      <c r="Q60" s="857"/>
      <c r="R60" s="880"/>
      <c r="S60" s="881"/>
      <c r="T60" s="882"/>
      <c r="U60" s="886"/>
      <c r="V60" s="887"/>
      <c r="W60" s="888"/>
      <c r="X60" s="886"/>
      <c r="Y60" s="887"/>
      <c r="Z60" s="888"/>
      <c r="AA60" s="886"/>
      <c r="AB60" s="887"/>
      <c r="AC60" s="888"/>
      <c r="AD60" s="971"/>
      <c r="AE60" s="972"/>
      <c r="AF60" s="973"/>
    </row>
    <row r="61" spans="3:32" ht="43.2" customHeight="1" thickBot="1">
      <c r="C61" s="930"/>
      <c r="D61" s="931"/>
      <c r="E61" s="932"/>
      <c r="F61" s="846"/>
      <c r="G61" s="623" t="s">
        <v>142</v>
      </c>
      <c r="H61" s="489">
        <v>2</v>
      </c>
      <c r="I61" s="652" t="s">
        <v>1370</v>
      </c>
      <c r="J61" s="501" t="s">
        <v>1981</v>
      </c>
      <c r="K61" s="506"/>
      <c r="L61" s="513" t="s">
        <v>742</v>
      </c>
      <c r="M61" s="856"/>
      <c r="N61" s="857"/>
      <c r="O61" s="857"/>
      <c r="P61" s="857"/>
      <c r="Q61" s="857"/>
      <c r="R61" s="880"/>
      <c r="S61" s="881"/>
      <c r="T61" s="882"/>
      <c r="U61" s="886"/>
      <c r="V61" s="887"/>
      <c r="W61" s="888"/>
      <c r="X61" s="886"/>
      <c r="Y61" s="887"/>
      <c r="Z61" s="888"/>
      <c r="AA61" s="886"/>
      <c r="AB61" s="887"/>
      <c r="AC61" s="888"/>
      <c r="AD61" s="971"/>
      <c r="AE61" s="972"/>
      <c r="AF61" s="973"/>
    </row>
    <row r="62" spans="3:32" ht="45.6" customHeight="1">
      <c r="C62" s="930"/>
      <c r="D62" s="931"/>
      <c r="E62" s="932"/>
      <c r="F62" s="846"/>
      <c r="G62" s="623" t="s">
        <v>75</v>
      </c>
      <c r="H62" s="489">
        <v>2</v>
      </c>
      <c r="I62" s="513" t="s">
        <v>404</v>
      </c>
      <c r="J62" s="501" t="s">
        <v>1981</v>
      </c>
      <c r="K62" s="506"/>
      <c r="L62" s="513" t="s">
        <v>742</v>
      </c>
      <c r="M62" s="856"/>
      <c r="N62" s="857"/>
      <c r="O62" s="857"/>
      <c r="P62" s="857"/>
      <c r="Q62" s="857"/>
      <c r="R62" s="880"/>
      <c r="S62" s="881"/>
      <c r="T62" s="882"/>
      <c r="U62" s="886"/>
      <c r="V62" s="887"/>
      <c r="W62" s="888"/>
      <c r="X62" s="886"/>
      <c r="Y62" s="887"/>
      <c r="Z62" s="888"/>
      <c r="AA62" s="886"/>
      <c r="AB62" s="887"/>
      <c r="AC62" s="888"/>
      <c r="AD62" s="971"/>
      <c r="AE62" s="972"/>
      <c r="AF62" s="973"/>
    </row>
    <row r="63" spans="3:32" ht="49.2" customHeight="1" thickBot="1">
      <c r="C63" s="930"/>
      <c r="D63" s="931"/>
      <c r="E63" s="932"/>
      <c r="F63" s="992"/>
      <c r="G63" s="651" t="s">
        <v>102</v>
      </c>
      <c r="H63" s="486">
        <v>2</v>
      </c>
      <c r="I63" s="515" t="s">
        <v>404</v>
      </c>
      <c r="J63" s="515" t="s">
        <v>1981</v>
      </c>
      <c r="K63" s="507"/>
      <c r="L63" s="519" t="s">
        <v>742</v>
      </c>
      <c r="M63" s="856"/>
      <c r="N63" s="857"/>
      <c r="O63" s="857"/>
      <c r="P63" s="857"/>
      <c r="Q63" s="857"/>
      <c r="R63" s="880"/>
      <c r="S63" s="881"/>
      <c r="T63" s="882"/>
      <c r="U63" s="886"/>
      <c r="V63" s="887"/>
      <c r="W63" s="888"/>
      <c r="X63" s="886"/>
      <c r="Y63" s="887"/>
      <c r="Z63" s="888"/>
      <c r="AA63" s="886"/>
      <c r="AB63" s="887"/>
      <c r="AC63" s="888"/>
      <c r="AD63" s="971"/>
      <c r="AE63" s="972"/>
      <c r="AF63" s="973"/>
    </row>
    <row r="64" spans="3:32" ht="42">
      <c r="C64" s="930"/>
      <c r="D64" s="931"/>
      <c r="E64" s="932"/>
      <c r="F64" s="996" t="s">
        <v>143</v>
      </c>
      <c r="G64" s="624" t="s">
        <v>104</v>
      </c>
      <c r="H64" s="483">
        <v>2</v>
      </c>
      <c r="I64" s="652" t="s">
        <v>1370</v>
      </c>
      <c r="J64" s="830" t="s">
        <v>1981</v>
      </c>
      <c r="K64" s="508"/>
      <c r="L64" s="501" t="s">
        <v>742</v>
      </c>
      <c r="M64" s="856"/>
      <c r="N64" s="857"/>
      <c r="O64" s="857"/>
      <c r="P64" s="857"/>
      <c r="Q64" s="857"/>
      <c r="R64" s="880"/>
      <c r="S64" s="881"/>
      <c r="T64" s="882"/>
      <c r="U64" s="886"/>
      <c r="V64" s="887"/>
      <c r="W64" s="888"/>
      <c r="X64" s="886"/>
      <c r="Y64" s="887"/>
      <c r="Z64" s="888"/>
      <c r="AA64" s="886"/>
      <c r="AB64" s="887"/>
      <c r="AC64" s="888"/>
      <c r="AD64" s="971"/>
      <c r="AE64" s="972"/>
      <c r="AF64" s="973"/>
    </row>
    <row r="65" spans="3:32" ht="42.6" thickBot="1">
      <c r="C65" s="930"/>
      <c r="D65" s="931"/>
      <c r="E65" s="932"/>
      <c r="F65" s="997"/>
      <c r="G65" s="625" t="s">
        <v>141</v>
      </c>
      <c r="H65" s="500">
        <v>2</v>
      </c>
      <c r="I65" s="652" t="s">
        <v>1370</v>
      </c>
      <c r="J65" s="829" t="s">
        <v>1981</v>
      </c>
      <c r="K65" s="509"/>
      <c r="L65" s="520" t="s">
        <v>742</v>
      </c>
      <c r="M65" s="862"/>
      <c r="N65" s="860"/>
      <c r="O65" s="860"/>
      <c r="P65" s="860"/>
      <c r="Q65" s="860"/>
      <c r="R65" s="880"/>
      <c r="S65" s="881"/>
      <c r="T65" s="882"/>
      <c r="U65" s="886"/>
      <c r="V65" s="887"/>
      <c r="W65" s="888"/>
      <c r="X65" s="886"/>
      <c r="Y65" s="887"/>
      <c r="Z65" s="888"/>
      <c r="AA65" s="886"/>
      <c r="AB65" s="887"/>
      <c r="AC65" s="888"/>
      <c r="AD65" s="971"/>
      <c r="AE65" s="972"/>
      <c r="AF65" s="973"/>
    </row>
    <row r="66" spans="3:32" ht="21" customHeight="1">
      <c r="C66" s="938" t="s">
        <v>753</v>
      </c>
      <c r="D66" s="939"/>
      <c r="E66" s="940"/>
      <c r="F66" s="966" t="s">
        <v>754</v>
      </c>
      <c r="G66" s="967"/>
      <c r="H66" s="510">
        <v>2</v>
      </c>
      <c r="I66" s="501" t="s">
        <v>755</v>
      </c>
      <c r="J66" s="501" t="s">
        <v>1981</v>
      </c>
      <c r="K66" s="484"/>
      <c r="L66" s="501" t="s">
        <v>163</v>
      </c>
      <c r="M66" s="847" t="s">
        <v>1996</v>
      </c>
      <c r="N66" s="848"/>
      <c r="O66" s="848"/>
      <c r="P66" s="848"/>
      <c r="Q66" s="848"/>
      <c r="R66" s="880"/>
      <c r="S66" s="881"/>
      <c r="T66" s="882"/>
      <c r="U66" s="886"/>
      <c r="V66" s="887"/>
      <c r="W66" s="888"/>
      <c r="X66" s="886"/>
      <c r="Y66" s="887"/>
      <c r="Z66" s="888"/>
      <c r="AA66" s="886"/>
      <c r="AB66" s="887"/>
      <c r="AC66" s="888"/>
      <c r="AD66" s="971"/>
      <c r="AE66" s="972"/>
      <c r="AF66" s="973"/>
    </row>
    <row r="67" spans="3:32" ht="21" customHeight="1">
      <c r="C67" s="963"/>
      <c r="D67" s="964"/>
      <c r="E67" s="965"/>
      <c r="F67" s="845" t="s">
        <v>1047</v>
      </c>
      <c r="G67" s="846"/>
      <c r="H67" s="495">
        <v>3</v>
      </c>
      <c r="I67" s="512" t="s">
        <v>206</v>
      </c>
      <c r="J67" s="512" t="s">
        <v>1980</v>
      </c>
      <c r="K67" s="492"/>
      <c r="L67" s="512" t="s">
        <v>163</v>
      </c>
      <c r="M67" s="849"/>
      <c r="N67" s="921"/>
      <c r="O67" s="921"/>
      <c r="P67" s="921"/>
      <c r="Q67" s="921"/>
      <c r="R67" s="880"/>
      <c r="S67" s="881"/>
      <c r="T67" s="882"/>
      <c r="U67" s="886"/>
      <c r="V67" s="887"/>
      <c r="W67" s="888"/>
      <c r="X67" s="886"/>
      <c r="Y67" s="887"/>
      <c r="Z67" s="888"/>
      <c r="AA67" s="886"/>
      <c r="AB67" s="887"/>
      <c r="AC67" s="888"/>
      <c r="AD67" s="971"/>
      <c r="AE67" s="972"/>
      <c r="AF67" s="973"/>
    </row>
    <row r="68" spans="3:32" ht="21" customHeight="1">
      <c r="C68" s="963"/>
      <c r="D68" s="964"/>
      <c r="E68" s="965"/>
      <c r="F68" s="845" t="s">
        <v>1090</v>
      </c>
      <c r="G68" s="846"/>
      <c r="H68" s="495">
        <v>3</v>
      </c>
      <c r="I68" s="513" t="s">
        <v>701</v>
      </c>
      <c r="J68" s="512" t="s">
        <v>1980</v>
      </c>
      <c r="K68" s="492"/>
      <c r="L68" s="512" t="s">
        <v>163</v>
      </c>
      <c r="M68" s="849"/>
      <c r="N68" s="921"/>
      <c r="O68" s="921"/>
      <c r="P68" s="921"/>
      <c r="Q68" s="921"/>
      <c r="R68" s="880"/>
      <c r="S68" s="881"/>
      <c r="T68" s="882"/>
      <c r="U68" s="886"/>
      <c r="V68" s="887"/>
      <c r="W68" s="888"/>
      <c r="X68" s="886"/>
      <c r="Y68" s="887"/>
      <c r="Z68" s="888"/>
      <c r="AA68" s="886"/>
      <c r="AB68" s="887"/>
      <c r="AC68" s="888"/>
      <c r="AD68" s="971"/>
      <c r="AE68" s="972"/>
      <c r="AF68" s="973"/>
    </row>
    <row r="69" spans="3:32" ht="21" customHeight="1">
      <c r="C69" s="963"/>
      <c r="D69" s="964"/>
      <c r="E69" s="965"/>
      <c r="F69" s="845" t="s">
        <v>1048</v>
      </c>
      <c r="G69" s="846"/>
      <c r="H69" s="495">
        <v>3</v>
      </c>
      <c r="I69" s="512" t="s">
        <v>206</v>
      </c>
      <c r="J69" s="512" t="s">
        <v>1980</v>
      </c>
      <c r="K69" s="492"/>
      <c r="L69" s="512" t="s">
        <v>163</v>
      </c>
      <c r="M69" s="849"/>
      <c r="N69" s="921"/>
      <c r="O69" s="921"/>
      <c r="P69" s="921"/>
      <c r="Q69" s="921"/>
      <c r="R69" s="880"/>
      <c r="S69" s="881"/>
      <c r="T69" s="882"/>
      <c r="U69" s="886"/>
      <c r="V69" s="887"/>
      <c r="W69" s="888"/>
      <c r="X69" s="886"/>
      <c r="Y69" s="887"/>
      <c r="Z69" s="888"/>
      <c r="AA69" s="886"/>
      <c r="AB69" s="887"/>
      <c r="AC69" s="888"/>
      <c r="AD69" s="971"/>
      <c r="AE69" s="972"/>
      <c r="AF69" s="973"/>
    </row>
    <row r="70" spans="3:32" ht="21.6" customHeight="1" thickBot="1">
      <c r="C70" s="941"/>
      <c r="D70" s="942"/>
      <c r="E70" s="943"/>
      <c r="F70" s="916" t="s">
        <v>756</v>
      </c>
      <c r="G70" s="917"/>
      <c r="H70" s="511">
        <v>2</v>
      </c>
      <c r="I70" s="513" t="s">
        <v>206</v>
      </c>
      <c r="J70" s="513">
        <v>2021</v>
      </c>
      <c r="K70" s="490"/>
      <c r="L70" s="647" t="s">
        <v>760</v>
      </c>
      <c r="M70" s="851"/>
      <c r="N70" s="852"/>
      <c r="O70" s="852"/>
      <c r="P70" s="852"/>
      <c r="Q70" s="852"/>
      <c r="R70" s="880"/>
      <c r="S70" s="881"/>
      <c r="T70" s="882"/>
      <c r="U70" s="886"/>
      <c r="V70" s="887"/>
      <c r="W70" s="888"/>
      <c r="X70" s="886"/>
      <c r="Y70" s="887"/>
      <c r="Z70" s="888"/>
      <c r="AA70" s="886"/>
      <c r="AB70" s="887"/>
      <c r="AC70" s="888"/>
      <c r="AD70" s="971"/>
      <c r="AE70" s="972"/>
      <c r="AF70" s="973"/>
    </row>
    <row r="71" spans="3:32" ht="21" customHeight="1">
      <c r="C71" s="871" t="s">
        <v>778</v>
      </c>
      <c r="D71" s="872"/>
      <c r="E71" s="873"/>
      <c r="F71" s="961" t="s">
        <v>779</v>
      </c>
      <c r="G71" s="962"/>
      <c r="H71" s="811">
        <v>2</v>
      </c>
      <c r="I71" s="501" t="s">
        <v>755</v>
      </c>
      <c r="J71" s="501" t="s">
        <v>1981</v>
      </c>
      <c r="K71" s="825"/>
      <c r="L71" s="501" t="s">
        <v>163</v>
      </c>
      <c r="M71" s="859"/>
      <c r="N71" s="859"/>
      <c r="O71" s="859"/>
      <c r="P71" s="859"/>
      <c r="Q71" s="859"/>
      <c r="R71" s="880"/>
      <c r="S71" s="881"/>
      <c r="T71" s="882"/>
      <c r="U71" s="886"/>
      <c r="V71" s="887"/>
      <c r="W71" s="888"/>
      <c r="X71" s="886"/>
      <c r="Y71" s="887"/>
      <c r="Z71" s="888"/>
      <c r="AA71" s="886"/>
      <c r="AB71" s="887"/>
      <c r="AC71" s="888"/>
      <c r="AD71" s="971"/>
      <c r="AE71" s="972"/>
      <c r="AF71" s="973"/>
    </row>
    <row r="72" spans="3:32" ht="21" customHeight="1">
      <c r="C72" s="930"/>
      <c r="D72" s="931"/>
      <c r="E72" s="932"/>
      <c r="F72" s="845" t="s">
        <v>1974</v>
      </c>
      <c r="G72" s="855"/>
      <c r="H72" s="812">
        <v>3</v>
      </c>
      <c r="I72" s="513" t="s">
        <v>206</v>
      </c>
      <c r="J72" s="513">
        <v>2021</v>
      </c>
      <c r="K72" s="826"/>
      <c r="L72" s="513" t="s">
        <v>1884</v>
      </c>
      <c r="M72" s="857"/>
      <c r="N72" s="857"/>
      <c r="O72" s="857"/>
      <c r="P72" s="857"/>
      <c r="Q72" s="857"/>
      <c r="R72" s="880"/>
      <c r="S72" s="881"/>
      <c r="T72" s="882"/>
      <c r="U72" s="886"/>
      <c r="V72" s="887"/>
      <c r="W72" s="888"/>
      <c r="X72" s="886"/>
      <c r="Y72" s="887"/>
      <c r="Z72" s="888"/>
      <c r="AA72" s="886"/>
      <c r="AB72" s="887"/>
      <c r="AC72" s="888"/>
      <c r="AD72" s="971"/>
      <c r="AE72" s="972"/>
      <c r="AF72" s="973"/>
    </row>
    <row r="73" spans="3:32" ht="21" customHeight="1">
      <c r="C73" s="930"/>
      <c r="D73" s="931"/>
      <c r="E73" s="932"/>
      <c r="F73" s="845" t="s">
        <v>1977</v>
      </c>
      <c r="G73" s="855"/>
      <c r="H73" s="812">
        <v>3</v>
      </c>
      <c r="I73" s="513" t="s">
        <v>206</v>
      </c>
      <c r="J73" s="513">
        <v>2021</v>
      </c>
      <c r="K73" s="826"/>
      <c r="L73" s="513" t="s">
        <v>1884</v>
      </c>
      <c r="M73" s="857"/>
      <c r="N73" s="857"/>
      <c r="O73" s="857"/>
      <c r="P73" s="857"/>
      <c r="Q73" s="857"/>
      <c r="R73" s="880"/>
      <c r="S73" s="881"/>
      <c r="T73" s="882"/>
      <c r="U73" s="886"/>
      <c r="V73" s="887"/>
      <c r="W73" s="888"/>
      <c r="X73" s="886"/>
      <c r="Y73" s="887"/>
      <c r="Z73" s="888"/>
      <c r="AA73" s="886"/>
      <c r="AB73" s="887"/>
      <c r="AC73" s="888"/>
      <c r="AD73" s="971"/>
      <c r="AE73" s="972"/>
      <c r="AF73" s="973"/>
    </row>
    <row r="74" spans="3:32" ht="21" customHeight="1">
      <c r="C74" s="930"/>
      <c r="D74" s="931"/>
      <c r="E74" s="932"/>
      <c r="F74" s="845" t="s">
        <v>1975</v>
      </c>
      <c r="G74" s="855"/>
      <c r="H74" s="812">
        <v>3</v>
      </c>
      <c r="I74" s="513" t="s">
        <v>206</v>
      </c>
      <c r="J74" s="513">
        <v>2021</v>
      </c>
      <c r="K74" s="826"/>
      <c r="L74" s="513" t="s">
        <v>1884</v>
      </c>
      <c r="M74" s="857"/>
      <c r="N74" s="857"/>
      <c r="O74" s="857"/>
      <c r="P74" s="857"/>
      <c r="Q74" s="857"/>
      <c r="R74" s="880"/>
      <c r="S74" s="881"/>
      <c r="T74" s="882"/>
      <c r="U74" s="886"/>
      <c r="V74" s="887"/>
      <c r="W74" s="888"/>
      <c r="X74" s="886"/>
      <c r="Y74" s="887"/>
      <c r="Z74" s="888"/>
      <c r="AA74" s="886"/>
      <c r="AB74" s="887"/>
      <c r="AC74" s="888"/>
      <c r="AD74" s="971"/>
      <c r="AE74" s="972"/>
      <c r="AF74" s="973"/>
    </row>
    <row r="75" spans="3:32" ht="21.6" customHeight="1" thickBot="1">
      <c r="C75" s="874"/>
      <c r="D75" s="875"/>
      <c r="E75" s="876"/>
      <c r="F75" s="853" t="s">
        <v>826</v>
      </c>
      <c r="G75" s="854"/>
      <c r="H75" s="813">
        <v>3</v>
      </c>
      <c r="I75" s="519" t="s">
        <v>755</v>
      </c>
      <c r="J75" s="519" t="s">
        <v>1981</v>
      </c>
      <c r="K75" s="827"/>
      <c r="L75" s="519" t="s">
        <v>163</v>
      </c>
      <c r="M75" s="860"/>
      <c r="N75" s="860"/>
      <c r="O75" s="860"/>
      <c r="P75" s="860"/>
      <c r="Q75" s="860"/>
      <c r="R75" s="880"/>
      <c r="S75" s="881"/>
      <c r="T75" s="882"/>
      <c r="U75" s="886"/>
      <c r="V75" s="887"/>
      <c r="W75" s="888"/>
      <c r="X75" s="886"/>
      <c r="Y75" s="887"/>
      <c r="Z75" s="888"/>
      <c r="AA75" s="886"/>
      <c r="AB75" s="887"/>
      <c r="AC75" s="888"/>
      <c r="AD75" s="971"/>
      <c r="AE75" s="972"/>
      <c r="AF75" s="973"/>
    </row>
    <row r="76" spans="3:32" ht="21" customHeight="1">
      <c r="C76" s="938" t="s">
        <v>805</v>
      </c>
      <c r="D76" s="939"/>
      <c r="E76" s="940"/>
      <c r="F76" s="841" t="s">
        <v>1021</v>
      </c>
      <c r="G76" s="842"/>
      <c r="H76" s="485">
        <v>3</v>
      </c>
      <c r="I76" s="501" t="s">
        <v>755</v>
      </c>
      <c r="J76" s="501" t="s">
        <v>1981</v>
      </c>
      <c r="K76" s="484"/>
      <c r="L76" s="501" t="s">
        <v>163</v>
      </c>
      <c r="M76" s="861"/>
      <c r="N76" s="859"/>
      <c r="O76" s="859"/>
      <c r="P76" s="859"/>
      <c r="Q76" s="859"/>
      <c r="R76" s="880"/>
      <c r="S76" s="881"/>
      <c r="T76" s="882"/>
      <c r="U76" s="886"/>
      <c r="V76" s="887"/>
      <c r="W76" s="888"/>
      <c r="X76" s="886"/>
      <c r="Y76" s="887"/>
      <c r="Z76" s="888"/>
      <c r="AA76" s="886"/>
      <c r="AB76" s="887"/>
      <c r="AC76" s="888"/>
      <c r="AD76" s="971"/>
      <c r="AE76" s="972"/>
      <c r="AF76" s="973"/>
    </row>
    <row r="77" spans="3:32" ht="21" customHeight="1">
      <c r="C77" s="963"/>
      <c r="D77" s="964"/>
      <c r="E77" s="965"/>
      <c r="F77" s="845" t="s">
        <v>1060</v>
      </c>
      <c r="G77" s="855"/>
      <c r="H77" s="493">
        <v>3</v>
      </c>
      <c r="I77" s="512" t="s">
        <v>755</v>
      </c>
      <c r="J77" s="512" t="s">
        <v>1980</v>
      </c>
      <c r="K77" s="492"/>
      <c r="L77" s="512" t="s">
        <v>163</v>
      </c>
      <c r="M77" s="856"/>
      <c r="N77" s="857"/>
      <c r="O77" s="857"/>
      <c r="P77" s="857"/>
      <c r="Q77" s="857"/>
      <c r="R77" s="880"/>
      <c r="S77" s="881"/>
      <c r="T77" s="882"/>
      <c r="U77" s="886"/>
      <c r="V77" s="887"/>
      <c r="W77" s="888"/>
      <c r="X77" s="886"/>
      <c r="Y77" s="887"/>
      <c r="Z77" s="888"/>
      <c r="AA77" s="886"/>
      <c r="AB77" s="887"/>
      <c r="AC77" s="888"/>
      <c r="AD77" s="971"/>
      <c r="AE77" s="972"/>
      <c r="AF77" s="973"/>
    </row>
    <row r="78" spans="3:32" ht="21" customHeight="1">
      <c r="C78" s="941"/>
      <c r="D78" s="942"/>
      <c r="E78" s="943"/>
      <c r="F78" s="993" t="s">
        <v>821</v>
      </c>
      <c r="G78" s="994"/>
      <c r="H78" s="491">
        <v>3</v>
      </c>
      <c r="I78" s="513" t="s">
        <v>701</v>
      </c>
      <c r="J78" s="513" t="s">
        <v>1981</v>
      </c>
      <c r="K78" s="490"/>
      <c r="L78" s="513" t="s">
        <v>163</v>
      </c>
      <c r="M78" s="856"/>
      <c r="N78" s="857"/>
      <c r="O78" s="857"/>
      <c r="P78" s="857"/>
      <c r="Q78" s="857"/>
      <c r="R78" s="880"/>
      <c r="S78" s="881"/>
      <c r="T78" s="882"/>
      <c r="U78" s="886"/>
      <c r="V78" s="887"/>
      <c r="W78" s="888"/>
      <c r="X78" s="886"/>
      <c r="Y78" s="887"/>
      <c r="Z78" s="888"/>
      <c r="AA78" s="886"/>
      <c r="AB78" s="887"/>
      <c r="AC78" s="888"/>
      <c r="AD78" s="971"/>
      <c r="AE78" s="972"/>
      <c r="AF78" s="973"/>
    </row>
    <row r="79" spans="3:32" ht="21" customHeight="1">
      <c r="C79" s="958"/>
      <c r="D79" s="959"/>
      <c r="E79" s="995"/>
      <c r="F79" s="845" t="s">
        <v>1101</v>
      </c>
      <c r="G79" s="855"/>
      <c r="H79" s="497">
        <v>3</v>
      </c>
      <c r="I79" s="513" t="s">
        <v>701</v>
      </c>
      <c r="J79" s="514" t="s">
        <v>1981</v>
      </c>
      <c r="K79" s="481"/>
      <c r="L79" s="513" t="s">
        <v>163</v>
      </c>
      <c r="M79" s="856"/>
      <c r="N79" s="857"/>
      <c r="O79" s="857"/>
      <c r="P79" s="857"/>
      <c r="Q79" s="857"/>
      <c r="R79" s="880"/>
      <c r="S79" s="881"/>
      <c r="T79" s="882"/>
      <c r="U79" s="886"/>
      <c r="V79" s="887"/>
      <c r="W79" s="888"/>
      <c r="X79" s="886"/>
      <c r="Y79" s="887"/>
      <c r="Z79" s="888"/>
      <c r="AA79" s="886"/>
      <c r="AB79" s="887"/>
      <c r="AC79" s="888"/>
      <c r="AD79" s="971"/>
      <c r="AE79" s="972"/>
      <c r="AF79" s="973"/>
    </row>
    <row r="80" spans="3:32" ht="21" customHeight="1">
      <c r="C80" s="958"/>
      <c r="D80" s="959"/>
      <c r="E80" s="995"/>
      <c r="F80" s="845" t="s">
        <v>1109</v>
      </c>
      <c r="G80" s="855"/>
      <c r="H80" s="497">
        <v>3</v>
      </c>
      <c r="I80" s="514" t="s">
        <v>755</v>
      </c>
      <c r="J80" s="514" t="s">
        <v>1981</v>
      </c>
      <c r="K80" s="481"/>
      <c r="L80" s="513" t="s">
        <v>163</v>
      </c>
      <c r="M80" s="856"/>
      <c r="N80" s="857"/>
      <c r="O80" s="857"/>
      <c r="P80" s="857"/>
      <c r="Q80" s="857"/>
      <c r="R80" s="880"/>
      <c r="S80" s="881"/>
      <c r="T80" s="882"/>
      <c r="U80" s="886"/>
      <c r="V80" s="887"/>
      <c r="W80" s="888"/>
      <c r="X80" s="886"/>
      <c r="Y80" s="887"/>
      <c r="Z80" s="888"/>
      <c r="AA80" s="886"/>
      <c r="AB80" s="887"/>
      <c r="AC80" s="888"/>
      <c r="AD80" s="971"/>
      <c r="AE80" s="972"/>
      <c r="AF80" s="973"/>
    </row>
    <row r="81" spans="2:32" ht="21.6" customHeight="1" thickBot="1">
      <c r="C81" s="944"/>
      <c r="D81" s="945"/>
      <c r="E81" s="946"/>
      <c r="F81" s="843" t="s">
        <v>1022</v>
      </c>
      <c r="G81" s="844"/>
      <c r="H81" s="488">
        <v>3</v>
      </c>
      <c r="I81" s="515" t="s">
        <v>755</v>
      </c>
      <c r="J81" s="515" t="s">
        <v>1981</v>
      </c>
      <c r="K81" s="487"/>
      <c r="L81" s="513" t="s">
        <v>163</v>
      </c>
      <c r="M81" s="862"/>
      <c r="N81" s="860"/>
      <c r="O81" s="860"/>
      <c r="P81" s="860"/>
      <c r="Q81" s="860"/>
      <c r="R81" s="880"/>
      <c r="S81" s="881"/>
      <c r="T81" s="882"/>
      <c r="U81" s="886"/>
      <c r="V81" s="887"/>
      <c r="W81" s="888"/>
      <c r="X81" s="886"/>
      <c r="Y81" s="887"/>
      <c r="Z81" s="888"/>
      <c r="AA81" s="886"/>
      <c r="AB81" s="887"/>
      <c r="AC81" s="888"/>
      <c r="AD81" s="971"/>
      <c r="AE81" s="972"/>
      <c r="AF81" s="973"/>
    </row>
    <row r="82" spans="2:32" ht="21" customHeight="1">
      <c r="C82" s="871" t="s">
        <v>834</v>
      </c>
      <c r="D82" s="872"/>
      <c r="E82" s="873"/>
      <c r="F82" s="841" t="s">
        <v>835</v>
      </c>
      <c r="G82" s="842"/>
      <c r="H82" s="485">
        <v>3</v>
      </c>
      <c r="I82" s="501" t="s">
        <v>755</v>
      </c>
      <c r="J82" s="501" t="s">
        <v>1981</v>
      </c>
      <c r="K82" s="825"/>
      <c r="L82" s="501" t="s">
        <v>163</v>
      </c>
      <c r="M82" s="861"/>
      <c r="N82" s="859"/>
      <c r="O82" s="859"/>
      <c r="P82" s="859"/>
      <c r="Q82" s="859"/>
      <c r="R82" s="880"/>
      <c r="S82" s="881"/>
      <c r="T82" s="882"/>
      <c r="U82" s="886"/>
      <c r="V82" s="887"/>
      <c r="W82" s="888"/>
      <c r="X82" s="886"/>
      <c r="Y82" s="887"/>
      <c r="Z82" s="888"/>
      <c r="AA82" s="886"/>
      <c r="AB82" s="887"/>
      <c r="AC82" s="888"/>
      <c r="AD82" s="971"/>
      <c r="AE82" s="972"/>
      <c r="AF82" s="973"/>
    </row>
    <row r="83" spans="2:32" ht="21" customHeight="1">
      <c r="C83" s="930"/>
      <c r="D83" s="931"/>
      <c r="E83" s="932"/>
      <c r="F83" s="845" t="s">
        <v>1016</v>
      </c>
      <c r="G83" s="855"/>
      <c r="H83" s="491">
        <v>3</v>
      </c>
      <c r="I83" s="513" t="s">
        <v>755</v>
      </c>
      <c r="J83" s="513" t="s">
        <v>1981</v>
      </c>
      <c r="K83" s="826"/>
      <c r="L83" s="513" t="s">
        <v>163</v>
      </c>
      <c r="M83" s="856"/>
      <c r="N83" s="857"/>
      <c r="O83" s="857"/>
      <c r="P83" s="857"/>
      <c r="Q83" s="857"/>
      <c r="R83" s="880"/>
      <c r="S83" s="881"/>
      <c r="T83" s="882"/>
      <c r="U83" s="886"/>
      <c r="V83" s="887"/>
      <c r="W83" s="888"/>
      <c r="X83" s="886"/>
      <c r="Y83" s="887"/>
      <c r="Z83" s="888"/>
      <c r="AA83" s="886"/>
      <c r="AB83" s="887"/>
      <c r="AC83" s="888"/>
      <c r="AD83" s="971"/>
      <c r="AE83" s="972"/>
      <c r="AF83" s="973"/>
    </row>
    <row r="84" spans="2:32" ht="21" customHeight="1">
      <c r="C84" s="930"/>
      <c r="D84" s="931"/>
      <c r="E84" s="932"/>
      <c r="F84" s="845" t="s">
        <v>1012</v>
      </c>
      <c r="G84" s="855"/>
      <c r="H84" s="491">
        <v>3</v>
      </c>
      <c r="I84" s="513" t="s">
        <v>755</v>
      </c>
      <c r="J84" s="513" t="s">
        <v>1980</v>
      </c>
      <c r="K84" s="826"/>
      <c r="L84" s="513" t="s">
        <v>163</v>
      </c>
      <c r="M84" s="856"/>
      <c r="N84" s="857"/>
      <c r="O84" s="857"/>
      <c r="P84" s="857"/>
      <c r="Q84" s="857"/>
      <c r="R84" s="880"/>
      <c r="S84" s="881"/>
      <c r="T84" s="882"/>
      <c r="U84" s="886"/>
      <c r="V84" s="887"/>
      <c r="W84" s="888"/>
      <c r="X84" s="886"/>
      <c r="Y84" s="887"/>
      <c r="Z84" s="888"/>
      <c r="AA84" s="886"/>
      <c r="AB84" s="887"/>
      <c r="AC84" s="888"/>
      <c r="AD84" s="971"/>
      <c r="AE84" s="972"/>
      <c r="AF84" s="973"/>
    </row>
    <row r="85" spans="2:32" ht="21.6" customHeight="1" thickBot="1">
      <c r="C85" s="874"/>
      <c r="D85" s="875"/>
      <c r="E85" s="876"/>
      <c r="F85" s="853" t="s">
        <v>962</v>
      </c>
      <c r="G85" s="854"/>
      <c r="H85" s="516">
        <v>3</v>
      </c>
      <c r="I85" s="519" t="s">
        <v>755</v>
      </c>
      <c r="J85" s="519" t="s">
        <v>1981</v>
      </c>
      <c r="K85" s="827"/>
      <c r="L85" s="648" t="s">
        <v>163</v>
      </c>
      <c r="M85" s="862"/>
      <c r="N85" s="860"/>
      <c r="O85" s="860"/>
      <c r="P85" s="860"/>
      <c r="Q85" s="860"/>
      <c r="R85" s="880"/>
      <c r="S85" s="881"/>
      <c r="T85" s="882"/>
      <c r="U85" s="886"/>
      <c r="V85" s="887"/>
      <c r="W85" s="888"/>
      <c r="X85" s="886"/>
      <c r="Y85" s="887"/>
      <c r="Z85" s="888"/>
      <c r="AA85" s="886"/>
      <c r="AB85" s="887"/>
      <c r="AC85" s="888"/>
      <c r="AD85" s="971"/>
      <c r="AE85" s="972"/>
      <c r="AF85" s="973"/>
    </row>
    <row r="86" spans="2:32" ht="31.8" customHeight="1" thickBot="1">
      <c r="C86" s="889" t="s">
        <v>1114</v>
      </c>
      <c r="D86" s="890"/>
      <c r="E86" s="891"/>
      <c r="F86" s="892" t="s">
        <v>1115</v>
      </c>
      <c r="G86" s="893"/>
      <c r="H86" s="893"/>
      <c r="I86" s="893"/>
      <c r="J86" s="893"/>
      <c r="K86" s="893"/>
      <c r="L86" s="893"/>
      <c r="M86" s="893"/>
      <c r="N86" s="893"/>
      <c r="O86" s="893"/>
      <c r="P86" s="893"/>
      <c r="Q86" s="893"/>
      <c r="R86" s="880"/>
      <c r="S86" s="881"/>
      <c r="T86" s="882"/>
      <c r="U86" s="886"/>
      <c r="V86" s="887"/>
      <c r="W86" s="888"/>
      <c r="X86" s="886"/>
      <c r="Y86" s="887"/>
      <c r="Z86" s="888"/>
      <c r="AA86" s="886"/>
      <c r="AB86" s="887"/>
      <c r="AC86" s="888"/>
      <c r="AD86" s="971"/>
      <c r="AE86" s="972"/>
      <c r="AF86" s="973"/>
    </row>
    <row r="87" spans="2:32" ht="29.4" customHeight="1" thickBot="1">
      <c r="C87" s="871" t="s">
        <v>1120</v>
      </c>
      <c r="D87" s="872"/>
      <c r="E87" s="873"/>
      <c r="F87" s="841" t="s">
        <v>1122</v>
      </c>
      <c r="G87" s="842"/>
      <c r="H87" s="655"/>
      <c r="I87" s="501" t="s">
        <v>404</v>
      </c>
      <c r="J87" s="501" t="s">
        <v>1980</v>
      </c>
      <c r="K87" s="729" t="s">
        <v>1371</v>
      </c>
      <c r="L87" s="501" t="s">
        <v>1121</v>
      </c>
      <c r="M87" s="659"/>
      <c r="N87" s="660"/>
      <c r="O87" s="660"/>
      <c r="P87" s="660"/>
      <c r="Q87" s="661"/>
      <c r="R87" s="856"/>
      <c r="S87" s="857"/>
      <c r="T87" s="858"/>
      <c r="U87" s="856"/>
      <c r="V87" s="857"/>
      <c r="W87" s="858"/>
      <c r="X87" s="856"/>
      <c r="Y87" s="857"/>
      <c r="Z87" s="858"/>
      <c r="AA87" s="986" t="s">
        <v>1805</v>
      </c>
      <c r="AB87" s="987"/>
      <c r="AC87" s="988"/>
      <c r="AD87" s="856"/>
      <c r="AE87" s="857"/>
      <c r="AF87" s="858"/>
    </row>
    <row r="88" spans="2:32" ht="28.8" customHeight="1" thickBot="1">
      <c r="C88" s="874"/>
      <c r="D88" s="875"/>
      <c r="E88" s="876"/>
      <c r="F88" s="853" t="s">
        <v>1123</v>
      </c>
      <c r="G88" s="854"/>
      <c r="H88" s="35"/>
      <c r="I88" s="519" t="s">
        <v>404</v>
      </c>
      <c r="J88" s="519" t="s">
        <v>1981</v>
      </c>
      <c r="K88" s="832" t="s">
        <v>1371</v>
      </c>
      <c r="L88" s="519" t="s">
        <v>1121</v>
      </c>
      <c r="M88" s="657"/>
      <c r="N88" s="658"/>
      <c r="O88" s="658"/>
      <c r="P88" s="658"/>
      <c r="Q88" s="75"/>
      <c r="R88" s="856"/>
      <c r="S88" s="857"/>
      <c r="T88" s="858"/>
      <c r="U88" s="856"/>
      <c r="V88" s="857"/>
      <c r="W88" s="858"/>
      <c r="X88" s="856"/>
      <c r="Y88" s="857"/>
      <c r="Z88" s="858"/>
      <c r="AA88" s="986"/>
      <c r="AB88" s="987"/>
      <c r="AC88" s="988"/>
      <c r="AD88" s="856"/>
      <c r="AE88" s="857"/>
      <c r="AF88" s="858"/>
    </row>
    <row r="89" spans="2:32" ht="21.6" customHeight="1" thickBot="1">
      <c r="C89" s="871" t="s">
        <v>1312</v>
      </c>
      <c r="D89" s="872"/>
      <c r="E89" s="873"/>
      <c r="F89" s="950" t="s">
        <v>1318</v>
      </c>
      <c r="G89" s="951"/>
      <c r="H89" s="640">
        <v>3</v>
      </c>
      <c r="I89" s="512" t="s">
        <v>404</v>
      </c>
      <c r="J89" s="520" t="s">
        <v>1980</v>
      </c>
      <c r="K89" s="306"/>
      <c r="L89" s="501" t="s">
        <v>163</v>
      </c>
      <c r="M89" s="659"/>
      <c r="N89" s="660"/>
      <c r="O89" s="660"/>
      <c r="P89" s="660"/>
      <c r="Q89" s="661"/>
      <c r="R89" s="856"/>
      <c r="S89" s="857"/>
      <c r="T89" s="858"/>
      <c r="U89" s="856"/>
      <c r="V89" s="857"/>
      <c r="W89" s="858"/>
      <c r="X89" s="856"/>
      <c r="Y89" s="857"/>
      <c r="Z89" s="858"/>
      <c r="AA89" s="986"/>
      <c r="AB89" s="987"/>
      <c r="AC89" s="988"/>
      <c r="AD89" s="856"/>
      <c r="AE89" s="857"/>
      <c r="AF89" s="858"/>
    </row>
    <row r="90" spans="2:32" ht="19.2" customHeight="1" thickBot="1">
      <c r="C90" s="930"/>
      <c r="D90" s="931"/>
      <c r="E90" s="932"/>
      <c r="F90" s="954" t="s">
        <v>1319</v>
      </c>
      <c r="G90" s="955"/>
      <c r="H90" s="640">
        <v>3</v>
      </c>
      <c r="I90" s="513" t="s">
        <v>404</v>
      </c>
      <c r="J90" s="520" t="s">
        <v>1980</v>
      </c>
      <c r="K90" s="211"/>
      <c r="L90" s="513" t="s">
        <v>163</v>
      </c>
      <c r="M90" s="662"/>
      <c r="Q90" s="72"/>
      <c r="R90" s="856"/>
      <c r="S90" s="857"/>
      <c r="T90" s="858"/>
      <c r="U90" s="856"/>
      <c r="V90" s="857"/>
      <c r="W90" s="858"/>
      <c r="X90" s="856"/>
      <c r="Y90" s="857"/>
      <c r="Z90" s="858"/>
      <c r="AA90" s="986"/>
      <c r="AB90" s="987"/>
      <c r="AC90" s="988"/>
      <c r="AD90" s="856"/>
      <c r="AE90" s="857"/>
      <c r="AF90" s="858"/>
    </row>
    <row r="91" spans="2:32" ht="19.8" customHeight="1" thickBot="1">
      <c r="C91" s="930"/>
      <c r="D91" s="931"/>
      <c r="E91" s="932"/>
      <c r="F91" s="954" t="s">
        <v>1322</v>
      </c>
      <c r="G91" s="955"/>
      <c r="H91" s="640">
        <v>3</v>
      </c>
      <c r="I91" s="656" t="s">
        <v>206</v>
      </c>
      <c r="J91" s="520" t="s">
        <v>1980</v>
      </c>
      <c r="K91" s="211"/>
      <c r="L91" s="513" t="s">
        <v>163</v>
      </c>
      <c r="M91" s="662"/>
      <c r="Q91" s="72"/>
      <c r="R91" s="856"/>
      <c r="S91" s="857"/>
      <c r="T91" s="858"/>
      <c r="U91" s="856"/>
      <c r="V91" s="857"/>
      <c r="W91" s="858"/>
      <c r="X91" s="856"/>
      <c r="Y91" s="857"/>
      <c r="Z91" s="858"/>
      <c r="AA91" s="986"/>
      <c r="AB91" s="987"/>
      <c r="AC91" s="988"/>
      <c r="AD91" s="856"/>
      <c r="AE91" s="857"/>
      <c r="AF91" s="858"/>
    </row>
    <row r="92" spans="2:32" ht="18.600000000000001" customHeight="1" thickBot="1">
      <c r="C92" s="930"/>
      <c r="D92" s="931"/>
      <c r="E92" s="932"/>
      <c r="F92" s="954" t="s">
        <v>1325</v>
      </c>
      <c r="G92" s="955"/>
      <c r="H92" s="640">
        <v>3</v>
      </c>
      <c r="I92" s="656" t="s">
        <v>206</v>
      </c>
      <c r="J92" s="520" t="s">
        <v>1980</v>
      </c>
      <c r="K92" s="211"/>
      <c r="L92" s="513" t="s">
        <v>163</v>
      </c>
      <c r="M92" s="662"/>
      <c r="Q92" s="72"/>
      <c r="R92" s="856"/>
      <c r="S92" s="857"/>
      <c r="T92" s="858"/>
      <c r="U92" s="856"/>
      <c r="V92" s="857"/>
      <c r="W92" s="858"/>
      <c r="X92" s="856"/>
      <c r="Y92" s="857"/>
      <c r="Z92" s="858"/>
      <c r="AA92" s="986"/>
      <c r="AB92" s="987"/>
      <c r="AC92" s="988"/>
      <c r="AD92" s="856"/>
      <c r="AE92" s="857"/>
      <c r="AF92" s="858"/>
    </row>
    <row r="93" spans="2:32" ht="21.6" customHeight="1" thickBot="1">
      <c r="C93" s="930"/>
      <c r="D93" s="931"/>
      <c r="E93" s="932"/>
      <c r="F93" s="954" t="s">
        <v>1328</v>
      </c>
      <c r="G93" s="955"/>
      <c r="H93" s="640">
        <v>3</v>
      </c>
      <c r="I93" s="656" t="s">
        <v>206</v>
      </c>
      <c r="J93" s="520" t="s">
        <v>1980</v>
      </c>
      <c r="K93" s="211"/>
      <c r="L93" s="513" t="s">
        <v>163</v>
      </c>
      <c r="M93" s="662"/>
      <c r="Q93" s="72"/>
      <c r="R93" s="856"/>
      <c r="S93" s="857"/>
      <c r="T93" s="858"/>
      <c r="U93" s="856"/>
      <c r="V93" s="857"/>
      <c r="W93" s="858"/>
      <c r="X93" s="856"/>
      <c r="Y93" s="857"/>
      <c r="Z93" s="858"/>
      <c r="AA93" s="986"/>
      <c r="AB93" s="987"/>
      <c r="AC93" s="988"/>
      <c r="AD93" s="856"/>
      <c r="AE93" s="857"/>
      <c r="AF93" s="858"/>
    </row>
    <row r="94" spans="2:32" ht="21.6" customHeight="1" thickBot="1">
      <c r="C94" s="930"/>
      <c r="D94" s="931"/>
      <c r="E94" s="932"/>
      <c r="F94" s="954" t="s">
        <v>1335</v>
      </c>
      <c r="G94" s="955"/>
      <c r="H94" s="640">
        <v>3</v>
      </c>
      <c r="I94" s="656" t="s">
        <v>1372</v>
      </c>
      <c r="J94" s="520" t="s">
        <v>1980</v>
      </c>
      <c r="K94" s="211"/>
      <c r="L94" s="513" t="s">
        <v>163</v>
      </c>
      <c r="M94" s="662"/>
      <c r="Q94" s="72"/>
      <c r="R94" s="856"/>
      <c r="S94" s="857"/>
      <c r="T94" s="858"/>
      <c r="U94" s="856"/>
      <c r="V94" s="857"/>
      <c r="W94" s="858"/>
      <c r="X94" s="856"/>
      <c r="Y94" s="857"/>
      <c r="Z94" s="858"/>
      <c r="AA94" s="986"/>
      <c r="AB94" s="987"/>
      <c r="AC94" s="988"/>
      <c r="AD94" s="856"/>
      <c r="AE94" s="857"/>
      <c r="AF94" s="858"/>
    </row>
    <row r="95" spans="2:32" ht="21.6" customHeight="1" thickBot="1">
      <c r="C95" s="874"/>
      <c r="D95" s="875"/>
      <c r="E95" s="876"/>
      <c r="F95" s="989" t="s">
        <v>1331</v>
      </c>
      <c r="G95" s="990"/>
      <c r="H95" s="640">
        <v>3</v>
      </c>
      <c r="I95" s="820" t="s">
        <v>206</v>
      </c>
      <c r="J95" s="520" t="s">
        <v>1980</v>
      </c>
      <c r="K95" s="786"/>
      <c r="L95" s="520" t="s">
        <v>163</v>
      </c>
      <c r="M95" s="662"/>
      <c r="Q95" s="72"/>
      <c r="R95" s="856"/>
      <c r="S95" s="857"/>
      <c r="T95" s="858"/>
      <c r="U95" s="856"/>
      <c r="V95" s="857"/>
      <c r="W95" s="858"/>
      <c r="X95" s="856"/>
      <c r="Y95" s="857"/>
      <c r="Z95" s="858"/>
      <c r="AA95" s="986"/>
      <c r="AB95" s="987"/>
      <c r="AC95" s="988"/>
      <c r="AD95" s="856"/>
      <c r="AE95" s="857"/>
      <c r="AF95" s="858"/>
    </row>
    <row r="96" spans="2:32" ht="23.4" customHeight="1">
      <c r="B96" s="1022" t="s">
        <v>1993</v>
      </c>
      <c r="C96" s="998" t="s">
        <v>1885</v>
      </c>
      <c r="D96" s="999"/>
      <c r="E96" s="1000"/>
      <c r="F96" s="1007" t="s">
        <v>1887</v>
      </c>
      <c r="G96" s="1008"/>
      <c r="H96" s="1009"/>
      <c r="I96" s="749"/>
      <c r="J96" s="659"/>
      <c r="K96" s="1025" t="s">
        <v>1979</v>
      </c>
      <c r="L96" s="1025" t="s">
        <v>1884</v>
      </c>
      <c r="M96" s="195"/>
      <c r="N96" s="148"/>
      <c r="O96" s="148"/>
      <c r="P96" s="148"/>
      <c r="Q96" s="148"/>
      <c r="R96" s="148"/>
      <c r="S96" s="148"/>
      <c r="T96" s="148"/>
      <c r="U96" s="148"/>
      <c r="V96" s="148"/>
      <c r="W96" s="148"/>
      <c r="X96" s="148"/>
      <c r="Y96" s="148"/>
      <c r="Z96" s="148"/>
      <c r="AA96" s="148"/>
      <c r="AB96" s="148"/>
      <c r="AC96" s="148"/>
      <c r="AD96" s="148"/>
      <c r="AE96" s="148"/>
      <c r="AF96" s="149"/>
    </row>
    <row r="97" spans="2:32" ht="21">
      <c r="B97" s="1023"/>
      <c r="C97" s="1001"/>
      <c r="D97" s="1002"/>
      <c r="E97" s="1003"/>
      <c r="F97" s="1010" t="s">
        <v>1888</v>
      </c>
      <c r="G97" s="1011"/>
      <c r="H97" s="1012"/>
      <c r="I97" s="750"/>
      <c r="J97" s="662"/>
      <c r="K97" s="1026"/>
      <c r="L97" s="1026"/>
      <c r="M97" s="193"/>
      <c r="N97" s="146"/>
      <c r="O97" s="146"/>
      <c r="P97" s="146"/>
      <c r="Q97" s="146"/>
      <c r="R97" s="146"/>
      <c r="S97" s="146"/>
      <c r="T97" s="146"/>
      <c r="U97" s="146"/>
      <c r="V97" s="146"/>
      <c r="W97" s="146"/>
      <c r="X97" s="146"/>
      <c r="Y97" s="146"/>
      <c r="Z97" s="146"/>
      <c r="AA97" s="146"/>
      <c r="AB97" s="146"/>
      <c r="AC97" s="146"/>
      <c r="AD97" s="146"/>
      <c r="AE97" s="146"/>
      <c r="AF97" s="151"/>
    </row>
    <row r="98" spans="2:32" ht="21">
      <c r="B98" s="1023"/>
      <c r="C98" s="1001"/>
      <c r="D98" s="1002"/>
      <c r="E98" s="1003"/>
      <c r="F98" s="1010" t="s">
        <v>1886</v>
      </c>
      <c r="G98" s="1011"/>
      <c r="H98" s="1012"/>
      <c r="I98" s="750"/>
      <c r="J98" s="662"/>
      <c r="K98" s="1026"/>
      <c r="L98" s="1026"/>
      <c r="M98" s="193"/>
      <c r="N98" s="146"/>
      <c r="O98" s="146"/>
      <c r="P98" s="146"/>
      <c r="Q98" s="146"/>
      <c r="R98" s="146"/>
      <c r="S98" s="146"/>
      <c r="T98" s="146"/>
      <c r="U98" s="146"/>
      <c r="V98" s="146"/>
      <c r="W98" s="146"/>
      <c r="X98" s="146"/>
      <c r="Y98" s="146"/>
      <c r="Z98" s="146"/>
      <c r="AA98" s="146"/>
      <c r="AB98" s="146"/>
      <c r="AC98" s="146"/>
      <c r="AD98" s="146"/>
      <c r="AE98" s="146"/>
      <c r="AF98" s="151"/>
    </row>
    <row r="99" spans="2:32" ht="21">
      <c r="B99" s="1023"/>
      <c r="C99" s="1001"/>
      <c r="D99" s="1002"/>
      <c r="E99" s="1003"/>
      <c r="F99" s="1010" t="s">
        <v>1889</v>
      </c>
      <c r="G99" s="1011"/>
      <c r="H99" s="1012"/>
      <c r="I99" s="750"/>
      <c r="J99" s="662"/>
      <c r="K99" s="1026"/>
      <c r="L99" s="1026"/>
      <c r="M99" s="193"/>
      <c r="N99" s="146"/>
      <c r="O99" s="146"/>
      <c r="P99" s="146"/>
      <c r="Q99" s="146"/>
      <c r="R99" s="146"/>
      <c r="S99" s="146"/>
      <c r="T99" s="146"/>
      <c r="U99" s="146"/>
      <c r="V99" s="146"/>
      <c r="W99" s="146"/>
      <c r="X99" s="146"/>
      <c r="Y99" s="146"/>
      <c r="Z99" s="146"/>
      <c r="AA99" s="146"/>
      <c r="AB99" s="146"/>
      <c r="AC99" s="146"/>
      <c r="AD99" s="146"/>
      <c r="AE99" s="146"/>
      <c r="AF99" s="151"/>
    </row>
    <row r="100" spans="2:32" ht="21">
      <c r="B100" s="1023"/>
      <c r="C100" s="1001"/>
      <c r="D100" s="1002"/>
      <c r="E100" s="1003"/>
      <c r="F100" s="1010" t="s">
        <v>1890</v>
      </c>
      <c r="G100" s="1011"/>
      <c r="H100" s="1012"/>
      <c r="I100" s="750"/>
      <c r="J100" s="662"/>
      <c r="K100" s="1026"/>
      <c r="L100" s="1026"/>
      <c r="M100" s="193"/>
      <c r="N100" s="146"/>
      <c r="O100" s="146"/>
      <c r="P100" s="146"/>
      <c r="Q100" s="146"/>
      <c r="R100" s="146"/>
      <c r="S100" s="146"/>
      <c r="T100" s="146"/>
      <c r="U100" s="146"/>
      <c r="V100" s="146"/>
      <c r="W100" s="146"/>
      <c r="X100" s="146"/>
      <c r="Y100" s="146"/>
      <c r="Z100" s="146"/>
      <c r="AA100" s="146"/>
      <c r="AB100" s="146"/>
      <c r="AC100" s="146"/>
      <c r="AD100" s="146"/>
      <c r="AE100" s="146"/>
      <c r="AF100" s="151"/>
    </row>
    <row r="101" spans="2:32" ht="21">
      <c r="B101" s="1023"/>
      <c r="C101" s="1001"/>
      <c r="D101" s="1002"/>
      <c r="E101" s="1003"/>
      <c r="F101" s="1010" t="s">
        <v>1891</v>
      </c>
      <c r="G101" s="1011"/>
      <c r="H101" s="1012"/>
      <c r="I101" s="750"/>
      <c r="J101" s="662"/>
      <c r="K101" s="1026"/>
      <c r="L101" s="1026"/>
      <c r="M101" s="193"/>
      <c r="N101" s="146"/>
      <c r="O101" s="146"/>
      <c r="P101" s="146"/>
      <c r="Q101" s="146"/>
      <c r="R101" s="146"/>
      <c r="S101" s="146"/>
      <c r="T101" s="146"/>
      <c r="U101" s="146"/>
      <c r="V101" s="146"/>
      <c r="W101" s="146"/>
      <c r="X101" s="146"/>
      <c r="Y101" s="146"/>
      <c r="Z101" s="146"/>
      <c r="AA101" s="146"/>
      <c r="AB101" s="146"/>
      <c r="AC101" s="146"/>
      <c r="AD101" s="146"/>
      <c r="AE101" s="146"/>
      <c r="AF101" s="151"/>
    </row>
    <row r="102" spans="2:32" ht="21.6" thickBot="1">
      <c r="B102" s="1023"/>
      <c r="C102" s="1004"/>
      <c r="D102" s="1005"/>
      <c r="E102" s="1006"/>
      <c r="F102" s="1016" t="s">
        <v>1892</v>
      </c>
      <c r="G102" s="1017"/>
      <c r="H102" s="1018"/>
      <c r="I102" s="752"/>
      <c r="J102" s="662"/>
      <c r="K102" s="1026"/>
      <c r="L102" s="1026"/>
      <c r="M102" s="196"/>
      <c r="N102" s="153"/>
      <c r="O102" s="153"/>
      <c r="P102" s="153"/>
      <c r="Q102" s="153"/>
      <c r="R102" s="153"/>
      <c r="S102" s="153"/>
      <c r="T102" s="153"/>
      <c r="U102" s="153"/>
      <c r="V102" s="153"/>
      <c r="W102" s="153"/>
      <c r="X102" s="153"/>
      <c r="Y102" s="153"/>
      <c r="Z102" s="153"/>
      <c r="AA102" s="153"/>
      <c r="AB102" s="153"/>
      <c r="AC102" s="153"/>
      <c r="AD102" s="153"/>
      <c r="AE102" s="153"/>
      <c r="AF102" s="154"/>
    </row>
    <row r="103" spans="2:32" ht="21.6" customHeight="1">
      <c r="B103" s="1023"/>
      <c r="C103" s="998" t="s">
        <v>834</v>
      </c>
      <c r="D103" s="999"/>
      <c r="E103" s="1000"/>
      <c r="F103" s="1019" t="s">
        <v>1893</v>
      </c>
      <c r="G103" s="1020"/>
      <c r="H103" s="1021"/>
      <c r="I103" s="821"/>
      <c r="J103" s="823"/>
      <c r="K103" s="1026"/>
      <c r="L103" s="1026"/>
      <c r="M103" s="195"/>
      <c r="N103" s="148"/>
      <c r="O103" s="148"/>
      <c r="P103" s="148"/>
      <c r="Q103" s="148"/>
      <c r="R103" s="148"/>
      <c r="S103" s="148"/>
      <c r="T103" s="148"/>
      <c r="U103" s="148"/>
      <c r="V103" s="148"/>
      <c r="W103" s="148"/>
      <c r="X103" s="148"/>
      <c r="Y103" s="148"/>
      <c r="Z103" s="148"/>
      <c r="AA103" s="148"/>
      <c r="AB103" s="148"/>
      <c r="AC103" s="148"/>
      <c r="AD103" s="148"/>
      <c r="AE103" s="148"/>
      <c r="AF103" s="149"/>
    </row>
    <row r="104" spans="2:32" ht="21">
      <c r="B104" s="1023"/>
      <c r="C104" s="1001"/>
      <c r="D104" s="1002"/>
      <c r="E104" s="1003"/>
      <c r="F104" s="1010" t="s">
        <v>1894</v>
      </c>
      <c r="G104" s="1011"/>
      <c r="H104" s="1012"/>
      <c r="I104" s="822"/>
      <c r="J104" s="823"/>
      <c r="K104" s="1026"/>
      <c r="L104" s="1026"/>
      <c r="M104" s="193"/>
      <c r="N104" s="146"/>
      <c r="O104" s="146"/>
      <c r="P104" s="146"/>
      <c r="Q104" s="146"/>
      <c r="R104" s="146"/>
      <c r="S104" s="146"/>
      <c r="T104" s="146"/>
      <c r="U104" s="146"/>
      <c r="V104" s="146"/>
      <c r="W104" s="146"/>
      <c r="X104" s="146"/>
      <c r="Y104" s="146"/>
      <c r="Z104" s="146"/>
      <c r="AA104" s="146"/>
      <c r="AB104" s="146"/>
      <c r="AC104" s="146"/>
      <c r="AD104" s="146"/>
      <c r="AE104" s="146"/>
      <c r="AF104" s="151"/>
    </row>
    <row r="105" spans="2:32" ht="21">
      <c r="B105" s="1023"/>
      <c r="C105" s="1001"/>
      <c r="D105" s="1002"/>
      <c r="E105" s="1003"/>
      <c r="F105" s="1010" t="s">
        <v>1895</v>
      </c>
      <c r="G105" s="1011"/>
      <c r="H105" s="1012"/>
      <c r="I105" s="750"/>
      <c r="J105" s="662"/>
      <c r="K105" s="1026"/>
      <c r="L105" s="1026"/>
      <c r="M105" s="193"/>
      <c r="N105" s="146"/>
      <c r="O105" s="146"/>
      <c r="P105" s="146"/>
      <c r="Q105" s="146"/>
      <c r="R105" s="146"/>
      <c r="S105" s="146"/>
      <c r="T105" s="146"/>
      <c r="U105" s="146"/>
      <c r="V105" s="146"/>
      <c r="W105" s="146"/>
      <c r="X105" s="146"/>
      <c r="Y105" s="146"/>
      <c r="Z105" s="146"/>
      <c r="AA105" s="146"/>
      <c r="AB105" s="146"/>
      <c r="AC105" s="146"/>
      <c r="AD105" s="146"/>
      <c r="AE105" s="146"/>
      <c r="AF105" s="151"/>
    </row>
    <row r="106" spans="2:32" ht="21">
      <c r="B106" s="1023"/>
      <c r="C106" s="1001"/>
      <c r="D106" s="1002"/>
      <c r="E106" s="1003"/>
      <c r="F106" s="1010" t="s">
        <v>1896</v>
      </c>
      <c r="G106" s="1011"/>
      <c r="H106" s="1012"/>
      <c r="I106" s="750"/>
      <c r="J106" s="662"/>
      <c r="K106" s="1026"/>
      <c r="L106" s="1026"/>
      <c r="M106" s="193"/>
      <c r="N106" s="146"/>
      <c r="O106" s="146"/>
      <c r="P106" s="146"/>
      <c r="Q106" s="146"/>
      <c r="R106" s="146"/>
      <c r="S106" s="146"/>
      <c r="T106" s="146"/>
      <c r="U106" s="146"/>
      <c r="V106" s="146"/>
      <c r="W106" s="146"/>
      <c r="X106" s="146"/>
      <c r="Y106" s="146"/>
      <c r="Z106" s="146"/>
      <c r="AA106" s="146"/>
      <c r="AB106" s="146"/>
      <c r="AC106" s="146"/>
      <c r="AD106" s="146"/>
      <c r="AE106" s="146"/>
      <c r="AF106" s="151"/>
    </row>
    <row r="107" spans="2:32" ht="21">
      <c r="B107" s="1023"/>
      <c r="C107" s="1001"/>
      <c r="D107" s="1002"/>
      <c r="E107" s="1003"/>
      <c r="F107" s="1010" t="s">
        <v>1897</v>
      </c>
      <c r="G107" s="1011"/>
      <c r="H107" s="1012"/>
      <c r="I107" s="750"/>
      <c r="J107" s="662"/>
      <c r="K107" s="1026"/>
      <c r="L107" s="1026"/>
      <c r="M107" s="193"/>
      <c r="N107" s="146"/>
      <c r="O107" s="146"/>
      <c r="P107" s="146"/>
      <c r="Q107" s="146"/>
      <c r="R107" s="146"/>
      <c r="S107" s="146"/>
      <c r="T107" s="146"/>
      <c r="U107" s="146"/>
      <c r="V107" s="146"/>
      <c r="W107" s="146"/>
      <c r="X107" s="146"/>
      <c r="Y107" s="146"/>
      <c r="Z107" s="146"/>
      <c r="AA107" s="146"/>
      <c r="AB107" s="146"/>
      <c r="AC107" s="146"/>
      <c r="AD107" s="146"/>
      <c r="AE107" s="146"/>
      <c r="AF107" s="151"/>
    </row>
    <row r="108" spans="2:32" ht="21">
      <c r="B108" s="1023"/>
      <c r="C108" s="1001"/>
      <c r="D108" s="1002"/>
      <c r="E108" s="1003"/>
      <c r="F108" s="1010" t="s">
        <v>1898</v>
      </c>
      <c r="G108" s="1011"/>
      <c r="H108" s="1012"/>
      <c r="I108" s="750"/>
      <c r="J108" s="662"/>
      <c r="K108" s="1026"/>
      <c r="L108" s="1026"/>
      <c r="M108" s="193"/>
      <c r="N108" s="146"/>
      <c r="O108" s="146"/>
      <c r="P108" s="146"/>
      <c r="Q108" s="146"/>
      <c r="R108" s="146"/>
      <c r="S108" s="146"/>
      <c r="T108" s="146"/>
      <c r="U108" s="146"/>
      <c r="V108" s="146"/>
      <c r="W108" s="146"/>
      <c r="X108" s="146"/>
      <c r="Y108" s="146"/>
      <c r="Z108" s="146"/>
      <c r="AA108" s="146"/>
      <c r="AB108" s="146"/>
      <c r="AC108" s="146"/>
      <c r="AD108" s="146"/>
      <c r="AE108" s="146"/>
      <c r="AF108" s="151"/>
    </row>
    <row r="109" spans="2:32" ht="21.6" thickBot="1">
      <c r="B109" s="1023"/>
      <c r="C109" s="1004"/>
      <c r="D109" s="1005"/>
      <c r="E109" s="1006"/>
      <c r="F109" s="1016" t="s">
        <v>1899</v>
      </c>
      <c r="G109" s="1017"/>
      <c r="H109" s="1018"/>
      <c r="I109" s="752"/>
      <c r="J109" s="662"/>
      <c r="K109" s="1026"/>
      <c r="L109" s="1026"/>
      <c r="M109" s="196"/>
      <c r="N109" s="153"/>
      <c r="O109" s="153"/>
      <c r="P109" s="153"/>
      <c r="Q109" s="153"/>
      <c r="R109" s="153"/>
      <c r="S109" s="153"/>
      <c r="T109" s="153"/>
      <c r="U109" s="153"/>
      <c r="V109" s="153"/>
      <c r="W109" s="153"/>
      <c r="X109" s="153"/>
      <c r="Y109" s="153"/>
      <c r="Z109" s="153"/>
      <c r="AA109" s="153"/>
      <c r="AB109" s="153"/>
      <c r="AC109" s="153"/>
      <c r="AD109" s="153"/>
      <c r="AE109" s="153"/>
      <c r="AF109" s="154"/>
    </row>
    <row r="110" spans="2:32" ht="25.2" customHeight="1">
      <c r="B110" s="1023"/>
      <c r="C110" s="998" t="s">
        <v>799</v>
      </c>
      <c r="D110" s="999"/>
      <c r="E110" s="1000"/>
      <c r="F110" s="1007" t="s">
        <v>1900</v>
      </c>
      <c r="G110" s="1008"/>
      <c r="H110" s="1009"/>
      <c r="I110" s="749"/>
      <c r="J110" s="662"/>
      <c r="K110" s="1026"/>
      <c r="L110" s="1026"/>
      <c r="M110" s="195"/>
      <c r="N110" s="148"/>
      <c r="O110" s="148"/>
      <c r="P110" s="148"/>
      <c r="Q110" s="148"/>
      <c r="R110" s="148"/>
      <c r="S110" s="148"/>
      <c r="T110" s="148"/>
      <c r="U110" s="148"/>
      <c r="V110" s="148"/>
      <c r="W110" s="148"/>
      <c r="X110" s="148"/>
      <c r="Y110" s="148"/>
      <c r="Z110" s="148"/>
      <c r="AA110" s="148"/>
      <c r="AB110" s="148"/>
      <c r="AC110" s="148"/>
      <c r="AD110" s="148"/>
      <c r="AE110" s="148"/>
      <c r="AF110" s="149"/>
    </row>
    <row r="111" spans="2:32" ht="21">
      <c r="B111" s="1023"/>
      <c r="C111" s="1001"/>
      <c r="D111" s="1002"/>
      <c r="E111" s="1003"/>
      <c r="F111" s="1010" t="s">
        <v>1901</v>
      </c>
      <c r="G111" s="1011"/>
      <c r="H111" s="1012"/>
      <c r="I111" s="750"/>
      <c r="J111" s="662"/>
      <c r="K111" s="1026"/>
      <c r="L111" s="1026"/>
      <c r="M111" s="193"/>
      <c r="N111" s="146"/>
      <c r="O111" s="146"/>
      <c r="P111" s="146"/>
      <c r="Q111" s="146"/>
      <c r="R111" s="146"/>
      <c r="S111" s="146"/>
      <c r="T111" s="146"/>
      <c r="U111" s="146"/>
      <c r="V111" s="146"/>
      <c r="W111" s="146"/>
      <c r="X111" s="146"/>
      <c r="Y111" s="146"/>
      <c r="Z111" s="146"/>
      <c r="AA111" s="146"/>
      <c r="AB111" s="146"/>
      <c r="AC111" s="146"/>
      <c r="AD111" s="146"/>
      <c r="AE111" s="146"/>
      <c r="AF111" s="151"/>
    </row>
    <row r="112" spans="2:32" ht="21">
      <c r="B112" s="1023"/>
      <c r="C112" s="1001"/>
      <c r="D112" s="1002"/>
      <c r="E112" s="1003"/>
      <c r="F112" s="1010" t="s">
        <v>1902</v>
      </c>
      <c r="G112" s="1011"/>
      <c r="H112" s="1012"/>
      <c r="I112" s="750"/>
      <c r="J112" s="662"/>
      <c r="K112" s="1026"/>
      <c r="L112" s="1026"/>
      <c r="M112" s="193"/>
      <c r="N112" s="146"/>
      <c r="O112" s="146"/>
      <c r="P112" s="146"/>
      <c r="Q112" s="146"/>
      <c r="R112" s="146"/>
      <c r="S112" s="146"/>
      <c r="T112" s="146"/>
      <c r="U112" s="146"/>
      <c r="V112" s="146"/>
      <c r="W112" s="146"/>
      <c r="X112" s="146"/>
      <c r="Y112" s="146"/>
      <c r="Z112" s="146"/>
      <c r="AA112" s="146"/>
      <c r="AB112" s="146"/>
      <c r="AC112" s="146"/>
      <c r="AD112" s="146"/>
      <c r="AE112" s="146"/>
      <c r="AF112" s="151"/>
    </row>
    <row r="113" spans="2:32" ht="21">
      <c r="B113" s="1023"/>
      <c r="C113" s="1001"/>
      <c r="D113" s="1002"/>
      <c r="E113" s="1003"/>
      <c r="F113" s="1010" t="s">
        <v>1903</v>
      </c>
      <c r="G113" s="1011"/>
      <c r="H113" s="1012"/>
      <c r="I113" s="750"/>
      <c r="J113" s="662"/>
      <c r="K113" s="1026"/>
      <c r="L113" s="1026"/>
      <c r="M113" s="193"/>
      <c r="N113" s="146"/>
      <c r="O113" s="146"/>
      <c r="P113" s="146"/>
      <c r="Q113" s="146"/>
      <c r="R113" s="146"/>
      <c r="S113" s="146"/>
      <c r="T113" s="146"/>
      <c r="U113" s="146"/>
      <c r="V113" s="146"/>
      <c r="W113" s="146"/>
      <c r="X113" s="146"/>
      <c r="Y113" s="146"/>
      <c r="Z113" s="146"/>
      <c r="AA113" s="146"/>
      <c r="AB113" s="146"/>
      <c r="AC113" s="146"/>
      <c r="AD113" s="146"/>
      <c r="AE113" s="146"/>
      <c r="AF113" s="151"/>
    </row>
    <row r="114" spans="2:32" ht="21">
      <c r="B114" s="1023"/>
      <c r="C114" s="1001"/>
      <c r="D114" s="1002"/>
      <c r="E114" s="1003"/>
      <c r="F114" s="1010" t="s">
        <v>1904</v>
      </c>
      <c r="G114" s="1011"/>
      <c r="H114" s="1012"/>
      <c r="I114" s="750"/>
      <c r="J114" s="662"/>
      <c r="K114" s="1026"/>
      <c r="L114" s="1026"/>
      <c r="M114" s="193"/>
      <c r="N114" s="146"/>
      <c r="O114" s="146"/>
      <c r="P114" s="146"/>
      <c r="Q114" s="146"/>
      <c r="R114" s="146"/>
      <c r="S114" s="146"/>
      <c r="T114" s="146"/>
      <c r="U114" s="146"/>
      <c r="V114" s="146"/>
      <c r="W114" s="146"/>
      <c r="X114" s="146"/>
      <c r="Y114" s="146"/>
      <c r="Z114" s="146"/>
      <c r="AA114" s="146"/>
      <c r="AB114" s="146"/>
      <c r="AC114" s="146"/>
      <c r="AD114" s="146"/>
      <c r="AE114" s="146"/>
      <c r="AF114" s="151"/>
    </row>
    <row r="115" spans="2:32" ht="21.6" thickBot="1">
      <c r="B115" s="1023"/>
      <c r="C115" s="1004"/>
      <c r="D115" s="1005"/>
      <c r="E115" s="1006"/>
      <c r="F115" s="1013" t="s">
        <v>1905</v>
      </c>
      <c r="G115" s="1014"/>
      <c r="H115" s="1015"/>
      <c r="I115" s="752"/>
      <c r="J115" s="662"/>
      <c r="K115" s="1026"/>
      <c r="L115" s="1026"/>
      <c r="M115" s="196"/>
      <c r="N115" s="153"/>
      <c r="O115" s="153"/>
      <c r="P115" s="153"/>
      <c r="Q115" s="153"/>
      <c r="R115" s="153"/>
      <c r="S115" s="153"/>
      <c r="T115" s="153"/>
      <c r="U115" s="153"/>
      <c r="V115" s="153"/>
      <c r="W115" s="153"/>
      <c r="X115" s="153"/>
      <c r="Y115" s="153"/>
      <c r="Z115" s="153"/>
      <c r="AA115" s="153"/>
      <c r="AB115" s="153"/>
      <c r="AC115" s="153"/>
      <c r="AD115" s="153"/>
      <c r="AE115" s="153"/>
      <c r="AF115" s="154"/>
    </row>
    <row r="116" spans="2:32" ht="21">
      <c r="B116" s="1023"/>
      <c r="C116" s="998" t="s">
        <v>1906</v>
      </c>
      <c r="D116" s="999"/>
      <c r="E116" s="1000"/>
      <c r="F116" s="1007" t="s">
        <v>1907</v>
      </c>
      <c r="G116" s="1008"/>
      <c r="H116" s="1009"/>
      <c r="I116" s="749"/>
      <c r="J116" s="662"/>
      <c r="K116" s="1026"/>
      <c r="L116" s="1026"/>
      <c r="M116" s="195"/>
      <c r="N116" s="148"/>
      <c r="O116" s="148"/>
      <c r="P116" s="148"/>
      <c r="Q116" s="148"/>
      <c r="R116" s="148"/>
      <c r="S116" s="148"/>
      <c r="T116" s="148"/>
      <c r="U116" s="148"/>
      <c r="V116" s="148"/>
      <c r="W116" s="148"/>
      <c r="X116" s="148"/>
      <c r="Y116" s="148"/>
      <c r="Z116" s="148"/>
      <c r="AA116" s="148"/>
      <c r="AB116" s="148"/>
      <c r="AC116" s="148"/>
      <c r="AD116" s="148"/>
      <c r="AE116" s="148"/>
      <c r="AF116" s="149"/>
    </row>
    <row r="117" spans="2:32" ht="21">
      <c r="B117" s="1023"/>
      <c r="C117" s="1001"/>
      <c r="D117" s="1002"/>
      <c r="E117" s="1003"/>
      <c r="F117" s="1010" t="s">
        <v>1908</v>
      </c>
      <c r="G117" s="1011"/>
      <c r="H117" s="1012"/>
      <c r="I117" s="750"/>
      <c r="J117" s="662"/>
      <c r="K117" s="1026"/>
      <c r="L117" s="1026"/>
      <c r="M117" s="193"/>
      <c r="N117" s="146"/>
      <c r="O117" s="146"/>
      <c r="P117" s="146"/>
      <c r="Q117" s="146"/>
      <c r="R117" s="146"/>
      <c r="S117" s="146"/>
      <c r="T117" s="146"/>
      <c r="U117" s="146"/>
      <c r="V117" s="146"/>
      <c r="W117" s="146"/>
      <c r="X117" s="146"/>
      <c r="Y117" s="146"/>
      <c r="Z117" s="146"/>
      <c r="AA117" s="146"/>
      <c r="AB117" s="146"/>
      <c r="AC117" s="146"/>
      <c r="AD117" s="146"/>
      <c r="AE117" s="146"/>
      <c r="AF117" s="151"/>
    </row>
    <row r="118" spans="2:32" ht="21">
      <c r="B118" s="1023"/>
      <c r="C118" s="1001"/>
      <c r="D118" s="1002"/>
      <c r="E118" s="1003"/>
      <c r="F118" s="1010" t="s">
        <v>1909</v>
      </c>
      <c r="G118" s="1011"/>
      <c r="H118" s="1012"/>
      <c r="I118" s="750"/>
      <c r="J118" s="662"/>
      <c r="K118" s="1026"/>
      <c r="L118" s="1026"/>
      <c r="M118" s="193"/>
      <c r="N118" s="146"/>
      <c r="O118" s="146"/>
      <c r="P118" s="146"/>
      <c r="Q118" s="146"/>
      <c r="R118" s="146"/>
      <c r="S118" s="146"/>
      <c r="T118" s="146"/>
      <c r="U118" s="146"/>
      <c r="V118" s="146"/>
      <c r="W118" s="146"/>
      <c r="X118" s="146"/>
      <c r="Y118" s="146"/>
      <c r="Z118" s="146"/>
      <c r="AA118" s="146"/>
      <c r="AB118" s="146"/>
      <c r="AC118" s="146"/>
      <c r="AD118" s="146"/>
      <c r="AE118" s="146"/>
      <c r="AF118" s="151"/>
    </row>
    <row r="119" spans="2:32" ht="21.6" thickBot="1">
      <c r="B119" s="1023"/>
      <c r="C119" s="1004"/>
      <c r="D119" s="1005"/>
      <c r="E119" s="1006"/>
      <c r="F119" s="1013" t="s">
        <v>1910</v>
      </c>
      <c r="G119" s="1014"/>
      <c r="H119" s="1015"/>
      <c r="I119" s="752"/>
      <c r="J119" s="662"/>
      <c r="K119" s="1026"/>
      <c r="L119" s="1026"/>
      <c r="M119" s="196"/>
      <c r="N119" s="153"/>
      <c r="O119" s="153"/>
      <c r="P119" s="153"/>
      <c r="Q119" s="153"/>
      <c r="R119" s="153"/>
      <c r="S119" s="153"/>
      <c r="T119" s="153"/>
      <c r="U119" s="153"/>
      <c r="V119" s="153"/>
      <c r="W119" s="153"/>
      <c r="X119" s="153"/>
      <c r="Y119" s="153"/>
      <c r="Z119" s="153"/>
      <c r="AA119" s="153"/>
      <c r="AB119" s="153"/>
      <c r="AC119" s="153"/>
      <c r="AD119" s="153"/>
      <c r="AE119" s="153"/>
      <c r="AF119" s="154"/>
    </row>
    <row r="120" spans="2:32" ht="21.6" customHeight="1">
      <c r="B120" s="1023"/>
      <c r="C120" s="998" t="s">
        <v>1911</v>
      </c>
      <c r="D120" s="999"/>
      <c r="E120" s="1000"/>
      <c r="F120" s="1007" t="s">
        <v>1912</v>
      </c>
      <c r="G120" s="1008"/>
      <c r="H120" s="1009"/>
      <c r="I120" s="749"/>
      <c r="J120" s="662"/>
      <c r="K120" s="1026"/>
      <c r="L120" s="1026"/>
      <c r="M120" s="195"/>
      <c r="N120" s="148"/>
      <c r="O120" s="148"/>
      <c r="P120" s="148"/>
      <c r="Q120" s="148"/>
      <c r="R120" s="148"/>
      <c r="S120" s="148"/>
      <c r="T120" s="148"/>
      <c r="U120" s="148"/>
      <c r="V120" s="148"/>
      <c r="W120" s="148"/>
      <c r="X120" s="148"/>
      <c r="Y120" s="148"/>
      <c r="Z120" s="148"/>
      <c r="AA120" s="148"/>
      <c r="AB120" s="148"/>
      <c r="AC120" s="148"/>
      <c r="AD120" s="148"/>
      <c r="AE120" s="148"/>
      <c r="AF120" s="149"/>
    </row>
    <row r="121" spans="2:32" ht="21">
      <c r="B121" s="1023"/>
      <c r="C121" s="1001"/>
      <c r="D121" s="1002"/>
      <c r="E121" s="1003"/>
      <c r="F121" s="1010" t="s">
        <v>1913</v>
      </c>
      <c r="G121" s="1011"/>
      <c r="H121" s="1012"/>
      <c r="I121" s="750"/>
      <c r="J121" s="662"/>
      <c r="K121" s="1026"/>
      <c r="L121" s="1026"/>
      <c r="M121" s="193"/>
      <c r="N121" s="146"/>
      <c r="O121" s="146"/>
      <c r="P121" s="146"/>
      <c r="Q121" s="146"/>
      <c r="R121" s="146"/>
      <c r="S121" s="146"/>
      <c r="T121" s="146"/>
      <c r="U121" s="146"/>
      <c r="V121" s="146"/>
      <c r="W121" s="146"/>
      <c r="X121" s="146"/>
      <c r="Y121" s="146"/>
      <c r="Z121" s="146"/>
      <c r="AA121" s="146"/>
      <c r="AB121" s="146"/>
      <c r="AC121" s="146"/>
      <c r="AD121" s="146"/>
      <c r="AE121" s="146"/>
      <c r="AF121" s="151"/>
    </row>
    <row r="122" spans="2:32" ht="21">
      <c r="B122" s="1023"/>
      <c r="C122" s="1001"/>
      <c r="D122" s="1002"/>
      <c r="E122" s="1003"/>
      <c r="F122" s="1010" t="s">
        <v>1914</v>
      </c>
      <c r="G122" s="1011"/>
      <c r="H122" s="1012"/>
      <c r="I122" s="750"/>
      <c r="J122" s="662"/>
      <c r="K122" s="1026"/>
      <c r="L122" s="1026"/>
      <c r="M122" s="193"/>
      <c r="N122" s="146"/>
      <c r="O122" s="146"/>
      <c r="P122" s="146"/>
      <c r="Q122" s="146"/>
      <c r="R122" s="146"/>
      <c r="S122" s="146"/>
      <c r="T122" s="146"/>
      <c r="U122" s="146"/>
      <c r="V122" s="146"/>
      <c r="W122" s="146"/>
      <c r="X122" s="146"/>
      <c r="Y122" s="146"/>
      <c r="Z122" s="146"/>
      <c r="AA122" s="146"/>
      <c r="AB122" s="146"/>
      <c r="AC122" s="146"/>
      <c r="AD122" s="146"/>
      <c r="AE122" s="146"/>
      <c r="AF122" s="151"/>
    </row>
    <row r="123" spans="2:32" ht="21.6" thickBot="1">
      <c r="B123" s="1023"/>
      <c r="C123" s="1004"/>
      <c r="D123" s="1005"/>
      <c r="E123" s="1006"/>
      <c r="F123" s="1013" t="s">
        <v>1915</v>
      </c>
      <c r="G123" s="1014"/>
      <c r="H123" s="1015"/>
      <c r="I123" s="752"/>
      <c r="J123" s="662"/>
      <c r="K123" s="1026"/>
      <c r="L123" s="1026"/>
      <c r="M123" s="196"/>
      <c r="N123" s="153"/>
      <c r="O123" s="153"/>
      <c r="P123" s="153"/>
      <c r="Q123" s="153"/>
      <c r="R123" s="153"/>
      <c r="S123" s="153"/>
      <c r="T123" s="153"/>
      <c r="U123" s="153"/>
      <c r="V123" s="153"/>
      <c r="W123" s="153"/>
      <c r="X123" s="153"/>
      <c r="Y123" s="153"/>
      <c r="Z123" s="153"/>
      <c r="AA123" s="153"/>
      <c r="AB123" s="153"/>
      <c r="AC123" s="153"/>
      <c r="AD123" s="153"/>
      <c r="AE123" s="153"/>
      <c r="AF123" s="154"/>
    </row>
    <row r="124" spans="2:32" ht="22.8" customHeight="1">
      <c r="B124" s="1023"/>
      <c r="C124" s="998" t="s">
        <v>1916</v>
      </c>
      <c r="D124" s="999"/>
      <c r="E124" s="1000"/>
      <c r="F124" s="1007" t="s">
        <v>1917</v>
      </c>
      <c r="G124" s="1008"/>
      <c r="H124" s="1009"/>
      <c r="I124" s="749"/>
      <c r="J124" s="662"/>
      <c r="K124" s="1026"/>
      <c r="L124" s="1026"/>
      <c r="M124" s="195"/>
      <c r="N124" s="148"/>
      <c r="O124" s="148"/>
      <c r="P124" s="148"/>
      <c r="Q124" s="148"/>
      <c r="R124" s="148"/>
      <c r="S124" s="148"/>
      <c r="T124" s="148"/>
      <c r="U124" s="148"/>
      <c r="V124" s="148"/>
      <c r="W124" s="148"/>
      <c r="X124" s="148"/>
      <c r="Y124" s="148"/>
      <c r="Z124" s="148"/>
      <c r="AA124" s="148"/>
      <c r="AB124" s="148"/>
      <c r="AC124" s="148"/>
      <c r="AD124" s="148"/>
      <c r="AE124" s="148"/>
      <c r="AF124" s="149"/>
    </row>
    <row r="125" spans="2:32" ht="21">
      <c r="B125" s="1023"/>
      <c r="C125" s="1001"/>
      <c r="D125" s="1002"/>
      <c r="E125" s="1003"/>
      <c r="F125" s="1010" t="s">
        <v>1918</v>
      </c>
      <c r="G125" s="1011"/>
      <c r="H125" s="1012"/>
      <c r="I125" s="750"/>
      <c r="J125" s="662"/>
      <c r="K125" s="1026"/>
      <c r="L125" s="1026"/>
      <c r="M125" s="193"/>
      <c r="N125" s="146"/>
      <c r="O125" s="146"/>
      <c r="P125" s="146"/>
      <c r="Q125" s="146"/>
      <c r="R125" s="146"/>
      <c r="S125" s="146"/>
      <c r="T125" s="146"/>
      <c r="U125" s="146"/>
      <c r="V125" s="146"/>
      <c r="W125" s="146"/>
      <c r="X125" s="146"/>
      <c r="Y125" s="146"/>
      <c r="Z125" s="146"/>
      <c r="AA125" s="146"/>
      <c r="AB125" s="146"/>
      <c r="AC125" s="146"/>
      <c r="AD125" s="146"/>
      <c r="AE125" s="146"/>
      <c r="AF125" s="151"/>
    </row>
    <row r="126" spans="2:32" ht="21.6" thickBot="1">
      <c r="B126" s="1023"/>
      <c r="C126" s="1004"/>
      <c r="D126" s="1005"/>
      <c r="E126" s="1006"/>
      <c r="F126" s="1016" t="s">
        <v>1919</v>
      </c>
      <c r="G126" s="1017"/>
      <c r="H126" s="1018"/>
      <c r="I126" s="752"/>
      <c r="J126" s="662"/>
      <c r="K126" s="1026"/>
      <c r="L126" s="1026"/>
      <c r="M126" s="196"/>
      <c r="N126" s="153"/>
      <c r="O126" s="153"/>
      <c r="P126" s="153"/>
      <c r="Q126" s="153"/>
      <c r="R126" s="153"/>
      <c r="S126" s="153"/>
      <c r="T126" s="153"/>
      <c r="U126" s="153"/>
      <c r="V126" s="153"/>
      <c r="W126" s="153"/>
      <c r="X126" s="153"/>
      <c r="Y126" s="153"/>
      <c r="Z126" s="153"/>
      <c r="AA126" s="153"/>
      <c r="AB126" s="153"/>
      <c r="AC126" s="153"/>
      <c r="AD126" s="153"/>
      <c r="AE126" s="153"/>
      <c r="AF126" s="154"/>
    </row>
    <row r="127" spans="2:32" ht="21.6" customHeight="1">
      <c r="B127" s="1023"/>
      <c r="C127" s="998" t="s">
        <v>1920</v>
      </c>
      <c r="D127" s="999"/>
      <c r="E127" s="1000"/>
      <c r="F127" s="1007" t="s">
        <v>1921</v>
      </c>
      <c r="G127" s="1008"/>
      <c r="H127" s="1009"/>
      <c r="I127" s="749"/>
      <c r="J127" s="662"/>
      <c r="K127" s="1026"/>
      <c r="L127" s="1026"/>
      <c r="M127" s="195"/>
      <c r="N127" s="148"/>
      <c r="O127" s="148"/>
      <c r="P127" s="148"/>
      <c r="Q127" s="148"/>
      <c r="R127" s="148"/>
      <c r="S127" s="148"/>
      <c r="T127" s="148"/>
      <c r="U127" s="148"/>
      <c r="V127" s="148"/>
      <c r="W127" s="148"/>
      <c r="X127" s="148"/>
      <c r="Y127" s="148"/>
      <c r="Z127" s="148"/>
      <c r="AA127" s="148"/>
      <c r="AB127" s="148"/>
      <c r="AC127" s="148"/>
      <c r="AD127" s="148"/>
      <c r="AE127" s="148"/>
      <c r="AF127" s="149"/>
    </row>
    <row r="128" spans="2:32" ht="21.6" thickBot="1">
      <c r="B128" s="1023"/>
      <c r="C128" s="1004"/>
      <c r="D128" s="1005"/>
      <c r="E128" s="1006"/>
      <c r="F128" s="1016" t="s">
        <v>1922</v>
      </c>
      <c r="G128" s="1017"/>
      <c r="H128" s="1018"/>
      <c r="I128" s="750"/>
      <c r="J128" s="662"/>
      <c r="K128" s="1026"/>
      <c r="L128" s="1026"/>
      <c r="M128" s="193"/>
      <c r="N128" s="146"/>
      <c r="O128" s="146"/>
      <c r="P128" s="146"/>
      <c r="Q128" s="146"/>
      <c r="R128" s="146"/>
      <c r="S128" s="146"/>
      <c r="T128" s="146"/>
      <c r="U128" s="146"/>
      <c r="V128" s="146"/>
      <c r="W128" s="146"/>
      <c r="X128" s="146"/>
      <c r="Y128" s="146"/>
      <c r="Z128" s="146"/>
      <c r="AA128" s="146"/>
      <c r="AB128" s="146"/>
      <c r="AC128" s="146"/>
      <c r="AD128" s="146"/>
      <c r="AE128" s="146"/>
      <c r="AF128" s="151"/>
    </row>
    <row r="129" spans="2:32" ht="22.8" customHeight="1" thickBot="1">
      <c r="B129" s="1023"/>
      <c r="C129" s="998" t="s">
        <v>1923</v>
      </c>
      <c r="D129" s="999"/>
      <c r="E129" s="1000"/>
      <c r="F129" s="1007" t="s">
        <v>1755</v>
      </c>
      <c r="G129" s="1008"/>
      <c r="H129" s="1009"/>
      <c r="I129" s="752"/>
      <c r="J129" s="662"/>
      <c r="K129" s="1026"/>
      <c r="L129" s="1026"/>
      <c r="M129" s="196"/>
      <c r="N129" s="153"/>
      <c r="O129" s="153"/>
      <c r="P129" s="153"/>
      <c r="Q129" s="153"/>
      <c r="R129" s="153"/>
      <c r="S129" s="153"/>
      <c r="T129" s="153"/>
      <c r="U129" s="153"/>
      <c r="V129" s="153"/>
      <c r="W129" s="153"/>
      <c r="X129" s="153"/>
      <c r="Y129" s="153"/>
      <c r="Z129" s="153"/>
      <c r="AA129" s="153"/>
      <c r="AB129" s="153"/>
      <c r="AC129" s="153"/>
      <c r="AD129" s="153"/>
      <c r="AE129" s="153"/>
      <c r="AF129" s="154"/>
    </row>
    <row r="130" spans="2:32" ht="21">
      <c r="B130" s="1023"/>
      <c r="C130" s="1001"/>
      <c r="D130" s="1002"/>
      <c r="E130" s="1003"/>
      <c r="F130" s="1010" t="s">
        <v>1924</v>
      </c>
      <c r="G130" s="1011"/>
      <c r="H130" s="1012"/>
      <c r="I130" s="749"/>
      <c r="J130" s="662"/>
      <c r="K130" s="1026"/>
      <c r="L130" s="1026"/>
      <c r="M130" s="195"/>
      <c r="N130" s="148"/>
      <c r="O130" s="148"/>
      <c r="P130" s="148"/>
      <c r="Q130" s="148"/>
      <c r="R130" s="148"/>
      <c r="S130" s="148"/>
      <c r="T130" s="148"/>
      <c r="U130" s="148"/>
      <c r="V130" s="148"/>
      <c r="W130" s="148"/>
      <c r="X130" s="148"/>
      <c r="Y130" s="148"/>
      <c r="Z130" s="148"/>
      <c r="AA130" s="148"/>
      <c r="AB130" s="148"/>
      <c r="AC130" s="148"/>
      <c r="AD130" s="148"/>
      <c r="AE130" s="148"/>
      <c r="AF130" s="149"/>
    </row>
    <row r="131" spans="2:32" ht="21">
      <c r="B131" s="1023"/>
      <c r="C131" s="1001"/>
      <c r="D131" s="1002"/>
      <c r="E131" s="1003"/>
      <c r="F131" s="1010" t="s">
        <v>1925</v>
      </c>
      <c r="G131" s="1011"/>
      <c r="H131" s="1012"/>
      <c r="I131" s="750"/>
      <c r="J131" s="662"/>
      <c r="K131" s="1026"/>
      <c r="L131" s="1026"/>
      <c r="M131" s="193"/>
      <c r="N131" s="146"/>
      <c r="O131" s="146"/>
      <c r="P131" s="146"/>
      <c r="Q131" s="146"/>
      <c r="R131" s="146"/>
      <c r="S131" s="146"/>
      <c r="T131" s="146"/>
      <c r="U131" s="146"/>
      <c r="V131" s="146"/>
      <c r="W131" s="146"/>
      <c r="X131" s="146"/>
      <c r="Y131" s="146"/>
      <c r="Z131" s="146"/>
      <c r="AA131" s="146"/>
      <c r="AB131" s="146"/>
      <c r="AC131" s="146"/>
      <c r="AD131" s="146"/>
      <c r="AE131" s="146"/>
      <c r="AF131" s="151"/>
    </row>
    <row r="132" spans="2:32" ht="21">
      <c r="B132" s="1023"/>
      <c r="C132" s="1001"/>
      <c r="D132" s="1002"/>
      <c r="E132" s="1003"/>
      <c r="F132" s="1010" t="s">
        <v>1926</v>
      </c>
      <c r="G132" s="1011"/>
      <c r="H132" s="1012"/>
      <c r="I132" s="750"/>
      <c r="J132" s="662"/>
      <c r="K132" s="1026"/>
      <c r="L132" s="1026"/>
      <c r="M132" s="193"/>
      <c r="N132" s="146"/>
      <c r="O132" s="146"/>
      <c r="P132" s="146"/>
      <c r="Q132" s="146"/>
      <c r="R132" s="146"/>
      <c r="S132" s="146"/>
      <c r="T132" s="146"/>
      <c r="U132" s="146"/>
      <c r="V132" s="146"/>
      <c r="W132" s="146"/>
      <c r="X132" s="146"/>
      <c r="Y132" s="146"/>
      <c r="Z132" s="146"/>
      <c r="AA132" s="146"/>
      <c r="AB132" s="146"/>
      <c r="AC132" s="146"/>
      <c r="AD132" s="146"/>
      <c r="AE132" s="146"/>
      <c r="AF132" s="151"/>
    </row>
    <row r="133" spans="2:32" ht="21">
      <c r="B133" s="1023"/>
      <c r="C133" s="1001"/>
      <c r="D133" s="1002"/>
      <c r="E133" s="1003"/>
      <c r="F133" s="1010" t="s">
        <v>1927</v>
      </c>
      <c r="G133" s="1011"/>
      <c r="H133" s="1012"/>
      <c r="I133" s="750"/>
      <c r="J133" s="662"/>
      <c r="K133" s="1026"/>
      <c r="L133" s="1026"/>
      <c r="M133" s="193"/>
      <c r="N133" s="146"/>
      <c r="O133" s="146"/>
      <c r="P133" s="146"/>
      <c r="Q133" s="146"/>
      <c r="R133" s="146"/>
      <c r="S133" s="146"/>
      <c r="T133" s="146"/>
      <c r="U133" s="146"/>
      <c r="V133" s="146"/>
      <c r="W133" s="146"/>
      <c r="X133" s="146"/>
      <c r="Y133" s="146"/>
      <c r="Z133" s="146"/>
      <c r="AA133" s="146"/>
      <c r="AB133" s="146"/>
      <c r="AC133" s="146"/>
      <c r="AD133" s="146"/>
      <c r="AE133" s="146"/>
      <c r="AF133" s="151"/>
    </row>
    <row r="134" spans="2:32" ht="21.6" thickBot="1">
      <c r="B134" s="1023"/>
      <c r="C134" s="1004"/>
      <c r="D134" s="1005"/>
      <c r="E134" s="1006"/>
      <c r="F134" s="1016" t="s">
        <v>1928</v>
      </c>
      <c r="G134" s="1017"/>
      <c r="H134" s="1018"/>
      <c r="I134" s="752"/>
      <c r="J134" s="662"/>
      <c r="K134" s="1026"/>
      <c r="L134" s="1026"/>
      <c r="M134" s="196"/>
      <c r="N134" s="153"/>
      <c r="O134" s="153"/>
      <c r="P134" s="153"/>
      <c r="Q134" s="153"/>
      <c r="R134" s="153"/>
      <c r="S134" s="153"/>
      <c r="T134" s="153"/>
      <c r="U134" s="153"/>
      <c r="V134" s="153"/>
      <c r="W134" s="153"/>
      <c r="X134" s="153"/>
      <c r="Y134" s="153"/>
      <c r="Z134" s="153"/>
      <c r="AA134" s="153"/>
      <c r="AB134" s="153"/>
      <c r="AC134" s="153"/>
      <c r="AD134" s="153"/>
      <c r="AE134" s="153"/>
      <c r="AF134" s="154"/>
    </row>
    <row r="135" spans="2:32" ht="22.8" customHeight="1">
      <c r="B135" s="1023"/>
      <c r="C135" s="998" t="s">
        <v>1929</v>
      </c>
      <c r="D135" s="999"/>
      <c r="E135" s="1000"/>
      <c r="F135" s="1007" t="s">
        <v>1931</v>
      </c>
      <c r="G135" s="1008"/>
      <c r="H135" s="1009"/>
      <c r="I135" s="749"/>
      <c r="J135" s="662"/>
      <c r="K135" s="1026"/>
      <c r="L135" s="1026"/>
      <c r="M135" s="195"/>
      <c r="N135" s="148"/>
      <c r="O135" s="148"/>
      <c r="P135" s="148"/>
      <c r="Q135" s="148"/>
      <c r="R135" s="148"/>
      <c r="S135" s="148"/>
      <c r="T135" s="148"/>
      <c r="U135" s="148"/>
      <c r="V135" s="148"/>
      <c r="W135" s="148"/>
      <c r="X135" s="148"/>
      <c r="Y135" s="148"/>
      <c r="Z135" s="148"/>
      <c r="AA135" s="148"/>
      <c r="AB135" s="148"/>
      <c r="AC135" s="148"/>
      <c r="AD135" s="148"/>
      <c r="AE135" s="148"/>
      <c r="AF135" s="149"/>
    </row>
    <row r="136" spans="2:32" ht="21">
      <c r="B136" s="1023"/>
      <c r="C136" s="1001"/>
      <c r="D136" s="1002"/>
      <c r="E136" s="1003"/>
      <c r="F136" s="1010" t="s">
        <v>1932</v>
      </c>
      <c r="G136" s="1011"/>
      <c r="H136" s="1012"/>
      <c r="I136" s="750"/>
      <c r="J136" s="662"/>
      <c r="K136" s="1026"/>
      <c r="L136" s="1026"/>
      <c r="M136" s="193"/>
      <c r="N136" s="146"/>
      <c r="O136" s="146"/>
      <c r="P136" s="146"/>
      <c r="Q136" s="146"/>
      <c r="R136" s="146"/>
      <c r="S136" s="146"/>
      <c r="T136" s="146"/>
      <c r="U136" s="146"/>
      <c r="V136" s="146"/>
      <c r="W136" s="146"/>
      <c r="X136" s="146"/>
      <c r="Y136" s="146"/>
      <c r="Z136" s="146"/>
      <c r="AA136" s="146"/>
      <c r="AB136" s="146"/>
      <c r="AC136" s="146"/>
      <c r="AD136" s="146"/>
      <c r="AE136" s="146"/>
      <c r="AF136" s="151"/>
    </row>
    <row r="137" spans="2:32" ht="21">
      <c r="B137" s="1023"/>
      <c r="C137" s="1001"/>
      <c r="D137" s="1002"/>
      <c r="E137" s="1003"/>
      <c r="F137" s="1010" t="s">
        <v>1933</v>
      </c>
      <c r="G137" s="1011"/>
      <c r="H137" s="1012"/>
      <c r="I137" s="750"/>
      <c r="J137" s="662"/>
      <c r="K137" s="1026"/>
      <c r="L137" s="1026"/>
      <c r="M137" s="193"/>
      <c r="N137" s="146"/>
      <c r="O137" s="146"/>
      <c r="P137" s="146"/>
      <c r="Q137" s="146"/>
      <c r="R137" s="146"/>
      <c r="S137" s="146"/>
      <c r="T137" s="146"/>
      <c r="U137" s="146"/>
      <c r="V137" s="146"/>
      <c r="W137" s="146"/>
      <c r="X137" s="146"/>
      <c r="Y137" s="146"/>
      <c r="Z137" s="146"/>
      <c r="AA137" s="146"/>
      <c r="AB137" s="146"/>
      <c r="AC137" s="146"/>
      <c r="AD137" s="146"/>
      <c r="AE137" s="146"/>
      <c r="AF137" s="151"/>
    </row>
    <row r="138" spans="2:32" ht="21.6" thickBot="1">
      <c r="B138" s="1023"/>
      <c r="C138" s="1004"/>
      <c r="D138" s="1005"/>
      <c r="E138" s="1006"/>
      <c r="F138" s="1016" t="s">
        <v>1934</v>
      </c>
      <c r="G138" s="1017"/>
      <c r="H138" s="1018"/>
      <c r="I138" s="752"/>
      <c r="J138" s="662"/>
      <c r="K138" s="1026"/>
      <c r="L138" s="1026"/>
      <c r="M138" s="196"/>
      <c r="N138" s="153"/>
      <c r="O138" s="153"/>
      <c r="P138" s="153"/>
      <c r="Q138" s="153"/>
      <c r="R138" s="153"/>
      <c r="S138" s="153"/>
      <c r="T138" s="153"/>
      <c r="U138" s="153"/>
      <c r="V138" s="153"/>
      <c r="W138" s="153"/>
      <c r="X138" s="153"/>
      <c r="Y138" s="153"/>
      <c r="Z138" s="153"/>
      <c r="AA138" s="153"/>
      <c r="AB138" s="153"/>
      <c r="AC138" s="153"/>
      <c r="AD138" s="153"/>
      <c r="AE138" s="153"/>
      <c r="AF138" s="154"/>
    </row>
    <row r="139" spans="2:32" ht="21.6" customHeight="1">
      <c r="B139" s="1023"/>
      <c r="C139" s="998" t="s">
        <v>1930</v>
      </c>
      <c r="D139" s="999"/>
      <c r="E139" s="1000"/>
      <c r="F139" s="1007" t="s">
        <v>1935</v>
      </c>
      <c r="G139" s="1008"/>
      <c r="H139" s="1009"/>
      <c r="I139" s="749"/>
      <c r="J139" s="662"/>
      <c r="K139" s="1026"/>
      <c r="L139" s="1026"/>
      <c r="M139" s="195"/>
      <c r="N139" s="148"/>
      <c r="O139" s="148"/>
      <c r="P139" s="148"/>
      <c r="Q139" s="148"/>
      <c r="R139" s="148"/>
      <c r="S139" s="148"/>
      <c r="T139" s="148"/>
      <c r="U139" s="148"/>
      <c r="V139" s="148"/>
      <c r="W139" s="148"/>
      <c r="X139" s="148"/>
      <c r="Y139" s="148"/>
      <c r="Z139" s="148"/>
      <c r="AA139" s="148"/>
      <c r="AB139" s="148"/>
      <c r="AC139" s="148"/>
      <c r="AD139" s="148"/>
      <c r="AE139" s="148"/>
      <c r="AF139" s="149"/>
    </row>
    <row r="140" spans="2:32" ht="21">
      <c r="B140" s="1023"/>
      <c r="C140" s="1001"/>
      <c r="D140" s="1002"/>
      <c r="E140" s="1003"/>
      <c r="F140" s="1010" t="s">
        <v>1936</v>
      </c>
      <c r="G140" s="1011"/>
      <c r="H140" s="1012"/>
      <c r="I140" s="750"/>
      <c r="J140" s="662"/>
      <c r="K140" s="1026"/>
      <c r="L140" s="1026"/>
      <c r="M140" s="193"/>
      <c r="N140" s="146"/>
      <c r="O140" s="146"/>
      <c r="P140" s="146"/>
      <c r="Q140" s="146"/>
      <c r="R140" s="146"/>
      <c r="S140" s="146"/>
      <c r="T140" s="146"/>
      <c r="U140" s="146"/>
      <c r="V140" s="146"/>
      <c r="W140" s="146"/>
      <c r="X140" s="146"/>
      <c r="Y140" s="146"/>
      <c r="Z140" s="146"/>
      <c r="AA140" s="146"/>
      <c r="AB140" s="146"/>
      <c r="AC140" s="146"/>
      <c r="AD140" s="146"/>
      <c r="AE140" s="146"/>
      <c r="AF140" s="151"/>
    </row>
    <row r="141" spans="2:32" ht="21.6" thickBot="1">
      <c r="B141" s="1023"/>
      <c r="C141" s="1004"/>
      <c r="D141" s="1005"/>
      <c r="E141" s="1006"/>
      <c r="F141" s="1016" t="s">
        <v>1937</v>
      </c>
      <c r="G141" s="1017"/>
      <c r="H141" s="1018"/>
      <c r="I141" s="752"/>
      <c r="J141" s="662"/>
      <c r="K141" s="1026"/>
      <c r="L141" s="1026"/>
      <c r="M141" s="196"/>
      <c r="N141" s="153"/>
      <c r="O141" s="153"/>
      <c r="P141" s="153"/>
      <c r="Q141" s="153"/>
      <c r="R141" s="153"/>
      <c r="S141" s="153"/>
      <c r="T141" s="153"/>
      <c r="U141" s="153"/>
      <c r="V141" s="153"/>
      <c r="W141" s="153"/>
      <c r="X141" s="153"/>
      <c r="Y141" s="153"/>
      <c r="Z141" s="153"/>
      <c r="AA141" s="153"/>
      <c r="AB141" s="153"/>
      <c r="AC141" s="153"/>
      <c r="AD141" s="153"/>
      <c r="AE141" s="153"/>
      <c r="AF141" s="154"/>
    </row>
    <row r="142" spans="2:32" ht="26.4" customHeight="1">
      <c r="B142" s="1023"/>
      <c r="C142" s="998" t="s">
        <v>1938</v>
      </c>
      <c r="D142" s="999"/>
      <c r="E142" s="1000"/>
      <c r="F142" s="1007" t="s">
        <v>1939</v>
      </c>
      <c r="G142" s="1008"/>
      <c r="H142" s="1009"/>
      <c r="I142" s="749"/>
      <c r="J142" s="662"/>
      <c r="K142" s="1026"/>
      <c r="L142" s="1026"/>
      <c r="M142" s="195"/>
      <c r="N142" s="148"/>
      <c r="O142" s="148"/>
      <c r="P142" s="148"/>
      <c r="Q142" s="148"/>
      <c r="R142" s="148"/>
      <c r="S142" s="148"/>
      <c r="T142" s="148"/>
      <c r="U142" s="148"/>
      <c r="V142" s="148"/>
      <c r="W142" s="148"/>
      <c r="X142" s="148"/>
      <c r="Y142" s="148"/>
      <c r="Z142" s="148"/>
      <c r="AA142" s="148"/>
      <c r="AB142" s="148"/>
      <c r="AC142" s="148"/>
      <c r="AD142" s="148"/>
      <c r="AE142" s="148"/>
      <c r="AF142" s="149"/>
    </row>
    <row r="143" spans="2:32" ht="21">
      <c r="B143" s="1023"/>
      <c r="C143" s="1001"/>
      <c r="D143" s="1002"/>
      <c r="E143" s="1003"/>
      <c r="F143" s="1010" t="s">
        <v>1940</v>
      </c>
      <c r="G143" s="1011"/>
      <c r="H143" s="1012"/>
      <c r="I143" s="750"/>
      <c r="J143" s="662"/>
      <c r="K143" s="1026"/>
      <c r="L143" s="1026"/>
      <c r="M143" s="193"/>
      <c r="N143" s="146"/>
      <c r="O143" s="146"/>
      <c r="P143" s="146"/>
      <c r="Q143" s="146"/>
      <c r="R143" s="146"/>
      <c r="S143" s="146"/>
      <c r="T143" s="146"/>
      <c r="U143" s="146"/>
      <c r="V143" s="146"/>
      <c r="W143" s="146"/>
      <c r="X143" s="146"/>
      <c r="Y143" s="146"/>
      <c r="Z143" s="146"/>
      <c r="AA143" s="146"/>
      <c r="AB143" s="146"/>
      <c r="AC143" s="146"/>
      <c r="AD143" s="146"/>
      <c r="AE143" s="146"/>
      <c r="AF143" s="151"/>
    </row>
    <row r="144" spans="2:32" ht="21">
      <c r="B144" s="1023"/>
      <c r="C144" s="1001"/>
      <c r="D144" s="1002"/>
      <c r="E144" s="1003"/>
      <c r="F144" s="1010" t="s">
        <v>746</v>
      </c>
      <c r="G144" s="1011"/>
      <c r="H144" s="1012"/>
      <c r="I144" s="750"/>
      <c r="J144" s="662"/>
      <c r="K144" s="1026"/>
      <c r="L144" s="1026"/>
      <c r="M144" s="193"/>
      <c r="N144" s="146"/>
      <c r="O144" s="146"/>
      <c r="P144" s="146"/>
      <c r="Q144" s="146"/>
      <c r="R144" s="146"/>
      <c r="S144" s="146"/>
      <c r="T144" s="146"/>
      <c r="U144" s="146"/>
      <c r="V144" s="146"/>
      <c r="W144" s="146"/>
      <c r="X144" s="146"/>
      <c r="Y144" s="146"/>
      <c r="Z144" s="146"/>
      <c r="AA144" s="146"/>
      <c r="AB144" s="146"/>
      <c r="AC144" s="146"/>
      <c r="AD144" s="146"/>
      <c r="AE144" s="146"/>
      <c r="AF144" s="151"/>
    </row>
    <row r="145" spans="2:32" ht="21">
      <c r="B145" s="1023"/>
      <c r="C145" s="1001"/>
      <c r="D145" s="1002"/>
      <c r="E145" s="1003"/>
      <c r="F145" s="1010" t="s">
        <v>1941</v>
      </c>
      <c r="G145" s="1011"/>
      <c r="H145" s="1012"/>
      <c r="I145" s="750"/>
      <c r="J145" s="662"/>
      <c r="K145" s="1026"/>
      <c r="L145" s="1026"/>
      <c r="M145" s="193"/>
      <c r="N145" s="146"/>
      <c r="O145" s="146"/>
      <c r="P145" s="146"/>
      <c r="Q145" s="146"/>
      <c r="R145" s="146"/>
      <c r="S145" s="146"/>
      <c r="T145" s="146"/>
      <c r="U145" s="146"/>
      <c r="V145" s="146"/>
      <c r="W145" s="146"/>
      <c r="X145" s="146"/>
      <c r="Y145" s="146"/>
      <c r="Z145" s="146"/>
      <c r="AA145" s="146"/>
      <c r="AB145" s="146"/>
      <c r="AC145" s="146"/>
      <c r="AD145" s="146"/>
      <c r="AE145" s="146"/>
      <c r="AF145" s="151"/>
    </row>
    <row r="146" spans="2:32" ht="21">
      <c r="B146" s="1023"/>
      <c r="C146" s="1001"/>
      <c r="D146" s="1002"/>
      <c r="E146" s="1003"/>
      <c r="F146" s="1010" t="s">
        <v>1942</v>
      </c>
      <c r="G146" s="1011"/>
      <c r="H146" s="1012"/>
      <c r="I146" s="750"/>
      <c r="J146" s="662"/>
      <c r="K146" s="1026"/>
      <c r="L146" s="1026"/>
      <c r="M146" s="193"/>
      <c r="N146" s="146"/>
      <c r="O146" s="146"/>
      <c r="P146" s="146"/>
      <c r="Q146" s="146"/>
      <c r="R146" s="146"/>
      <c r="S146" s="146"/>
      <c r="T146" s="146"/>
      <c r="U146" s="146"/>
      <c r="V146" s="146"/>
      <c r="W146" s="146"/>
      <c r="X146" s="146"/>
      <c r="Y146" s="146"/>
      <c r="Z146" s="146"/>
      <c r="AA146" s="146"/>
      <c r="AB146" s="146"/>
      <c r="AC146" s="146"/>
      <c r="AD146" s="146"/>
      <c r="AE146" s="146"/>
      <c r="AF146" s="151"/>
    </row>
    <row r="147" spans="2:32" ht="21.6" thickBot="1">
      <c r="B147" s="1023"/>
      <c r="C147" s="1004"/>
      <c r="D147" s="1005"/>
      <c r="E147" s="1006"/>
      <c r="F147" s="1016" t="s">
        <v>1943</v>
      </c>
      <c r="G147" s="1017"/>
      <c r="H147" s="1018"/>
      <c r="I147" s="752"/>
      <c r="J147" s="662"/>
      <c r="K147" s="1026"/>
      <c r="L147" s="1026"/>
      <c r="M147" s="196"/>
      <c r="N147" s="153"/>
      <c r="O147" s="153"/>
      <c r="P147" s="153"/>
      <c r="Q147" s="153"/>
      <c r="R147" s="153"/>
      <c r="S147" s="153"/>
      <c r="T147" s="153"/>
      <c r="U147" s="153"/>
      <c r="V147" s="153"/>
      <c r="W147" s="153"/>
      <c r="X147" s="153"/>
      <c r="Y147" s="153"/>
      <c r="Z147" s="153"/>
      <c r="AA147" s="153"/>
      <c r="AB147" s="153"/>
      <c r="AC147" s="153"/>
      <c r="AD147" s="153"/>
      <c r="AE147" s="153"/>
      <c r="AF147" s="154"/>
    </row>
    <row r="148" spans="2:32" ht="21">
      <c r="B148" s="1023"/>
      <c r="C148" s="998" t="s">
        <v>1944</v>
      </c>
      <c r="D148" s="999"/>
      <c r="E148" s="1000"/>
      <c r="F148" s="1007" t="s">
        <v>1945</v>
      </c>
      <c r="G148" s="1008"/>
      <c r="H148" s="1009"/>
      <c r="I148" s="749"/>
      <c r="J148" s="662"/>
      <c r="K148" s="1026"/>
      <c r="L148" s="1026"/>
      <c r="M148" s="195"/>
      <c r="N148" s="148"/>
      <c r="O148" s="148"/>
      <c r="P148" s="148"/>
      <c r="Q148" s="148"/>
      <c r="R148" s="148"/>
      <c r="S148" s="148"/>
      <c r="T148" s="148"/>
      <c r="U148" s="148"/>
      <c r="V148" s="148"/>
      <c r="W148" s="148"/>
      <c r="X148" s="148"/>
      <c r="Y148" s="148"/>
      <c r="Z148" s="148"/>
      <c r="AA148" s="148"/>
      <c r="AB148" s="148"/>
      <c r="AC148" s="148"/>
      <c r="AD148" s="148"/>
      <c r="AE148" s="148"/>
      <c r="AF148" s="149"/>
    </row>
    <row r="149" spans="2:32" ht="21">
      <c r="B149" s="1023"/>
      <c r="C149" s="1001"/>
      <c r="D149" s="1002"/>
      <c r="E149" s="1003"/>
      <c r="F149" s="1010" t="s">
        <v>1940</v>
      </c>
      <c r="G149" s="1011"/>
      <c r="H149" s="1012"/>
      <c r="I149" s="750"/>
      <c r="J149" s="662"/>
      <c r="K149" s="1026"/>
      <c r="L149" s="1026"/>
      <c r="M149" s="193"/>
      <c r="N149" s="146"/>
      <c r="O149" s="146"/>
      <c r="P149" s="146"/>
      <c r="Q149" s="146"/>
      <c r="R149" s="146"/>
      <c r="S149" s="146"/>
      <c r="T149" s="146"/>
      <c r="U149" s="146"/>
      <c r="V149" s="146"/>
      <c r="W149" s="146"/>
      <c r="X149" s="146"/>
      <c r="Y149" s="146"/>
      <c r="Z149" s="146"/>
      <c r="AA149" s="146"/>
      <c r="AB149" s="146"/>
      <c r="AC149" s="146"/>
      <c r="AD149" s="146"/>
      <c r="AE149" s="146"/>
      <c r="AF149" s="151"/>
    </row>
    <row r="150" spans="2:32" ht="21">
      <c r="B150" s="1023"/>
      <c r="C150" s="1001"/>
      <c r="D150" s="1002"/>
      <c r="E150" s="1003"/>
      <c r="F150" s="1010" t="s">
        <v>1946</v>
      </c>
      <c r="G150" s="1011"/>
      <c r="H150" s="1012"/>
      <c r="I150" s="750"/>
      <c r="J150" s="662"/>
      <c r="K150" s="1026"/>
      <c r="L150" s="1026"/>
      <c r="M150" s="193"/>
      <c r="N150" s="146"/>
      <c r="O150" s="146"/>
      <c r="P150" s="146"/>
      <c r="Q150" s="146"/>
      <c r="R150" s="146"/>
      <c r="S150" s="146"/>
      <c r="T150" s="146"/>
      <c r="U150" s="146"/>
      <c r="V150" s="146"/>
      <c r="W150" s="146"/>
      <c r="X150" s="146"/>
      <c r="Y150" s="146"/>
      <c r="Z150" s="146"/>
      <c r="AA150" s="146"/>
      <c r="AB150" s="146"/>
      <c r="AC150" s="146"/>
      <c r="AD150" s="146"/>
      <c r="AE150" s="146"/>
      <c r="AF150" s="151"/>
    </row>
    <row r="151" spans="2:32" ht="21">
      <c r="B151" s="1023"/>
      <c r="C151" s="1001"/>
      <c r="D151" s="1002"/>
      <c r="E151" s="1003"/>
      <c r="F151" s="1010" t="s">
        <v>1947</v>
      </c>
      <c r="G151" s="1011"/>
      <c r="H151" s="1012"/>
      <c r="I151" s="750"/>
      <c r="J151" s="662"/>
      <c r="K151" s="1026"/>
      <c r="L151" s="1026"/>
      <c r="M151" s="193"/>
      <c r="N151" s="146"/>
      <c r="O151" s="146"/>
      <c r="P151" s="146"/>
      <c r="Q151" s="146"/>
      <c r="R151" s="146"/>
      <c r="S151" s="146"/>
      <c r="T151" s="146"/>
      <c r="U151" s="146"/>
      <c r="V151" s="146"/>
      <c r="W151" s="146"/>
      <c r="X151" s="146"/>
      <c r="Y151" s="146"/>
      <c r="Z151" s="146"/>
      <c r="AA151" s="146"/>
      <c r="AB151" s="146"/>
      <c r="AC151" s="146"/>
      <c r="AD151" s="146"/>
      <c r="AE151" s="146"/>
      <c r="AF151" s="151"/>
    </row>
    <row r="152" spans="2:32" ht="21.6" thickBot="1">
      <c r="B152" s="1023"/>
      <c r="C152" s="1004"/>
      <c r="D152" s="1005"/>
      <c r="E152" s="1006"/>
      <c r="F152" s="1016" t="s">
        <v>1948</v>
      </c>
      <c r="G152" s="1017"/>
      <c r="H152" s="1018"/>
      <c r="I152" s="752"/>
      <c r="J152" s="662"/>
      <c r="K152" s="1026"/>
      <c r="L152" s="1026"/>
      <c r="M152" s="196"/>
      <c r="N152" s="153"/>
      <c r="O152" s="153"/>
      <c r="P152" s="153"/>
      <c r="Q152" s="153"/>
      <c r="R152" s="153"/>
      <c r="S152" s="153"/>
      <c r="T152" s="153"/>
      <c r="U152" s="153"/>
      <c r="V152" s="153"/>
      <c r="W152" s="153"/>
      <c r="X152" s="153"/>
      <c r="Y152" s="153"/>
      <c r="Z152" s="153"/>
      <c r="AA152" s="153"/>
      <c r="AB152" s="153"/>
      <c r="AC152" s="153"/>
      <c r="AD152" s="153"/>
      <c r="AE152" s="153"/>
      <c r="AF152" s="154"/>
    </row>
    <row r="153" spans="2:32" ht="19.2" customHeight="1">
      <c r="B153" s="1023"/>
      <c r="C153" s="998" t="s">
        <v>1949</v>
      </c>
      <c r="D153" s="999"/>
      <c r="E153" s="1000"/>
      <c r="F153" s="1007" t="s">
        <v>1940</v>
      </c>
      <c r="G153" s="1008"/>
      <c r="H153" s="1009"/>
      <c r="I153" s="749"/>
      <c r="J153" s="662"/>
      <c r="K153" s="1026"/>
      <c r="L153" s="1026"/>
      <c r="M153" s="195"/>
      <c r="N153" s="148"/>
      <c r="O153" s="148"/>
      <c r="P153" s="148"/>
      <c r="Q153" s="148"/>
      <c r="R153" s="148"/>
      <c r="S153" s="148"/>
      <c r="T153" s="148"/>
      <c r="U153" s="148"/>
      <c r="V153" s="148"/>
      <c r="W153" s="148"/>
      <c r="X153" s="148"/>
      <c r="Y153" s="148"/>
      <c r="Z153" s="148"/>
      <c r="AA153" s="148"/>
      <c r="AB153" s="148"/>
      <c r="AC153" s="148"/>
      <c r="AD153" s="148"/>
      <c r="AE153" s="148"/>
      <c r="AF153" s="149"/>
    </row>
    <row r="154" spans="2:32" ht="21">
      <c r="B154" s="1023"/>
      <c r="C154" s="1001"/>
      <c r="D154" s="1002"/>
      <c r="E154" s="1003"/>
      <c r="F154" s="1010" t="s">
        <v>1950</v>
      </c>
      <c r="G154" s="1011"/>
      <c r="H154" s="1012"/>
      <c r="I154" s="750"/>
      <c r="J154" s="662"/>
      <c r="K154" s="1026"/>
      <c r="L154" s="1026"/>
      <c r="M154" s="193"/>
      <c r="N154" s="146"/>
      <c r="O154" s="146"/>
      <c r="P154" s="146"/>
      <c r="Q154" s="146"/>
      <c r="R154" s="146"/>
      <c r="S154" s="146"/>
      <c r="T154" s="146"/>
      <c r="U154" s="146"/>
      <c r="V154" s="146"/>
      <c r="W154" s="146"/>
      <c r="X154" s="146"/>
      <c r="Y154" s="146"/>
      <c r="Z154" s="146"/>
      <c r="AA154" s="146"/>
      <c r="AB154" s="146"/>
      <c r="AC154" s="146"/>
      <c r="AD154" s="146"/>
      <c r="AE154" s="146"/>
      <c r="AF154" s="151"/>
    </row>
    <row r="155" spans="2:32" ht="21">
      <c r="B155" s="1023"/>
      <c r="C155" s="1001"/>
      <c r="D155" s="1002"/>
      <c r="E155" s="1003"/>
      <c r="F155" s="1010" t="s">
        <v>1951</v>
      </c>
      <c r="G155" s="1011"/>
      <c r="H155" s="1012"/>
      <c r="I155" s="750"/>
      <c r="J155" s="662"/>
      <c r="K155" s="1026"/>
      <c r="L155" s="1026"/>
      <c r="M155" s="193"/>
      <c r="N155" s="146"/>
      <c r="O155" s="146"/>
      <c r="P155" s="146"/>
      <c r="Q155" s="146"/>
      <c r="R155" s="146"/>
      <c r="S155" s="146"/>
      <c r="T155" s="146"/>
      <c r="U155" s="146"/>
      <c r="V155" s="146"/>
      <c r="W155" s="146"/>
      <c r="X155" s="146"/>
      <c r="Y155" s="146"/>
      <c r="Z155" s="146"/>
      <c r="AA155" s="146"/>
      <c r="AB155" s="146"/>
      <c r="AC155" s="146"/>
      <c r="AD155" s="146"/>
      <c r="AE155" s="146"/>
      <c r="AF155" s="151"/>
    </row>
    <row r="156" spans="2:32" ht="21.6" thickBot="1">
      <c r="B156" s="1023"/>
      <c r="C156" s="1004"/>
      <c r="D156" s="1005"/>
      <c r="E156" s="1006"/>
      <c r="F156" s="1016" t="s">
        <v>1952</v>
      </c>
      <c r="G156" s="1017"/>
      <c r="H156" s="1018"/>
      <c r="I156" s="752"/>
      <c r="J156" s="662"/>
      <c r="K156" s="1026"/>
      <c r="L156" s="1026"/>
      <c r="M156" s="196"/>
      <c r="N156" s="153"/>
      <c r="O156" s="153"/>
      <c r="P156" s="153"/>
      <c r="Q156" s="153"/>
      <c r="R156" s="153"/>
      <c r="S156" s="153"/>
      <c r="T156" s="153"/>
      <c r="U156" s="153"/>
      <c r="V156" s="153"/>
      <c r="W156" s="153"/>
      <c r="X156" s="153"/>
      <c r="Y156" s="153"/>
      <c r="Z156" s="153"/>
      <c r="AA156" s="153"/>
      <c r="AB156" s="153"/>
      <c r="AC156" s="153"/>
      <c r="AD156" s="153"/>
      <c r="AE156" s="153"/>
      <c r="AF156" s="154"/>
    </row>
    <row r="157" spans="2:32" ht="16.8" customHeight="1">
      <c r="B157" s="1023"/>
      <c r="C157" s="998" t="s">
        <v>1953</v>
      </c>
      <c r="D157" s="999"/>
      <c r="E157" s="1000"/>
      <c r="F157" s="1007" t="s">
        <v>1955</v>
      </c>
      <c r="G157" s="1008"/>
      <c r="H157" s="1009"/>
      <c r="I157" s="749"/>
      <c r="J157" s="662"/>
      <c r="K157" s="1026"/>
      <c r="L157" s="1026"/>
      <c r="M157" s="195"/>
      <c r="N157" s="148"/>
      <c r="O157" s="148"/>
      <c r="P157" s="148"/>
      <c r="Q157" s="148"/>
      <c r="R157" s="148"/>
      <c r="S157" s="148"/>
      <c r="T157" s="148"/>
      <c r="U157" s="148"/>
      <c r="V157" s="148"/>
      <c r="W157" s="148"/>
      <c r="X157" s="148"/>
      <c r="Y157" s="148"/>
      <c r="Z157" s="148"/>
      <c r="AA157" s="148"/>
      <c r="AB157" s="148"/>
      <c r="AC157" s="148"/>
      <c r="AD157" s="148"/>
      <c r="AE157" s="148"/>
      <c r="AF157" s="149"/>
    </row>
    <row r="158" spans="2:32" ht="21">
      <c r="B158" s="1023"/>
      <c r="C158" s="1001"/>
      <c r="D158" s="1002"/>
      <c r="E158" s="1003"/>
      <c r="F158" s="1010" t="s">
        <v>1954</v>
      </c>
      <c r="G158" s="1011"/>
      <c r="H158" s="1012"/>
      <c r="I158" s="750"/>
      <c r="J158" s="662"/>
      <c r="K158" s="1026"/>
      <c r="L158" s="1026"/>
      <c r="M158" s="193"/>
      <c r="N158" s="146"/>
      <c r="O158" s="146"/>
      <c r="P158" s="146"/>
      <c r="Q158" s="146"/>
      <c r="R158" s="146"/>
      <c r="S158" s="146"/>
      <c r="T158" s="146"/>
      <c r="U158" s="146"/>
      <c r="V158" s="146"/>
      <c r="W158" s="146"/>
      <c r="X158" s="146"/>
      <c r="Y158" s="146"/>
      <c r="Z158" s="146"/>
      <c r="AA158" s="146"/>
      <c r="AB158" s="146"/>
      <c r="AC158" s="146"/>
      <c r="AD158" s="146"/>
      <c r="AE158" s="146"/>
      <c r="AF158" s="151"/>
    </row>
    <row r="159" spans="2:32" ht="21">
      <c r="B159" s="1023"/>
      <c r="C159" s="1001"/>
      <c r="D159" s="1002"/>
      <c r="E159" s="1003"/>
      <c r="F159" s="1010" t="s">
        <v>1956</v>
      </c>
      <c r="G159" s="1011"/>
      <c r="H159" s="1012"/>
      <c r="I159" s="750"/>
      <c r="J159" s="662"/>
      <c r="K159" s="1026"/>
      <c r="L159" s="1026"/>
      <c r="M159" s="193"/>
      <c r="N159" s="146"/>
      <c r="O159" s="146"/>
      <c r="P159" s="146"/>
      <c r="Q159" s="146"/>
      <c r="R159" s="146"/>
      <c r="S159" s="146"/>
      <c r="T159" s="146"/>
      <c r="U159" s="146"/>
      <c r="V159" s="146"/>
      <c r="W159" s="146"/>
      <c r="X159" s="146"/>
      <c r="Y159" s="146"/>
      <c r="Z159" s="146"/>
      <c r="AA159" s="146"/>
      <c r="AB159" s="146"/>
      <c r="AC159" s="146"/>
      <c r="AD159" s="146"/>
      <c r="AE159" s="146"/>
      <c r="AF159" s="151"/>
    </row>
    <row r="160" spans="2:32" ht="21">
      <c r="B160" s="1023"/>
      <c r="C160" s="1001"/>
      <c r="D160" s="1002"/>
      <c r="E160" s="1003"/>
      <c r="F160" s="1010" t="s">
        <v>1957</v>
      </c>
      <c r="G160" s="1011"/>
      <c r="H160" s="1012"/>
      <c r="I160" s="750"/>
      <c r="J160" s="662"/>
      <c r="K160" s="1026"/>
      <c r="L160" s="1026"/>
      <c r="M160" s="193"/>
      <c r="N160" s="146"/>
      <c r="O160" s="146"/>
      <c r="P160" s="146"/>
      <c r="Q160" s="146"/>
      <c r="R160" s="146"/>
      <c r="S160" s="146"/>
      <c r="T160" s="146"/>
      <c r="U160" s="146"/>
      <c r="V160" s="146"/>
      <c r="W160" s="146"/>
      <c r="X160" s="146"/>
      <c r="Y160" s="146"/>
      <c r="Z160" s="146"/>
      <c r="AA160" s="146"/>
      <c r="AB160" s="146"/>
      <c r="AC160" s="146"/>
      <c r="AD160" s="146"/>
      <c r="AE160" s="146"/>
      <c r="AF160" s="151"/>
    </row>
    <row r="161" spans="2:32" ht="21">
      <c r="B161" s="1023"/>
      <c r="C161" s="1001"/>
      <c r="D161" s="1002"/>
      <c r="E161" s="1003"/>
      <c r="F161" s="1010" t="s">
        <v>1958</v>
      </c>
      <c r="G161" s="1011"/>
      <c r="H161" s="1012"/>
      <c r="I161" s="750"/>
      <c r="J161" s="662"/>
      <c r="K161" s="1026"/>
      <c r="L161" s="1026"/>
      <c r="M161" s="193"/>
      <c r="N161" s="146"/>
      <c r="O161" s="146"/>
      <c r="P161" s="146"/>
      <c r="Q161" s="146"/>
      <c r="R161" s="146"/>
      <c r="S161" s="146"/>
      <c r="T161" s="146"/>
      <c r="U161" s="146"/>
      <c r="V161" s="146"/>
      <c r="W161" s="146"/>
      <c r="X161" s="146"/>
      <c r="Y161" s="146"/>
      <c r="Z161" s="146"/>
      <c r="AA161" s="146"/>
      <c r="AB161" s="146"/>
      <c r="AC161" s="146"/>
      <c r="AD161" s="146"/>
      <c r="AE161" s="146"/>
      <c r="AF161" s="151"/>
    </row>
    <row r="162" spans="2:32" ht="21.6" thickBot="1">
      <c r="B162" s="1023"/>
      <c r="C162" s="1004"/>
      <c r="D162" s="1005"/>
      <c r="E162" s="1006"/>
      <c r="F162" s="1016" t="s">
        <v>1959</v>
      </c>
      <c r="G162" s="1017"/>
      <c r="H162" s="1018"/>
      <c r="I162" s="752"/>
      <c r="J162" s="662"/>
      <c r="K162" s="1026"/>
      <c r="L162" s="1026"/>
      <c r="M162" s="196"/>
      <c r="N162" s="153"/>
      <c r="O162" s="153"/>
      <c r="P162" s="153"/>
      <c r="Q162" s="153"/>
      <c r="R162" s="153"/>
      <c r="S162" s="153"/>
      <c r="T162" s="153"/>
      <c r="U162" s="153"/>
      <c r="V162" s="153"/>
      <c r="W162" s="153"/>
      <c r="X162" s="153"/>
      <c r="Y162" s="153"/>
      <c r="Z162" s="153"/>
      <c r="AA162" s="153"/>
      <c r="AB162" s="153"/>
      <c r="AC162" s="153"/>
      <c r="AD162" s="153"/>
      <c r="AE162" s="153"/>
      <c r="AF162" s="154"/>
    </row>
    <row r="163" spans="2:32" ht="14.4" customHeight="1">
      <c r="B163" s="1023"/>
      <c r="C163" s="998" t="s">
        <v>1960</v>
      </c>
      <c r="D163" s="999"/>
      <c r="E163" s="1000"/>
      <c r="F163" s="1007" t="s">
        <v>1961</v>
      </c>
      <c r="G163" s="1008"/>
      <c r="H163" s="1009"/>
      <c r="I163" s="749"/>
      <c r="J163" s="662"/>
      <c r="K163" s="1026"/>
      <c r="L163" s="1026"/>
      <c r="M163" s="195"/>
      <c r="N163" s="148"/>
      <c r="O163" s="148"/>
      <c r="P163" s="148"/>
      <c r="Q163" s="148"/>
      <c r="R163" s="148"/>
      <c r="S163" s="148"/>
      <c r="T163" s="148"/>
      <c r="U163" s="148"/>
      <c r="V163" s="148"/>
      <c r="W163" s="148"/>
      <c r="X163" s="148"/>
      <c r="Y163" s="148"/>
      <c r="Z163" s="148"/>
      <c r="AA163" s="148"/>
      <c r="AB163" s="148"/>
      <c r="AC163" s="148"/>
      <c r="AD163" s="148"/>
      <c r="AE163" s="148"/>
      <c r="AF163" s="149"/>
    </row>
    <row r="164" spans="2:32" ht="21">
      <c r="B164" s="1023"/>
      <c r="C164" s="1001"/>
      <c r="D164" s="1002"/>
      <c r="E164" s="1003"/>
      <c r="F164" s="1010" t="s">
        <v>1962</v>
      </c>
      <c r="G164" s="1011"/>
      <c r="H164" s="1012"/>
      <c r="I164" s="750"/>
      <c r="J164" s="662"/>
      <c r="K164" s="1026"/>
      <c r="L164" s="1026"/>
      <c r="M164" s="193"/>
      <c r="N164" s="146"/>
      <c r="O164" s="146"/>
      <c r="P164" s="146"/>
      <c r="Q164" s="146"/>
      <c r="R164" s="146"/>
      <c r="S164" s="146"/>
      <c r="T164" s="146"/>
      <c r="U164" s="146"/>
      <c r="V164" s="146"/>
      <c r="W164" s="146"/>
      <c r="X164" s="146"/>
      <c r="Y164" s="146"/>
      <c r="Z164" s="146"/>
      <c r="AA164" s="146"/>
      <c r="AB164" s="146"/>
      <c r="AC164" s="146"/>
      <c r="AD164" s="146"/>
      <c r="AE164" s="146"/>
      <c r="AF164" s="151"/>
    </row>
    <row r="165" spans="2:32" ht="21.6" thickBot="1">
      <c r="B165" s="1023"/>
      <c r="C165" s="1004"/>
      <c r="D165" s="1005"/>
      <c r="E165" s="1006"/>
      <c r="F165" s="1016" t="s">
        <v>1963</v>
      </c>
      <c r="G165" s="1017"/>
      <c r="H165" s="1018"/>
      <c r="I165" s="752"/>
      <c r="J165" s="662"/>
      <c r="K165" s="1026"/>
      <c r="L165" s="1026"/>
      <c r="M165" s="196"/>
      <c r="N165" s="153"/>
      <c r="O165" s="153"/>
      <c r="P165" s="153"/>
      <c r="Q165" s="153"/>
      <c r="R165" s="153"/>
      <c r="S165" s="153"/>
      <c r="T165" s="153"/>
      <c r="U165" s="153"/>
      <c r="V165" s="153"/>
      <c r="W165" s="153"/>
      <c r="X165" s="153"/>
      <c r="Y165" s="153"/>
      <c r="Z165" s="153"/>
      <c r="AA165" s="153"/>
      <c r="AB165" s="153"/>
      <c r="AC165" s="153"/>
      <c r="AD165" s="153"/>
      <c r="AE165" s="153"/>
      <c r="AF165" s="154"/>
    </row>
    <row r="166" spans="2:32" ht="19.2" customHeight="1">
      <c r="B166" s="1023"/>
      <c r="C166" s="998" t="s">
        <v>1964</v>
      </c>
      <c r="D166" s="999"/>
      <c r="E166" s="1000"/>
      <c r="F166" s="1007" t="s">
        <v>1965</v>
      </c>
      <c r="G166" s="1008"/>
      <c r="H166" s="1009"/>
      <c r="I166" s="749"/>
      <c r="J166" s="662"/>
      <c r="K166" s="1026"/>
      <c r="L166" s="1026"/>
      <c r="M166" s="195"/>
      <c r="N166" s="148"/>
      <c r="O166" s="148"/>
      <c r="P166" s="148"/>
      <c r="Q166" s="148"/>
      <c r="R166" s="148"/>
      <c r="S166" s="148"/>
      <c r="T166" s="148"/>
      <c r="U166" s="148"/>
      <c r="V166" s="148"/>
      <c r="W166" s="148"/>
      <c r="X166" s="148"/>
      <c r="Y166" s="148"/>
      <c r="Z166" s="148"/>
      <c r="AA166" s="148"/>
      <c r="AB166" s="148"/>
      <c r="AC166" s="148"/>
      <c r="AD166" s="148"/>
      <c r="AE166" s="148"/>
      <c r="AF166" s="149"/>
    </row>
    <row r="167" spans="2:32" ht="21">
      <c r="B167" s="1023"/>
      <c r="C167" s="1001"/>
      <c r="D167" s="1002"/>
      <c r="E167" s="1003"/>
      <c r="F167" s="1010" t="s">
        <v>1966</v>
      </c>
      <c r="G167" s="1011"/>
      <c r="H167" s="1012"/>
      <c r="I167" s="750"/>
      <c r="J167" s="662"/>
      <c r="K167" s="1026"/>
      <c r="L167" s="1026"/>
      <c r="M167" s="193"/>
      <c r="N167" s="146"/>
      <c r="O167" s="146"/>
      <c r="P167" s="146"/>
      <c r="Q167" s="146"/>
      <c r="R167" s="146"/>
      <c r="S167" s="146"/>
      <c r="T167" s="146"/>
      <c r="U167" s="146"/>
      <c r="V167" s="146"/>
      <c r="W167" s="146"/>
      <c r="X167" s="146"/>
      <c r="Y167" s="146"/>
      <c r="Z167" s="146"/>
      <c r="AA167" s="146"/>
      <c r="AB167" s="146"/>
      <c r="AC167" s="146"/>
      <c r="AD167" s="146"/>
      <c r="AE167" s="146"/>
      <c r="AF167" s="151"/>
    </row>
    <row r="168" spans="2:32" ht="21">
      <c r="B168" s="1023"/>
      <c r="C168" s="1001"/>
      <c r="D168" s="1002"/>
      <c r="E168" s="1003"/>
      <c r="F168" s="1010" t="s">
        <v>1967</v>
      </c>
      <c r="G168" s="1011"/>
      <c r="H168" s="1012"/>
      <c r="I168" s="750"/>
      <c r="J168" s="662"/>
      <c r="K168" s="1026"/>
      <c r="L168" s="1026"/>
      <c r="M168" s="193"/>
      <c r="N168" s="146"/>
      <c r="O168" s="146"/>
      <c r="P168" s="146"/>
      <c r="Q168" s="146"/>
      <c r="R168" s="146"/>
      <c r="S168" s="146"/>
      <c r="T168" s="146"/>
      <c r="U168" s="146"/>
      <c r="V168" s="146"/>
      <c r="W168" s="146"/>
      <c r="X168" s="146"/>
      <c r="Y168" s="146"/>
      <c r="Z168" s="146"/>
      <c r="AA168" s="146"/>
      <c r="AB168" s="146"/>
      <c r="AC168" s="146"/>
      <c r="AD168" s="146"/>
      <c r="AE168" s="146"/>
      <c r="AF168" s="151"/>
    </row>
    <row r="169" spans="2:32" ht="21">
      <c r="B169" s="1023"/>
      <c r="C169" s="1001"/>
      <c r="D169" s="1002"/>
      <c r="E169" s="1003"/>
      <c r="F169" s="1010" t="s">
        <v>544</v>
      </c>
      <c r="G169" s="1011"/>
      <c r="H169" s="1012"/>
      <c r="I169" s="750"/>
      <c r="J169" s="662"/>
      <c r="K169" s="1026"/>
      <c r="L169" s="1026"/>
      <c r="M169" s="193"/>
      <c r="N169" s="146"/>
      <c r="O169" s="146"/>
      <c r="P169" s="146"/>
      <c r="Q169" s="146"/>
      <c r="R169" s="146"/>
      <c r="S169" s="146"/>
      <c r="T169" s="146"/>
      <c r="U169" s="146"/>
      <c r="V169" s="146"/>
      <c r="W169" s="146"/>
      <c r="X169" s="146"/>
      <c r="Y169" s="146"/>
      <c r="Z169" s="146"/>
      <c r="AA169" s="146"/>
      <c r="AB169" s="146"/>
      <c r="AC169" s="146"/>
      <c r="AD169" s="146"/>
      <c r="AE169" s="146"/>
      <c r="AF169" s="151"/>
    </row>
    <row r="170" spans="2:32" ht="21">
      <c r="B170" s="1023"/>
      <c r="C170" s="1001"/>
      <c r="D170" s="1002"/>
      <c r="E170" s="1003"/>
      <c r="F170" s="1010" t="s">
        <v>1968</v>
      </c>
      <c r="G170" s="1011"/>
      <c r="H170" s="1012"/>
      <c r="I170" s="750"/>
      <c r="J170" s="662"/>
      <c r="K170" s="1026"/>
      <c r="L170" s="1026"/>
      <c r="M170" s="193"/>
      <c r="N170" s="146"/>
      <c r="O170" s="146"/>
      <c r="P170" s="146"/>
      <c r="Q170" s="146"/>
      <c r="R170" s="146"/>
      <c r="S170" s="146"/>
      <c r="T170" s="146"/>
      <c r="U170" s="146"/>
      <c r="V170" s="146"/>
      <c r="W170" s="146"/>
      <c r="X170" s="146"/>
      <c r="Y170" s="146"/>
      <c r="Z170" s="146"/>
      <c r="AA170" s="146"/>
      <c r="AB170" s="146"/>
      <c r="AC170" s="146"/>
      <c r="AD170" s="146"/>
      <c r="AE170" s="146"/>
      <c r="AF170" s="151"/>
    </row>
    <row r="171" spans="2:32" ht="21.6" thickBot="1">
      <c r="B171" s="1024"/>
      <c r="C171" s="1004"/>
      <c r="D171" s="1005"/>
      <c r="E171" s="1006"/>
      <c r="F171" s="1016" t="s">
        <v>1755</v>
      </c>
      <c r="G171" s="1017"/>
      <c r="H171" s="1018"/>
      <c r="I171" s="752"/>
      <c r="J171" s="657"/>
      <c r="K171" s="1027"/>
      <c r="L171" s="1027"/>
      <c r="M171" s="196"/>
      <c r="N171" s="153"/>
      <c r="O171" s="153"/>
      <c r="P171" s="153"/>
      <c r="Q171" s="153"/>
      <c r="R171" s="153"/>
      <c r="S171" s="153"/>
      <c r="T171" s="153"/>
      <c r="U171" s="153"/>
      <c r="V171" s="153"/>
      <c r="W171" s="153"/>
      <c r="X171" s="153"/>
      <c r="Y171" s="153"/>
      <c r="Z171" s="153"/>
      <c r="AA171" s="153"/>
      <c r="AB171" s="153"/>
      <c r="AC171" s="153"/>
      <c r="AD171" s="153"/>
      <c r="AE171" s="153"/>
      <c r="AF171" s="154"/>
    </row>
    <row r="194" spans="9:9">
      <c r="I194" s="839"/>
    </row>
    <row r="195" spans="9:9">
      <c r="I195" s="839"/>
    </row>
  </sheetData>
  <mergeCells count="188">
    <mergeCell ref="B96:B171"/>
    <mergeCell ref="L96:L171"/>
    <mergeCell ref="K96:K171"/>
    <mergeCell ref="F163:H163"/>
    <mergeCell ref="F164:H164"/>
    <mergeCell ref="F165:H165"/>
    <mergeCell ref="F166:H166"/>
    <mergeCell ref="F167:H167"/>
    <mergeCell ref="F144:H144"/>
    <mergeCell ref="F145:H145"/>
    <mergeCell ref="F146:H146"/>
    <mergeCell ref="F147:H147"/>
    <mergeCell ref="F148:H148"/>
    <mergeCell ref="F139:H139"/>
    <mergeCell ref="F140:H140"/>
    <mergeCell ref="F141:H141"/>
    <mergeCell ref="F142:H142"/>
    <mergeCell ref="F143:H143"/>
    <mergeCell ref="F127:H127"/>
    <mergeCell ref="F128:H128"/>
    <mergeCell ref="F129:H129"/>
    <mergeCell ref="F96:H96"/>
    <mergeCell ref="F97:H97"/>
    <mergeCell ref="F98:H98"/>
    <mergeCell ref="F99:H99"/>
    <mergeCell ref="F100:H100"/>
    <mergeCell ref="F101:H101"/>
    <mergeCell ref="F102:H102"/>
    <mergeCell ref="C103:E109"/>
    <mergeCell ref="F103:H103"/>
    <mergeCell ref="F104:H104"/>
    <mergeCell ref="F105:H105"/>
    <mergeCell ref="F106:H106"/>
    <mergeCell ref="F107:H107"/>
    <mergeCell ref="F108:H108"/>
    <mergeCell ref="F109:H109"/>
    <mergeCell ref="C96:E102"/>
    <mergeCell ref="C166:E171"/>
    <mergeCell ref="F157:H157"/>
    <mergeCell ref="F158:H158"/>
    <mergeCell ref="F159:H159"/>
    <mergeCell ref="F160:H160"/>
    <mergeCell ref="F161:H161"/>
    <mergeCell ref="F162:H162"/>
    <mergeCell ref="F153:H153"/>
    <mergeCell ref="F154:H154"/>
    <mergeCell ref="F155:H155"/>
    <mergeCell ref="F156:H156"/>
    <mergeCell ref="C153:E156"/>
    <mergeCell ref="C157:E162"/>
    <mergeCell ref="C163:E165"/>
    <mergeCell ref="F168:H168"/>
    <mergeCell ref="F169:H169"/>
    <mergeCell ref="F170:H170"/>
    <mergeCell ref="F171:H171"/>
    <mergeCell ref="F151:H151"/>
    <mergeCell ref="F152:H152"/>
    <mergeCell ref="C139:E141"/>
    <mergeCell ref="C135:E138"/>
    <mergeCell ref="F135:H135"/>
    <mergeCell ref="F136:H136"/>
    <mergeCell ref="F137:H137"/>
    <mergeCell ref="F138:H138"/>
    <mergeCell ref="C129:E134"/>
    <mergeCell ref="F132:H132"/>
    <mergeCell ref="F133:H133"/>
    <mergeCell ref="F134:H134"/>
    <mergeCell ref="F130:H130"/>
    <mergeCell ref="F131:H131"/>
    <mergeCell ref="C142:E147"/>
    <mergeCell ref="C148:E152"/>
    <mergeCell ref="F149:H149"/>
    <mergeCell ref="F150:H150"/>
    <mergeCell ref="C124:E126"/>
    <mergeCell ref="C127:E128"/>
    <mergeCell ref="F124:H124"/>
    <mergeCell ref="F125:H125"/>
    <mergeCell ref="F126:H126"/>
    <mergeCell ref="C120:E123"/>
    <mergeCell ref="F120:H120"/>
    <mergeCell ref="F121:H121"/>
    <mergeCell ref="F122:H122"/>
    <mergeCell ref="F123:H123"/>
    <mergeCell ref="C116:E119"/>
    <mergeCell ref="F116:H116"/>
    <mergeCell ref="F117:H117"/>
    <mergeCell ref="F118:H118"/>
    <mergeCell ref="F119:H119"/>
    <mergeCell ref="C110:E115"/>
    <mergeCell ref="F110:H110"/>
    <mergeCell ref="F111:H111"/>
    <mergeCell ref="F112:H112"/>
    <mergeCell ref="F113:H113"/>
    <mergeCell ref="F114:H114"/>
    <mergeCell ref="F115:H115"/>
    <mergeCell ref="AD9:AF86"/>
    <mergeCell ref="AD87:AF95"/>
    <mergeCell ref="M7:AF7"/>
    <mergeCell ref="C2:AF6"/>
    <mergeCell ref="AA9:AC86"/>
    <mergeCell ref="AA87:AC95"/>
    <mergeCell ref="C89:E95"/>
    <mergeCell ref="F89:G89"/>
    <mergeCell ref="F90:G90"/>
    <mergeCell ref="F91:G91"/>
    <mergeCell ref="F92:G92"/>
    <mergeCell ref="F93:G93"/>
    <mergeCell ref="F94:G94"/>
    <mergeCell ref="F95:G95"/>
    <mergeCell ref="X9:Z86"/>
    <mergeCell ref="F36:G36"/>
    <mergeCell ref="F59:F63"/>
    <mergeCell ref="F76:G76"/>
    <mergeCell ref="F78:G78"/>
    <mergeCell ref="C76:E81"/>
    <mergeCell ref="C51:E65"/>
    <mergeCell ref="F64:F65"/>
    <mergeCell ref="F72:G72"/>
    <mergeCell ref="C82:E85"/>
    <mergeCell ref="C71:E75"/>
    <mergeCell ref="F75:G75"/>
    <mergeCell ref="F47:G47"/>
    <mergeCell ref="C42:E50"/>
    <mergeCell ref="F44:G44"/>
    <mergeCell ref="F71:G71"/>
    <mergeCell ref="C66:E70"/>
    <mergeCell ref="F66:G66"/>
    <mergeCell ref="F82:G82"/>
    <mergeCell ref="F77:G77"/>
    <mergeCell ref="F79:G79"/>
    <mergeCell ref="F80:G80"/>
    <mergeCell ref="C7:G7"/>
    <mergeCell ref="C39:E41"/>
    <mergeCell ref="F39:F41"/>
    <mergeCell ref="F42:G42"/>
    <mergeCell ref="F43:G43"/>
    <mergeCell ref="F21:F25"/>
    <mergeCell ref="F27:F31"/>
    <mergeCell ref="C8:E19"/>
    <mergeCell ref="F9:F10"/>
    <mergeCell ref="F11:F14"/>
    <mergeCell ref="F15:F18"/>
    <mergeCell ref="C20:E26"/>
    <mergeCell ref="C27:E37"/>
    <mergeCell ref="F35:G35"/>
    <mergeCell ref="F37:G37"/>
    <mergeCell ref="C38:E38"/>
    <mergeCell ref="C87:E88"/>
    <mergeCell ref="R9:T86"/>
    <mergeCell ref="U9:W86"/>
    <mergeCell ref="M82:Q85"/>
    <mergeCell ref="C86:E86"/>
    <mergeCell ref="F86:Q86"/>
    <mergeCell ref="M15:Q17"/>
    <mergeCell ref="F26:G26"/>
    <mergeCell ref="R87:T95"/>
    <mergeCell ref="U87:W95"/>
    <mergeCell ref="M9:Q10"/>
    <mergeCell ref="M38:Q38"/>
    <mergeCell ref="M39:Q41"/>
    <mergeCell ref="M42:Q50"/>
    <mergeCell ref="M51:Q65"/>
    <mergeCell ref="M11:Q14"/>
    <mergeCell ref="M20:Q20"/>
    <mergeCell ref="F70:G70"/>
    <mergeCell ref="F52:F58"/>
    <mergeCell ref="M66:Q70"/>
    <mergeCell ref="F69:G69"/>
    <mergeCell ref="F49:G49"/>
    <mergeCell ref="F68:G68"/>
    <mergeCell ref="M21:Q26"/>
    <mergeCell ref="F87:G87"/>
    <mergeCell ref="F81:G81"/>
    <mergeCell ref="F67:G67"/>
    <mergeCell ref="M27:Q37"/>
    <mergeCell ref="F85:G85"/>
    <mergeCell ref="F74:G74"/>
    <mergeCell ref="X87:Z95"/>
    <mergeCell ref="M71:Q75"/>
    <mergeCell ref="M76:Q81"/>
    <mergeCell ref="F88:G88"/>
    <mergeCell ref="F73:G73"/>
    <mergeCell ref="F84:G84"/>
    <mergeCell ref="F83:G83"/>
    <mergeCell ref="F45:G45"/>
    <mergeCell ref="F46:G46"/>
    <mergeCell ref="F50:G50"/>
    <mergeCell ref="F48:G48"/>
  </mergeCells>
  <phoneticPr fontId="109" type="noConversion"/>
  <hyperlinks>
    <hyperlink ref="G51" location="'Transporte Ferroviário'!F6" display="Tráfego nacional de mercadorias intra e inter-regional, por regiões de carga e descarga (toneladas)" xr:uid="{1E25CEC6-9A4E-43F4-A92A-1ED46E07A646}"/>
    <hyperlink ref="G53" location="'Transporte Rodiviário'!Z10" display="Transporte nacional em veículos nacionais: Mercadorias por regiões de carga e descarga (NUTS II), (NST 2007)" xr:uid="{AFD524FA-F15C-417A-B6B8-0464BA961364}"/>
    <hyperlink ref="G52" location="'Transporte Rodiviário'!F10" display="Transporte nacional: Matriz de fluxos de mercadorias intra e inter-regiões " xr:uid="{2908C917-F9D3-43C6-8AA1-E419E3183A32}"/>
    <hyperlink ref="G54" location="'Transporte Rodiviário'!J60" display="Transporte internacional em veículos nacionais: Mercadorias por países de origem/destino, segundo as regiões NUTS II de descarga/carga" xr:uid="{AAB31A93-AFC2-4601-8FE6-55A8E23A2BD8}"/>
    <hyperlink ref="G55" location="'Transporte Rodiviário'!U60" display="Transporte de mercadorias em veículos estrangeiros por região de origem" xr:uid="{01C3D1E5-9400-44E2-B46B-CC51CBF9787A}"/>
    <hyperlink ref="G56" location="'Transporte Rodiviário'!AA60" display="Transporte de mercadorias em veículos estrangeiros por região de destino" xr:uid="{27293BC9-10A2-4F93-AA57-DF3ACCBBC456}"/>
    <hyperlink ref="G57" location="'NUT''s III'!L5" display="Transporte rodoviário nacional anual de mercadorias por regiões de descarga (NUTS 3) e por grupo de mercadorias" xr:uid="{D44C0DE3-8EE1-470C-9347-FA715E65FC47}"/>
    <hyperlink ref="G58" location="'NUT''s III'!X5" display="Transporte rodoviário nacional anual de mercadorias por regiões de carga (NUTS 3) e por grupo de mercadorias" xr:uid="{E2D4CA9E-0400-49F1-B370-4B9EE3811738}"/>
    <hyperlink ref="F50:G50" location="'Produção de energia elétrica'!A1" display="Produção de energia elétrica" xr:uid="{92FF6635-558C-4AC2-9770-85FC6BC87E95}"/>
    <hyperlink ref="F45:G45" location="'Consumo de gás natural'!A1" display="Consumo de gás natural" xr:uid="{AF326F25-6907-468A-8740-741219AF9713}"/>
    <hyperlink ref="F44:G44" location="'Consumo de energia elétrica'!A1" display="Consumo de energia elétrica" xr:uid="{0581F304-2A6B-466A-BBDC-CD7B9D32D593}"/>
    <hyperlink ref="F42:G42" location="'consumidores de energia elétric'!A1" display="Consumidores de energia elétrica" xr:uid="{06C442E6-674D-41D6-A9FD-CFB6B7DC28F0}"/>
    <hyperlink ref="G41" location="VAB!A1" display="VAB" xr:uid="{779351D3-33C8-4556-9BB4-73E9C7613E11}"/>
    <hyperlink ref="G39" location="PIB!A1" display="PIB" xr:uid="{5D70ACAF-537C-4E49-92E0-F06782EF0D7B}"/>
    <hyperlink ref="G31" location="'Taxa de cobertura imp_exp'!A1" display="Taxa de cobertura imp/exp" xr:uid="{40307D96-17F3-4B42-A581-D537BB49D9F4}"/>
    <hyperlink ref="G30" location="Importações!A1" display="Importações" xr:uid="{DA862B91-18ED-4E8A-87DB-9085C2232DC1}"/>
    <hyperlink ref="G27" location="Exportações!A1" display="Exportações" xr:uid="{C8ECBABC-6C29-40F5-BF5E-A32B60A3FBE5}"/>
    <hyperlink ref="G25" location="Água!A1" display="águas resíduais" xr:uid="{79583F8C-8D70-41B8-A5EF-F74F6C42C825}"/>
    <hyperlink ref="G21" location="Água!A1" display="águas de abastecimento" xr:uid="{9E484BC6-161B-4BD2-8DCB-B578487A2C12}"/>
    <hyperlink ref="G17" location="Vinho!A1" display="Produção Vínicola" xr:uid="{5946FF3A-FBA2-41E0-B9C3-79B949BA7A90}"/>
    <hyperlink ref="G16" location="'Culturas Agrículas'!A1" display="Principais culturas" xr:uid="{87988870-C7A2-4183-8E62-C161D3FFB657}"/>
    <hyperlink ref="G15" location="'Azeite&amp;Azeitona'!A1" display="Azeite e azeitona" xr:uid="{B3AE328C-050A-439D-B374-39BE69017E79}"/>
    <hyperlink ref="G14" location="Ovos!A1" display="ovos" xr:uid="{0C0D90B6-660C-4860-87F3-A50F7AC79E38}"/>
    <hyperlink ref="G13" location="Leite!A1" display="Leite e produtos lácteos" xr:uid="{6A382766-378E-4CC2-B39F-AFB83B43F732}"/>
    <hyperlink ref="G12" location="'Lã&amp;Mel&amp;Cera'!A1" display="Cera, lã e mel" xr:uid="{181DCAE2-CD56-4B39-9B69-E4C34C6C1657}"/>
    <hyperlink ref="G11" location="Carne!A1" display="Carne e derivados" xr:uid="{9BF86F61-75EE-43E3-94E4-AC2CF22A0355}"/>
    <hyperlink ref="G10" location="Pesca!A1" display="Capturas de pescado" xr:uid="{A7ADDFF9-A7BB-4FE5-A452-DC15BD076CEB}"/>
    <hyperlink ref="G9" location="Pesca!O20" display="Aquicultura" xr:uid="{76091B02-C217-4E5D-97A6-DCB98156A025}"/>
    <hyperlink ref="F66:G66" location="'Patentes ambientais'!A1" display="Pedidos de patentes de invenções ambientais " xr:uid="{9598A2E7-955A-4E5F-A026-B3F49D7D50FB}"/>
    <hyperlink ref="L70" r:id="rId1" xr:uid="{36291FD1-DEC2-4190-BB11-83CF38E56E11}"/>
    <hyperlink ref="F70:G70" location="'índice de eco-inovação'!A1" display="índice de eco-inovação" xr:uid="{6F8795A2-B8B7-495A-A59D-ED0C90754943}"/>
    <hyperlink ref="F71:G71" location="Emprego!A1" display="Emprego equivalente a tempo completo em actividades de ambiente" xr:uid="{7187BB90-E51F-46DA-BD64-C127C0C08608}"/>
    <hyperlink ref="F48:G48" location="'Consumo de combustível'!A1" display="Consumo de combustível automóvel por habitante (tep/ hab.) por Local de residência" xr:uid="{6A46E75B-A319-468B-B0A9-38565A24A0F3}"/>
    <hyperlink ref="F78:G78" location="'Volume de negócios (€) das empr'!A1" display="Volume de negócios (€) das empresas por Localização geográfica" xr:uid="{24C38635-2ACB-40E2-BA14-41F9BA297E35}"/>
    <hyperlink ref="G38" location="'Poder de compra'!A1" display="Poder de compra" xr:uid="{DA3E498F-B9A9-4D3B-8C01-5805DA5BD4CA}"/>
    <hyperlink ref="F59:F63" location="'Transporte Marítimo'!A1" display="Marítimo" xr:uid="{4D1E7A82-19A1-453A-8B88-FB967523C04E}"/>
    <hyperlink ref="F75:G75" location="Emprego!A1" display="Emprego - indivíduos totais por Localização geográfica e atividade" xr:uid="{95D44A9D-ED9D-445F-A19A-791E9D7BB407}"/>
    <hyperlink ref="F82:G82" location="Pop_Residente!A1" display="População residente" xr:uid="{AF604BBC-EDB2-4F6E-87C9-650FDD44C709}"/>
    <hyperlink ref="F85:G85" location="Pop_empregada!A1" display="População empregada" xr:uid="{288C7B81-E9D6-4009-9EF9-779F30636655}"/>
    <hyperlink ref="AA8" r:id="rId2" xr:uid="{91BD9E18-A5B3-4751-87C1-83E900FFD5E9}"/>
    <hyperlink ref="G32" location="'Proporção de exportações Intra'!A1" display="Proporção de importações " xr:uid="{21722DD0-2EC7-4649-8CF5-33C65F615DA3}"/>
    <hyperlink ref="F86:Q86" r:id="rId3" display="ESTATÍSTICAS DA CONSTRUÇÃO E HABITAÇÃO" xr:uid="{CC89BC0F-2E9D-43CE-8D2F-426781BA78AA}"/>
    <hyperlink ref="M9:Q10" r:id="rId4" display="Para uma informação mais detalhada consultar as  Estatísticas da Pesca" xr:uid="{0DDD7FF1-259D-44AD-9196-A1D88ECEA929}"/>
    <hyperlink ref="M15:Q17" r:id="rId5" display="Para uma informação mais detalhada consultar as  Estatísticas Agrícolas" xr:uid="{6F5BF18E-F4AE-44C0-92D0-CEC1F4900AD2}"/>
    <hyperlink ref="M21:Q26" r:id="rId6" display="Para uma informação mais detalhada consultar as  Estatísticas do Ambiente" xr:uid="{43822F64-FDF2-4C27-A55C-40661D64F6A5}"/>
    <hyperlink ref="M27:Q37" r:id="rId7" display="Para uma informação mais detalhada consultar as  Estatísticas do Comércio Internacional (NUTS 2)" xr:uid="{6474386C-A58E-408E-A562-68590D524DD6}"/>
    <hyperlink ref="G22" location="'Massas de água superficiais'!A1" display="Massas de água superficiais" xr:uid="{28A21220-57B5-4F68-BCEA-4B36DC4A7030}"/>
    <hyperlink ref="G28" location="Exp_Imp_ESP!A1" display="Exp_Imp_Espanha" xr:uid="{CAC39802-60E1-43E7-8758-D1F00F19C8DB}"/>
    <hyperlink ref="G29" location="'Exp_Imp_4 pr_mercados'!A1" display="Exp_Imp_4 principais mercados" xr:uid="{C3FA9917-FE29-444A-BF07-273432A1F72D}"/>
    <hyperlink ref="F35:G35" location="Proporção_exportações_tecnolog!A1" display="Proporção de exportações de bens de alta tecnologia (%)" xr:uid="{1D970FDE-0807-4F59-B64E-F679D7B22B2A}"/>
    <hyperlink ref="F37:G37" location="'Intensidade exportadora '!A1" display="Intensidade exportadora " xr:uid="{7E0AEBFA-8196-4790-A0C6-6930B929DC98}"/>
    <hyperlink ref="F47:G47" location="'Vendas de combustíveis líquidos'!A1" display="Vendas de combustíveis líquidos e gasosos" xr:uid="{082A6041-E52A-4FBD-A940-1EF62D79A1A8}"/>
    <hyperlink ref="G64" location="'Comércio Internacional por Modo'!A1" display="Mercadorias importadas intra-UE por modo de transporte, país de procedência e região NUTS II" xr:uid="{8C168EF8-5088-4563-AB73-E021ECD69DDC}"/>
    <hyperlink ref="G65" location="'Comércio Internacional por Modo'!A1" display="Mercadorias exportadas intra-UE por modo de transporte, país de destino e região NUTS II" xr:uid="{A1C13E84-4735-4FC1-A2B7-38522BE33730}"/>
    <hyperlink ref="F67:G67" location="'Repartição da despesa em I&amp;D'!A1" display="Repartição da despesa em I&amp;D" xr:uid="{26A52E40-8A5B-4316-B3A7-64871EFC6576}"/>
    <hyperlink ref="F68:G68" location="'Despesa em I&amp;D'!A1" display="Despesa em I&amp;D" xr:uid="{60008182-528D-49D9-8030-4144F4594F77}"/>
    <hyperlink ref="F69:G69" location="'Proporção da despesa em I&amp;D'!A1" display="Proporção da despesa em I&amp;D" xr:uid="{CC639F27-B21C-4785-983A-903F72A40F8B}"/>
    <hyperlink ref="F76:G76" location="Empresas_loc_dim!A1" display="Empresas (N.º) por Localização geográfica e dimensão" xr:uid="{05746BF9-C56D-447C-A276-E51501E3067C}"/>
    <hyperlink ref="F80:G80" location="Nascimentos_Mortes_emp!A1" display="Nascimentos e Mortes de empresas" xr:uid="{0F4D9B1B-7A5E-4DD4-903B-15CEC6E2ADC6}"/>
    <hyperlink ref="F81:G81" location="'Empresas_loc_ativ '!A1" display="Empresas (N.º) por Localização geográfica e atividade" xr:uid="{6097791F-31DF-44FA-B803-7C7090CFAA7C}"/>
    <hyperlink ref="F77:G77" location="'Estabelecimentos por localizaçã'!A1" display="Estabelecimentos por Localização geográfica" xr:uid="{0B289860-4CE1-475B-8A3F-BB42CC773C82}"/>
    <hyperlink ref="F79:G79" location="'Custo das matérias consumidas e'!A1" display="Custo das matérias consumidas e ativos biológicos" xr:uid="{5C20FC1D-7335-4201-BA80-09810999F1CD}"/>
    <hyperlink ref="F83:G83" location="'Pessoal ao serviço '!A1" display="Pessoal ao serviço (N.º) das empresas" xr:uid="{84F519E0-66F2-4B5D-9287-BC18A491773E}"/>
    <hyperlink ref="F84:G84" location="'Pessoal ao serviço '!A1" display="Pessoal ao serviço (N.º) dos estabelecimentos" xr:uid="{FA14CE40-5525-4CA2-BD03-705D29845086}"/>
    <hyperlink ref="U9:W86" r:id="rId8" display="Anuários Estatísticos Regionais" xr:uid="{E6D49A45-A56F-421B-B752-11A4F8538909}"/>
    <hyperlink ref="F87:G87" location="'  Indústria extrativa'!A1" display="Produção comercial p/ distritos" xr:uid="{B44CC9CF-1CC0-4A9D-A068-53B92D97D93D}"/>
    <hyperlink ref="F88:G88" location="'Minas - Produção por distritos'!A1" display="Minas - Produção por distritos" xr:uid="{0C65F3A5-1465-4FBF-BA83-3BF8AD331190}"/>
    <hyperlink ref="M42:Q50" r:id="rId9" display="Para uma informação mais detalhada consultar as Estatísticas do Comércio Internacional" xr:uid="{BA944EC6-38EF-48C0-8805-C18EC329DE8A}"/>
    <hyperlink ref="M66:Q70" r:id="rId10" display="Para uma informação mais detalhada consultar as Estatísticas da Produção industrial" xr:uid="{18641DED-8D64-4807-A6B7-D451E98092DD}"/>
    <hyperlink ref="X9:Z86" r:id="rId11" display="Região Cenro em números" xr:uid="{231B3A06-07A5-4334-9E18-F45A8BFA130F}"/>
    <hyperlink ref="F36:G36" location="'Peso_exp_imp_no PIB'!A1" display="Peso das exportações de bens no PIB" xr:uid="{4DFAAB38-9F82-472A-8BB1-37850BEB5E26}"/>
    <hyperlink ref="L36" r:id="rId12" xr:uid="{2B7F56DD-CEF6-4241-8CBB-DFDE1BD62B8F}"/>
    <hyperlink ref="G20" location="'Emissões atmosféricas'!A1" display="Emissões atmosféricas" xr:uid="{508E0409-05F7-4C7B-8C1C-8BD87F7CF153}"/>
    <hyperlink ref="F89:G89" location="'Resíduos Urbanos Recolhidos'!A1" display="Resíduos Urbanos Recolhidos" xr:uid="{52C2312C-D3FD-463D-B73F-85BBAD8FE514}"/>
    <hyperlink ref="F90:G90" location="'Resíduos Geridos'!A1" display="Resíduos Geridos" xr:uid="{72FC8ED3-1455-4802-9B28-B8561F83507D}"/>
    <hyperlink ref="F91:G91" location="'Deposição_RUB_Aterro%'!A1" display="Deposição de resíduos urbanos biodegradáveis (RUB) em aterro (%)" xr:uid="{F2F3D224-2685-4A59-B868-D18779E47036}"/>
    <hyperlink ref="F92:G92" location="'Prop_Ru_REU&amp;REC'!A1" display="Proporção de resíduos urbanos preparados para reutilização e reciclagem" xr:uid="{012A79C5-5207-426F-BF7C-CCCD56A56A4B}"/>
    <hyperlink ref="F93:G93" location="Prop_Ru_dep_aterro!A1" display="Proporção de resíduos urbanos depositados em aterro " xr:uid="{7B8D7203-109F-4895-AA51-3AB610996460}"/>
    <hyperlink ref="F94:G94" location="RU_recolh_p_habitante!A1" display="Resíduos urbanos recolhidos por habitante (kg/ hab.)" xr:uid="{E0821C82-1FDF-4E8C-A630-DE3800B3025E}"/>
    <hyperlink ref="F95:G95" location="Prop_RU_recolh_selectiv!A1" display="Proporção de resíduos urbanos recolhidos selectivamente" xr:uid="{4742C957-D465-45D0-A9E2-CF2F49E3B0A7}"/>
    <hyperlink ref="F26:G26" location="invs_muni_GTR!A1" display="Investimentos em gestão de resíduos dos municípios" xr:uid="{970194BB-C2C8-41F5-8E39-B98F8FA1122D}"/>
    <hyperlink ref="G23" location="Água!A1" display="águas resíduais" xr:uid="{E2CF3A29-0405-46B0-AD11-22413051368C}"/>
    <hyperlink ref="G40" location="PIB!A1" display="PIB" xr:uid="{977692A9-5256-4D92-BD19-1084E1C3A297}"/>
    <hyperlink ref="G59" location="'Transporte Marítimo'!J8" display="Movimento de mercadorias por porto, tipo de tráfego e fluxo" xr:uid="{7605FE27-6FBF-4318-84CA-505F4895E950}"/>
    <hyperlink ref="G60" location="'Transporte Marítimo'!L27" display="Mercadorias carregadas, por porto e grupos de mercadorias (NST 2007)" xr:uid="{EBA39A19-2629-42FE-A790-E1D9F215425A}"/>
    <hyperlink ref="G61" location="'Transporte Marítimo'!L64" display="Mercadorias descarregadas por porto e grupos de mercadorias  (NST 2007) " xr:uid="{EDC486B9-3826-473C-8ABD-A092EFA31996}"/>
    <hyperlink ref="G62" location="'Transporte Marítimo'!J110" display="Mercadorias perigosas movimentadas por porto, fluxo e classe IMDG (a)" xr:uid="{507D1832-121A-482B-BF76-3F1153036757}"/>
    <hyperlink ref="G63" location="'Transporte Marítimo'!I150" display="Movimento de mercadorias por porto, fluxo e tipos de carga" xr:uid="{2A7D9D27-AC9F-4F95-9253-018B9616E5E7}"/>
    <hyperlink ref="R9:T86" r:id="rId13" display="Anuário Estatístico de Portugal" xr:uid="{ACB557B0-FC6F-4A37-B5B9-EDA1A1B065F6}"/>
    <hyperlink ref="G24" location="Perdas_sistemas_abast_água!A1" display="Perdas nos sistemas de abastecimento de água" xr:uid="{67E2FF4B-5C29-4B84-8E85-FAD246BE9995}"/>
    <hyperlink ref="K44" r:id="rId14" xr:uid="{F55A5404-BAE0-404C-98AD-FE9201D45672}"/>
    <hyperlink ref="M20:Q20" r:id="rId15" display="Encontrei na APA as emissões por concelho por categoria de fonte de emissão" xr:uid="{220FDA6B-5B91-4B02-BE4A-CB0465EB670C}"/>
    <hyperlink ref="AA9:AC86" r:id="rId16" display="Economia Circular na Região de Lisboa de Lisboa e Vale do Tejo: Fluxos do Metabolismo Regional, 2019" xr:uid="{182B872C-9CD1-4548-821D-A199A09EAE7D}"/>
    <hyperlink ref="AA87:AC95" r:id="rId17" display="Este doc. é bastante útil, uma vez que apresenta um estudo semelhante ao pretendido e utiliza o modelo UMAn" xr:uid="{1B586709-E6A6-4670-BF7F-424BAE519C10}"/>
    <hyperlink ref="AD9:AF86" r:id="rId18" display="Anuário Estatístico da Região Centro - 2018" xr:uid="{0831FF6A-5AFE-41BE-BE42-4C1FD2E05E16}"/>
    <hyperlink ref="F72:G72" location="Taxa_desemp!A1" display="Taxa de desemprego segundo os Censos: total e por sexo (%)" xr:uid="{71CC1C63-06C1-4051-A7C3-A9DB7DF0CE6A}"/>
    <hyperlink ref="F74:G74" location="Taz_emp!A1" display="Taxa de emprego segundo os Censos: total e por sexo (%)" xr:uid="{D7233E16-AAE9-4183-AFA8-45E005AF8DBA}"/>
    <hyperlink ref="F73:G73" location="Pop_ativa!A1" display="População ativa segundo os Censos: total e por sexo" xr:uid="{F65C3100-F32A-4CCE-8E9C-F1866AA3C812}"/>
    <hyperlink ref="F96:H96" r:id="rId19" display="População residente " xr:uid="{88E62B2E-1A3F-4F53-A53D-FE3445ECA9A4}"/>
    <hyperlink ref="F97:H97" r:id="rId20" display="Migrações " xr:uid="{CDC47527-F775-4EA5-A1EF-59C7F291C80B}"/>
    <hyperlink ref="F98:H98" r:id="rId21" display="Famílias " xr:uid="{92D22789-D8BA-4582-A2BA-6E0DB298DA94}"/>
    <hyperlink ref="F99:H99" r:id="rId22" display="Escolaridade" xr:uid="{5B4FAA7B-FA9B-49A3-9578-1CC30B3A58F4}"/>
    <hyperlink ref="F100:H100" r:id="rId23" display="Mercado de trabalho" xr:uid="{13CCD65C-C1FF-4F27-8765-6059004F0602}"/>
    <hyperlink ref="F101:H101" r:id="rId24" display="Deslocações diárias" xr:uid="{EE7DDB15-8AB1-417A-9B73-897705D9F972}"/>
    <hyperlink ref="F102:H102" r:id="rId25" display="Habitação" xr:uid="{CD602998-EB68-496B-9E39-8EDE05342290}"/>
    <hyperlink ref="F110:H110" r:id="rId26" display="Alunos do Ensino Não Superior" xr:uid="{47FD9BBE-6C12-464F-81D1-6143EC6E3820}"/>
    <hyperlink ref="F111:H111" r:id="rId27" display="Alunos Matriculados do Ensino Superior" xr:uid="{E5132140-A4BD-4DF5-9E47-400D7E6ED921}"/>
    <hyperlink ref="F112:H112" r:id="rId28" display="Diplomados no Ano" xr:uid="{16EA56CD-AF16-4A43-BC61-5D2D266D5735}"/>
    <hyperlink ref="F113:H113" r:id="rId29" display="Docentes" xr:uid="{5C9DD414-C00A-487B-9069-1C21AECA3068}"/>
    <hyperlink ref="F114:H114" r:id="rId30" display="Escolaridade da População" xr:uid="{D6B82DD1-1E90-40EA-B1B7-8319E16F76BD}"/>
    <hyperlink ref="F115:H115" r:id="rId31" display="Estabelecimentos de Ensino" xr:uid="{C3825C7D-480B-42DC-B6D5-410FB28F29DF}"/>
    <hyperlink ref="F103:H103" r:id="rId32" display="Casamentos e Divórcios" xr:uid="{1C08D276-B886-4F13-BEBC-BD886FF30E89}"/>
    <hyperlink ref="F104:H104" r:id="rId33" display="Famílias" xr:uid="{A89FF5DF-1424-4ACF-9983-903BABF2E83F}"/>
    <hyperlink ref="F105:H105" r:id="rId34" display="Migrações" xr:uid="{E12F46F4-C9DC-486F-94E2-FACF45797739}"/>
    <hyperlink ref="F106:H106" r:id="rId35" display="Movimento da População" xr:uid="{DDBAF591-4DB8-4A37-8A6C-FF207647FFB8}"/>
    <hyperlink ref="F107:H107" r:id="rId36" display="Nascimentos e Fecundidade" xr:uid="{71978E19-840B-42F0-BF10-2C10A27C00CB}"/>
    <hyperlink ref="F108:H108" r:id="rId37" display="Esperança de Vida e Mortes" xr:uid="{D9CAFCA4-C71E-4154-8F4B-DEECC6847A24}"/>
    <hyperlink ref="F109:H109" r:id="rId38" display="População Residente" xr:uid="{FF6FA4D1-57ED-4933-8269-483B983155C7}"/>
    <hyperlink ref="F116:H116" r:id="rId39" display="Acidentes" xr:uid="{8A8C37F3-5F73-415A-8AEE-CD6EB178C579}"/>
    <hyperlink ref="F117:H117" r:id="rId40" display="Recursos Humanos" xr:uid="{ED15E0E6-4E15-4947-BD38-9A0A7940367A}"/>
    <hyperlink ref="F118:H118" r:id="rId41" display="Serviço Nacional de Saúde (SNS)" xr:uid="{1749FD18-CC9C-4FF3-8C4D-E4147936EC93}"/>
    <hyperlink ref="F119:H119" r:id="rId42" display="Serviços e Utilização" xr:uid="{C7A1BB7A-E8EE-45B3-A8C9-780C09E87D46}"/>
    <hyperlink ref="F120:H120" r:id="rId43" display="Caixa Geral de Aposentações (CGA)" xr:uid="{AE768219-7B03-4626-97FE-52CD4139A54E}"/>
    <hyperlink ref="F121:H121" r:id="rId44" display="Seg. Social - Beneficiários" xr:uid="{C60A9210-82EB-49C1-8B2E-08E7107129E0}"/>
    <hyperlink ref="F122:H122" r:id="rId45" display="Seg. Social - Contribuintes" xr:uid="{BBD80251-151F-4AC1-8724-95DEBD51093D}"/>
    <hyperlink ref="F123:H123" r:id="rId46" display="Seg. Social - Pensionistas" xr:uid="{1B827FDE-7236-4A05-9D3D-8774804012AF}"/>
    <hyperlink ref="F124:H124" r:id="rId47" display="Alojamentos" xr:uid="{9EF1DFE7-D22E-4E4E-B381-322C4FE556D8}"/>
    <hyperlink ref="F125:H125" r:id="rId48" display="Rendimentos e Poder de Compra" xr:uid="{7BF3777D-A281-45C8-8A40-C6F06F596372}"/>
    <hyperlink ref="F126:H126" r:id="rId49" display="Edifícios" xr:uid="{BAA35D85-571B-4F66-A9A3-939ACEFBE7BE}"/>
    <hyperlink ref="F127:H127" r:id="rId50" display="Actos Notariais e Registos" xr:uid="{74BC51E0-6FA4-4DFE-B126-7CE5B68C6EB5}"/>
    <hyperlink ref="F128:H128" r:id="rId51" display="Crimes" xr:uid="{61A2A1FD-623D-4C26-B8F7-E5245856D1E9}"/>
    <hyperlink ref="F129:H129" r:id="rId52" display="Emprego" xr:uid="{6467222B-E62A-4D2D-8642-FF30EBFF8D9C}"/>
    <hyperlink ref="F130:H130" r:id="rId53" display="População Activa" xr:uid="{93D2CA4D-18C1-4AC4-9489-B18F3459AA8B}"/>
    <hyperlink ref="F131:H131" r:id="rId54" display="População Desempregada" xr:uid="{1ADD6071-F346-452B-A8FD-53E8EB37E3A8}"/>
    <hyperlink ref="F132:H132" r:id="rId55" display="População Empregada" xr:uid="{8F50663F-01E2-413A-AD24-331DC2F1E2E6}"/>
    <hyperlink ref="F133:H133" r:id="rId56" display="População Inactiva" xr:uid="{F7501853-61E6-4A36-8FDE-995855B1BE94}"/>
    <hyperlink ref="F134:H134" r:id="rId57" display="Salários" xr:uid="{990D0292-0B4D-47E8-82E3-A734F897C839}"/>
    <hyperlink ref="F135:H135" r:id="rId58" display="Empresas Não Financeiras" xr:uid="{D5588287-A022-41F4-83EC-4FCABB3B9F85}"/>
    <hyperlink ref="F136:H136" r:id="rId59" display="PIB e Comércio Internacional" xr:uid="{C5796809-EAAE-4082-94D6-BCB1B6B46DC2}"/>
    <hyperlink ref="F137:H137" r:id="rId60" display="Demografia das Empresas Não Financeiras" xr:uid="{7A1CE1B6-A666-40BA-AAAD-911EAF990AE0}"/>
    <hyperlink ref="F138:H138" r:id="rId61" display="Banca, Crédito e Multibanco" xr:uid="{D0426114-2019-43B9-8F02-01D64E81F355}"/>
    <hyperlink ref="F141:H141" r:id="rId62" display="Ciência" xr:uid="{AA0E9D80-A8C7-48B9-A472-AB3C6DC9BD61}"/>
    <hyperlink ref="F140:H140" r:id="rId63" display="Telecomunicações" xr:uid="{15245E21-C858-4B21-A3D0-B4F3550CCD1D}"/>
    <hyperlink ref="F139:H139" r:id="rId64" display="Computadores e Internet" xr:uid="{CC99D5A7-AAB7-45D5-88C9-99D2AE30D3B2}"/>
    <hyperlink ref="F142:H142" r:id="rId65" display="Água e Saneamento" xr:uid="{7934EEC5-FA16-430C-9B16-26541B7352BC}"/>
    <hyperlink ref="F143:H143" r:id="rId66" display="Despesas" xr:uid="{A81AA3FD-DBF6-47A3-9E2F-DBF5AC711D97}"/>
    <hyperlink ref="F144:H144" r:id="rId67" display="Energia" xr:uid="{585EEF4E-200E-4E7E-B9C7-14F1E974CF28}"/>
    <hyperlink ref="F145:H145" r:id="rId68" display="Proteção do Ambiente" xr:uid="{788AB0B6-3DB8-4DBF-A24E-3027F97C23CF}"/>
    <hyperlink ref="F146:H146" r:id="rId69" display="Resíduos" xr:uid="{D4DE29DE-97BB-41F3-8879-F756AEB088CF}"/>
    <hyperlink ref="F147:H147" r:id="rId70" display="Território e Ordenamento" xr:uid="{423A4D82-A59C-4B00-A430-53B82F286BBE}"/>
    <hyperlink ref="F148:H148" r:id="rId71" display="Cinema" xr:uid="{230758B8-3DEB-4D17-BC96-5D5396319C6D}"/>
    <hyperlink ref="F149:H149" r:id="rId72" display="Despesas" xr:uid="{72CB02F7-B7CE-4806-918C-0D34C9C9F4BF}"/>
    <hyperlink ref="F150:H150" r:id="rId73" display="Espetáculos ao vivo" xr:uid="{E5E04AA2-B95E-4EBE-BBBF-D3322D54DBF9}"/>
    <hyperlink ref="F151:H151" r:id="rId74" display="Museus e Galerias" xr:uid="{D375CEA5-7264-4855-A105-176386D0F6C8}"/>
    <hyperlink ref="F152:H152" r:id="rId75" display="Periódicos" xr:uid="{35EEBD21-AAB6-4639-8D57-A8FA1C1F428F}"/>
    <hyperlink ref="F153:H153" r:id="rId76" display="Despesas" xr:uid="{1C8C76B9-14D7-42CF-B580-4C38EDED4522}"/>
    <hyperlink ref="F154:H154" r:id="rId77" display="Receitas" xr:uid="{30C01EA0-595D-4092-B484-3FE0391AF1A2}"/>
    <hyperlink ref="F155:H155" r:id="rId78" display="Trabalhadores" xr:uid="{87C4EAAE-9B7A-4373-B377-BB271846E13E}"/>
    <hyperlink ref="F156:H156" r:id="rId79" display="Dívida e Défice/Excedente" xr:uid="{03D2DB66-F53B-4023-998F-DD0B064B13AF}"/>
    <hyperlink ref="F157:H157" r:id="rId80" display="Participação Eleitoral para a Assembleia da República" xr:uid="{9FE35CD6-E253-4700-B982-5CB16216F594}"/>
    <hyperlink ref="F158:H158" r:id="rId81" display="Participação Eleitoral para as Assembleias Legislativas Regionais" xr:uid="{14DA237C-5901-4E55-B76F-9B3C237C8AE6}"/>
    <hyperlink ref="F159:H159" r:id="rId82" display="Para as Autarquias Locais" xr:uid="{69C2A30F-43E8-4751-880E-037DD2557015}"/>
    <hyperlink ref="F160:H160" r:id="rId83" display="Para o Parlamento Europeu" xr:uid="{8ECAF44A-0467-440D-A38A-C6442A157DFA}"/>
    <hyperlink ref="F161:H161" r:id="rId84" display="Para a Presidência da República" xr:uid="{14ACFB8C-A25A-4A40-9E04-691800B397BE}"/>
    <hyperlink ref="F162:H162" r:id="rId85" display="Para o Recenseamento Eleitoral" xr:uid="{4DA9E897-1152-47BD-88AD-A0889DF612A0}"/>
    <hyperlink ref="F163:H163" r:id="rId86" display="Alojamentos Turísticos" xr:uid="{1B59DA2D-959C-4CAD-A06D-D9CFFBECFC86}"/>
    <hyperlink ref="F164:H164" r:id="rId87" display="Ocupação de Alojamentos Turísticos" xr:uid="{3CBF0BE4-57B2-4B78-83BC-677986E8FBF4}"/>
    <hyperlink ref="F165:H165" r:id="rId88" display="Turismo da População Residente" xr:uid="{2D65BAB1-3299-4A23-A8BA-C17B47278FD7}"/>
    <hyperlink ref="F166:H166" r:id="rId89" display="Explorações Agrícolas e Superfície" xr:uid="{91F75E34-E807-4DDF-B0FD-47E17AA733F2}"/>
    <hyperlink ref="F167:H167" r:id="rId90" display="Superfície e Produção Agrícola" xr:uid="{6096C18B-CC33-40FB-9FE0-234AF1CDBCC3}"/>
    <hyperlink ref="F168:H168" r:id="rId91" display="Contas Económicas da Agricultura" xr:uid="{F161DB78-DA09-4376-83DE-CF18CBD27539}"/>
    <hyperlink ref="F169:H169" r:id="rId92" display="Floresta" xr:uid="{A6CCD80B-9A38-4772-8BDF-C493E98E93AB}"/>
    <hyperlink ref="F170:H170" r:id="rId93" display="Pescas" xr:uid="{F51AF967-194D-41A7-AE6A-38D51AE88784}"/>
    <hyperlink ref="F171:H171" r:id="rId94" display="Emprego" xr:uid="{72774757-46BA-4A0E-87F3-600DE6F54EE0}"/>
    <hyperlink ref="K45" r:id="rId95" xr:uid="{E59DA4ED-A3B2-4DB3-AFF0-AE40935EF482}"/>
  </hyperlinks>
  <pageMargins left="0.7" right="0.7" top="0.75" bottom="0.75" header="0.3" footer="0.3"/>
  <pageSetup orientation="portrait" r:id="rId96"/>
  <legacyDrawing r:id="rId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1D5D4-0EE0-4EFD-9656-9C933902EFC9}">
  <dimension ref="G6:K84"/>
  <sheetViews>
    <sheetView topLeftCell="A13" zoomScale="80" zoomScaleNormal="80" workbookViewId="0">
      <selection activeCell="H67" sqref="H67:J67"/>
    </sheetView>
  </sheetViews>
  <sheetFormatPr defaultRowHeight="14.4"/>
  <cols>
    <col min="7" max="7" width="15.21875" customWidth="1"/>
    <col min="8" max="8" width="13.21875" customWidth="1"/>
    <col min="9" max="9" width="14.5546875" customWidth="1"/>
    <col min="10" max="10" width="14.21875" customWidth="1"/>
    <col min="11" max="11" width="26.6640625" customWidth="1"/>
  </cols>
  <sheetData>
    <row r="6" spans="7:11" ht="15" thickBot="1"/>
    <row r="7" spans="7:11" ht="15" thickBot="1">
      <c r="G7" s="1090" t="s">
        <v>1884</v>
      </c>
      <c r="H7" s="1091"/>
      <c r="I7" s="1091"/>
      <c r="J7" s="1092"/>
    </row>
    <row r="8" spans="7:11" ht="15" thickBot="1">
      <c r="G8" s="1087" t="s">
        <v>1339</v>
      </c>
      <c r="H8" s="1088"/>
      <c r="I8" s="1088"/>
      <c r="J8" s="1089"/>
      <c r="K8" s="838" t="s">
        <v>1978</v>
      </c>
    </row>
    <row r="9" spans="7:11">
      <c r="G9" s="1093" t="s">
        <v>1885</v>
      </c>
      <c r="H9" s="1031" t="s">
        <v>1887</v>
      </c>
      <c r="I9" s="1032"/>
      <c r="J9" s="1033"/>
      <c r="K9" s="787" t="s">
        <v>1969</v>
      </c>
    </row>
    <row r="10" spans="7:11">
      <c r="G10" s="1094"/>
      <c r="H10" s="1034" t="s">
        <v>1888</v>
      </c>
      <c r="I10" s="1035"/>
      <c r="J10" s="1036"/>
      <c r="K10" s="788" t="s">
        <v>1970</v>
      </c>
    </row>
    <row r="11" spans="7:11">
      <c r="G11" s="1094"/>
      <c r="H11" s="1034" t="s">
        <v>1886</v>
      </c>
      <c r="I11" s="1035"/>
      <c r="J11" s="1036"/>
      <c r="K11" s="788" t="s">
        <v>1970</v>
      </c>
    </row>
    <row r="12" spans="7:11">
      <c r="G12" s="1094"/>
      <c r="H12" s="1034" t="s">
        <v>1889</v>
      </c>
      <c r="I12" s="1035"/>
      <c r="J12" s="1036"/>
      <c r="K12" s="788" t="s">
        <v>1970</v>
      </c>
    </row>
    <row r="13" spans="7:11">
      <c r="G13" s="1094"/>
      <c r="H13" s="1034" t="s">
        <v>1890</v>
      </c>
      <c r="I13" s="1035"/>
      <c r="J13" s="1036"/>
      <c r="K13" s="791" t="s">
        <v>1969</v>
      </c>
    </row>
    <row r="14" spans="7:11">
      <c r="G14" s="1094"/>
      <c r="H14" s="1034" t="s">
        <v>1891</v>
      </c>
      <c r="I14" s="1035"/>
      <c r="J14" s="1036"/>
      <c r="K14" s="788" t="s">
        <v>1970</v>
      </c>
    </row>
    <row r="15" spans="7:11" ht="15" thickBot="1">
      <c r="G15" s="1095"/>
      <c r="H15" s="1037" t="s">
        <v>1892</v>
      </c>
      <c r="I15" s="1038"/>
      <c r="J15" s="1039"/>
      <c r="K15" s="788" t="s">
        <v>1970</v>
      </c>
    </row>
    <row r="16" spans="7:11">
      <c r="G16" s="1081" t="s">
        <v>834</v>
      </c>
      <c r="H16" s="1078" t="s">
        <v>1893</v>
      </c>
      <c r="I16" s="1079"/>
      <c r="J16" s="1080"/>
      <c r="K16" s="819" t="s">
        <v>1970</v>
      </c>
    </row>
    <row r="17" spans="7:11">
      <c r="G17" s="1082"/>
      <c r="H17" s="1034" t="s">
        <v>1894</v>
      </c>
      <c r="I17" s="1035"/>
      <c r="J17" s="1036"/>
      <c r="K17" s="789" t="s">
        <v>1970</v>
      </c>
    </row>
    <row r="18" spans="7:11">
      <c r="G18" s="1082"/>
      <c r="H18" s="1034" t="s">
        <v>1895</v>
      </c>
      <c r="I18" s="1035"/>
      <c r="J18" s="1036"/>
      <c r="K18" s="789" t="s">
        <v>1970</v>
      </c>
    </row>
    <row r="19" spans="7:11">
      <c r="G19" s="1082"/>
      <c r="H19" s="1034" t="s">
        <v>1896</v>
      </c>
      <c r="I19" s="1035"/>
      <c r="J19" s="1036"/>
      <c r="K19" s="789" t="s">
        <v>1970</v>
      </c>
    </row>
    <row r="20" spans="7:11">
      <c r="G20" s="1082"/>
      <c r="H20" s="1034" t="s">
        <v>1897</v>
      </c>
      <c r="I20" s="1035"/>
      <c r="J20" s="1036"/>
      <c r="K20" s="789" t="s">
        <v>1970</v>
      </c>
    </row>
    <row r="21" spans="7:11">
      <c r="G21" s="1082"/>
      <c r="H21" s="1034" t="s">
        <v>1898</v>
      </c>
      <c r="I21" s="1035"/>
      <c r="J21" s="1036"/>
      <c r="K21" s="789" t="s">
        <v>1970</v>
      </c>
    </row>
    <row r="22" spans="7:11" ht="15" thickBot="1">
      <c r="G22" s="1083"/>
      <c r="H22" s="1037" t="s">
        <v>1899</v>
      </c>
      <c r="I22" s="1038"/>
      <c r="J22" s="1039"/>
      <c r="K22" s="789" t="s">
        <v>1969</v>
      </c>
    </row>
    <row r="23" spans="7:11">
      <c r="G23" s="1084" t="s">
        <v>799</v>
      </c>
      <c r="H23" s="1031" t="s">
        <v>1900</v>
      </c>
      <c r="I23" s="1032"/>
      <c r="J23" s="1033"/>
      <c r="K23" s="789" t="s">
        <v>1970</v>
      </c>
    </row>
    <row r="24" spans="7:11">
      <c r="G24" s="1085"/>
      <c r="H24" s="1034" t="s">
        <v>1901</v>
      </c>
      <c r="I24" s="1035"/>
      <c r="J24" s="1036"/>
      <c r="K24" s="789" t="s">
        <v>1970</v>
      </c>
    </row>
    <row r="25" spans="7:11">
      <c r="G25" s="1085"/>
      <c r="H25" s="1034" t="s">
        <v>1902</v>
      </c>
      <c r="I25" s="1035"/>
      <c r="J25" s="1036"/>
      <c r="K25" s="789" t="s">
        <v>1970</v>
      </c>
    </row>
    <row r="26" spans="7:11">
      <c r="G26" s="1085"/>
      <c r="H26" s="1034" t="s">
        <v>1903</v>
      </c>
      <c r="I26" s="1035"/>
      <c r="J26" s="1036"/>
      <c r="K26" s="789" t="s">
        <v>1970</v>
      </c>
    </row>
    <row r="27" spans="7:11">
      <c r="G27" s="1085"/>
      <c r="H27" s="1034" t="s">
        <v>1904</v>
      </c>
      <c r="I27" s="1035"/>
      <c r="J27" s="1036"/>
      <c r="K27" s="789" t="s">
        <v>1970</v>
      </c>
    </row>
    <row r="28" spans="7:11" ht="15" thickBot="1">
      <c r="G28" s="1086"/>
      <c r="H28" s="1069" t="s">
        <v>1905</v>
      </c>
      <c r="I28" s="1070"/>
      <c r="J28" s="1071"/>
      <c r="K28" s="789" t="s">
        <v>1970</v>
      </c>
    </row>
    <row r="29" spans="7:11">
      <c r="G29" s="1072" t="s">
        <v>1906</v>
      </c>
      <c r="H29" s="1031" t="s">
        <v>1907</v>
      </c>
      <c r="I29" s="1032"/>
      <c r="J29" s="1033"/>
      <c r="K29" s="789" t="s">
        <v>1970</v>
      </c>
    </row>
    <row r="30" spans="7:11">
      <c r="G30" s="1073"/>
      <c r="H30" s="1034" t="s">
        <v>1908</v>
      </c>
      <c r="I30" s="1035"/>
      <c r="J30" s="1036"/>
      <c r="K30" s="789" t="s">
        <v>1970</v>
      </c>
    </row>
    <row r="31" spans="7:11">
      <c r="G31" s="1073"/>
      <c r="H31" s="1034" t="s">
        <v>1909</v>
      </c>
      <c r="I31" s="1035"/>
      <c r="J31" s="1036"/>
      <c r="K31" s="789" t="s">
        <v>1970</v>
      </c>
    </row>
    <row r="32" spans="7:11" ht="15" thickBot="1">
      <c r="G32" s="1074"/>
      <c r="H32" s="1069" t="s">
        <v>1910</v>
      </c>
      <c r="I32" s="1070"/>
      <c r="J32" s="1071"/>
      <c r="K32" s="789" t="s">
        <v>1970</v>
      </c>
    </row>
    <row r="33" spans="7:11">
      <c r="G33" s="1075" t="s">
        <v>1911</v>
      </c>
      <c r="H33" s="1031" t="s">
        <v>1912</v>
      </c>
      <c r="I33" s="1032"/>
      <c r="J33" s="1033"/>
      <c r="K33" s="789" t="s">
        <v>1970</v>
      </c>
    </row>
    <row r="34" spans="7:11">
      <c r="G34" s="1076"/>
      <c r="H34" s="1034" t="s">
        <v>1913</v>
      </c>
      <c r="I34" s="1035"/>
      <c r="J34" s="1036"/>
      <c r="K34" s="789" t="s">
        <v>1970</v>
      </c>
    </row>
    <row r="35" spans="7:11">
      <c r="G35" s="1076"/>
      <c r="H35" s="1034" t="s">
        <v>1914</v>
      </c>
      <c r="I35" s="1035"/>
      <c r="J35" s="1036"/>
      <c r="K35" s="789" t="s">
        <v>1970</v>
      </c>
    </row>
    <row r="36" spans="7:11" ht="15" thickBot="1">
      <c r="G36" s="1077"/>
      <c r="H36" s="1069" t="s">
        <v>1915</v>
      </c>
      <c r="I36" s="1070"/>
      <c r="J36" s="1071"/>
      <c r="K36" s="789" t="s">
        <v>1970</v>
      </c>
    </row>
    <row r="37" spans="7:11" ht="18.600000000000001" customHeight="1">
      <c r="G37" s="1064" t="s">
        <v>1916</v>
      </c>
      <c r="H37" s="1031" t="s">
        <v>1917</v>
      </c>
      <c r="I37" s="1032"/>
      <c r="J37" s="1033"/>
      <c r="K37" s="789" t="s">
        <v>1970</v>
      </c>
    </row>
    <row r="38" spans="7:11" ht="18.600000000000001" customHeight="1">
      <c r="G38" s="1065"/>
      <c r="H38" s="1034" t="s">
        <v>1918</v>
      </c>
      <c r="I38" s="1035"/>
      <c r="J38" s="1036"/>
      <c r="K38" s="789" t="s">
        <v>1969</v>
      </c>
    </row>
    <row r="39" spans="7:11" ht="21.6" customHeight="1" thickBot="1">
      <c r="G39" s="1066"/>
      <c r="H39" s="1037" t="s">
        <v>1919</v>
      </c>
      <c r="I39" s="1038"/>
      <c r="J39" s="1039"/>
      <c r="K39" s="789" t="s">
        <v>1970</v>
      </c>
    </row>
    <row r="40" spans="7:11">
      <c r="G40" s="1067" t="s">
        <v>1920</v>
      </c>
      <c r="H40" s="1031" t="s">
        <v>1921</v>
      </c>
      <c r="I40" s="1032"/>
      <c r="J40" s="1033"/>
      <c r="K40" s="789" t="s">
        <v>1970</v>
      </c>
    </row>
    <row r="41" spans="7:11" ht="15" thickBot="1">
      <c r="G41" s="1068"/>
      <c r="H41" s="1037" t="s">
        <v>1922</v>
      </c>
      <c r="I41" s="1038"/>
      <c r="J41" s="1039"/>
      <c r="K41" s="789" t="s">
        <v>1970</v>
      </c>
    </row>
    <row r="42" spans="7:11">
      <c r="G42" s="1061" t="s">
        <v>1923</v>
      </c>
      <c r="H42" s="1031" t="s">
        <v>1755</v>
      </c>
      <c r="I42" s="1032"/>
      <c r="J42" s="1033"/>
      <c r="K42" s="789" t="s">
        <v>1969</v>
      </c>
    </row>
    <row r="43" spans="7:11">
      <c r="G43" s="1062"/>
      <c r="H43" s="1034" t="s">
        <v>1924</v>
      </c>
      <c r="I43" s="1035"/>
      <c r="J43" s="1036"/>
      <c r="K43" s="789" t="s">
        <v>1969</v>
      </c>
    </row>
    <row r="44" spans="7:11">
      <c r="G44" s="1062"/>
      <c r="H44" s="1034" t="s">
        <v>1925</v>
      </c>
      <c r="I44" s="1035"/>
      <c r="J44" s="1036"/>
      <c r="K44" s="789" t="s">
        <v>1969</v>
      </c>
    </row>
    <row r="45" spans="7:11">
      <c r="G45" s="1062"/>
      <c r="H45" s="1034" t="s">
        <v>1926</v>
      </c>
      <c r="I45" s="1035"/>
      <c r="J45" s="1036"/>
      <c r="K45" s="789" t="s">
        <v>1969</v>
      </c>
    </row>
    <row r="46" spans="7:11">
      <c r="G46" s="1062"/>
      <c r="H46" s="1034" t="s">
        <v>1927</v>
      </c>
      <c r="I46" s="1035"/>
      <c r="J46" s="1036"/>
      <c r="K46" s="789" t="s">
        <v>1969</v>
      </c>
    </row>
    <row r="47" spans="7:11" ht="15" thickBot="1">
      <c r="G47" s="1063"/>
      <c r="H47" s="1037" t="s">
        <v>1928</v>
      </c>
      <c r="I47" s="1038"/>
      <c r="J47" s="1039"/>
      <c r="K47" s="789" t="s">
        <v>1970</v>
      </c>
    </row>
    <row r="48" spans="7:11">
      <c r="G48" s="1055" t="s">
        <v>1929</v>
      </c>
      <c r="H48" s="1031" t="s">
        <v>1931</v>
      </c>
      <c r="I48" s="1032"/>
      <c r="J48" s="1033"/>
      <c r="K48" s="789" t="s">
        <v>1988</v>
      </c>
    </row>
    <row r="49" spans="7:11">
      <c r="G49" s="1056"/>
      <c r="H49" s="1034" t="s">
        <v>1932</v>
      </c>
      <c r="I49" s="1035"/>
      <c r="J49" s="1036"/>
      <c r="K49" s="789" t="s">
        <v>1969</v>
      </c>
    </row>
    <row r="50" spans="7:11">
      <c r="G50" s="1056"/>
      <c r="H50" s="1034" t="s">
        <v>1933</v>
      </c>
      <c r="I50" s="1035"/>
      <c r="J50" s="1036"/>
      <c r="K50" s="789" t="s">
        <v>1988</v>
      </c>
    </row>
    <row r="51" spans="7:11" ht="15" thickBot="1">
      <c r="G51" s="1057"/>
      <c r="H51" s="1037" t="s">
        <v>1934</v>
      </c>
      <c r="I51" s="1038"/>
      <c r="J51" s="1039"/>
      <c r="K51" s="789" t="s">
        <v>1970</v>
      </c>
    </row>
    <row r="52" spans="7:11" ht="18" customHeight="1">
      <c r="G52" s="1058" t="s">
        <v>1930</v>
      </c>
      <c r="H52" s="1031" t="s">
        <v>1935</v>
      </c>
      <c r="I52" s="1032"/>
      <c r="J52" s="1033"/>
      <c r="K52" s="789" t="s">
        <v>1970</v>
      </c>
    </row>
    <row r="53" spans="7:11" ht="17.399999999999999" customHeight="1">
      <c r="G53" s="1059"/>
      <c r="H53" s="1034" t="s">
        <v>1936</v>
      </c>
      <c r="I53" s="1035"/>
      <c r="J53" s="1036"/>
      <c r="K53" s="789" t="s">
        <v>1970</v>
      </c>
    </row>
    <row r="54" spans="7:11" ht="18.600000000000001" customHeight="1" thickBot="1">
      <c r="G54" s="1060"/>
      <c r="H54" s="1037" t="s">
        <v>1937</v>
      </c>
      <c r="I54" s="1038"/>
      <c r="J54" s="1039"/>
      <c r="K54" s="789" t="s">
        <v>1969</v>
      </c>
    </row>
    <row r="55" spans="7:11">
      <c r="G55" s="1052" t="s">
        <v>1938</v>
      </c>
      <c r="H55" s="1031" t="s">
        <v>1939</v>
      </c>
      <c r="I55" s="1032"/>
      <c r="J55" s="1033"/>
      <c r="K55" s="789" t="s">
        <v>1969</v>
      </c>
    </row>
    <row r="56" spans="7:11">
      <c r="G56" s="1053"/>
      <c r="H56" s="1034" t="s">
        <v>1940</v>
      </c>
      <c r="I56" s="1035"/>
      <c r="J56" s="1036"/>
      <c r="K56" s="789" t="s">
        <v>1969</v>
      </c>
    </row>
    <row r="57" spans="7:11">
      <c r="G57" s="1053"/>
      <c r="H57" s="1034" t="s">
        <v>746</v>
      </c>
      <c r="I57" s="1035"/>
      <c r="J57" s="1036"/>
      <c r="K57" s="789" t="s">
        <v>1969</v>
      </c>
    </row>
    <row r="58" spans="7:11">
      <c r="G58" s="1053"/>
      <c r="H58" s="1034" t="s">
        <v>1941</v>
      </c>
      <c r="I58" s="1035"/>
      <c r="J58" s="1036"/>
      <c r="K58" s="789" t="s">
        <v>1970</v>
      </c>
    </row>
    <row r="59" spans="7:11">
      <c r="G59" s="1053"/>
      <c r="H59" s="1034" t="s">
        <v>1942</v>
      </c>
      <c r="I59" s="1035"/>
      <c r="J59" s="1036"/>
      <c r="K59" s="789" t="s">
        <v>1969</v>
      </c>
    </row>
    <row r="60" spans="7:11" ht="15" thickBot="1">
      <c r="G60" s="1054"/>
      <c r="H60" s="1037" t="s">
        <v>1943</v>
      </c>
      <c r="I60" s="1038"/>
      <c r="J60" s="1039"/>
      <c r="K60" s="789" t="s">
        <v>1970</v>
      </c>
    </row>
    <row r="61" spans="7:11">
      <c r="G61" s="1049" t="s">
        <v>1944</v>
      </c>
      <c r="H61" s="1031" t="s">
        <v>1945</v>
      </c>
      <c r="I61" s="1032"/>
      <c r="J61" s="1033"/>
      <c r="K61" s="789" t="s">
        <v>1970</v>
      </c>
    </row>
    <row r="62" spans="7:11">
      <c r="G62" s="1050"/>
      <c r="H62" s="1034" t="s">
        <v>1940</v>
      </c>
      <c r="I62" s="1035"/>
      <c r="J62" s="1036"/>
      <c r="K62" s="789" t="s">
        <v>1970</v>
      </c>
    </row>
    <row r="63" spans="7:11">
      <c r="G63" s="1050"/>
      <c r="H63" s="1034" t="s">
        <v>1946</v>
      </c>
      <c r="I63" s="1035"/>
      <c r="J63" s="1036"/>
      <c r="K63" s="789" t="s">
        <v>1970</v>
      </c>
    </row>
    <row r="64" spans="7:11">
      <c r="G64" s="1050"/>
      <c r="H64" s="1034" t="s">
        <v>1947</v>
      </c>
      <c r="I64" s="1035"/>
      <c r="J64" s="1036"/>
      <c r="K64" s="789" t="s">
        <v>1970</v>
      </c>
    </row>
    <row r="65" spans="7:11" ht="15" thickBot="1">
      <c r="G65" s="1051"/>
      <c r="H65" s="1037" t="s">
        <v>1948</v>
      </c>
      <c r="I65" s="1038"/>
      <c r="J65" s="1039"/>
      <c r="K65" s="789" t="s">
        <v>1970</v>
      </c>
    </row>
    <row r="66" spans="7:11">
      <c r="G66" s="1046" t="s">
        <v>1949</v>
      </c>
      <c r="H66" s="1031" t="s">
        <v>1940</v>
      </c>
      <c r="I66" s="1032"/>
      <c r="J66" s="1033"/>
      <c r="K66" s="789" t="s">
        <v>1970</v>
      </c>
    </row>
    <row r="67" spans="7:11">
      <c r="G67" s="1047"/>
      <c r="H67" s="1034" t="s">
        <v>1950</v>
      </c>
      <c r="I67" s="1035"/>
      <c r="J67" s="1036"/>
      <c r="K67" s="789" t="s">
        <v>1970</v>
      </c>
    </row>
    <row r="68" spans="7:11">
      <c r="G68" s="1047"/>
      <c r="H68" s="1034" t="s">
        <v>1951</v>
      </c>
      <c r="I68" s="1035"/>
      <c r="J68" s="1036"/>
      <c r="K68" s="789" t="s">
        <v>1970</v>
      </c>
    </row>
    <row r="69" spans="7:11" ht="15" thickBot="1">
      <c r="G69" s="1048"/>
      <c r="H69" s="1037" t="s">
        <v>1952</v>
      </c>
      <c r="I69" s="1038"/>
      <c r="J69" s="1039"/>
      <c r="K69" s="789" t="s">
        <v>1970</v>
      </c>
    </row>
    <row r="70" spans="7:11">
      <c r="G70" s="1043" t="s">
        <v>1953</v>
      </c>
      <c r="H70" s="1031" t="s">
        <v>1955</v>
      </c>
      <c r="I70" s="1032"/>
      <c r="J70" s="1033"/>
      <c r="K70" s="789" t="s">
        <v>1970</v>
      </c>
    </row>
    <row r="71" spans="7:11">
      <c r="G71" s="1044"/>
      <c r="H71" s="1034" t="s">
        <v>1954</v>
      </c>
      <c r="I71" s="1035"/>
      <c r="J71" s="1036"/>
      <c r="K71" s="789" t="s">
        <v>1970</v>
      </c>
    </row>
    <row r="72" spans="7:11">
      <c r="G72" s="1044"/>
      <c r="H72" s="1034" t="s">
        <v>1956</v>
      </c>
      <c r="I72" s="1035"/>
      <c r="J72" s="1036"/>
      <c r="K72" s="789" t="s">
        <v>1970</v>
      </c>
    </row>
    <row r="73" spans="7:11">
      <c r="G73" s="1044"/>
      <c r="H73" s="1034" t="s">
        <v>1957</v>
      </c>
      <c r="I73" s="1035"/>
      <c r="J73" s="1036"/>
      <c r="K73" s="789" t="s">
        <v>1970</v>
      </c>
    </row>
    <row r="74" spans="7:11">
      <c r="G74" s="1044"/>
      <c r="H74" s="1034" t="s">
        <v>1958</v>
      </c>
      <c r="I74" s="1035"/>
      <c r="J74" s="1036"/>
      <c r="K74" s="789" t="s">
        <v>1970</v>
      </c>
    </row>
    <row r="75" spans="7:11" ht="15" thickBot="1">
      <c r="G75" s="1045"/>
      <c r="H75" s="1037" t="s">
        <v>1959</v>
      </c>
      <c r="I75" s="1038"/>
      <c r="J75" s="1039"/>
      <c r="K75" s="789" t="s">
        <v>1970</v>
      </c>
    </row>
    <row r="76" spans="7:11">
      <c r="G76" s="1040" t="s">
        <v>1960</v>
      </c>
      <c r="H76" s="1031" t="s">
        <v>1961</v>
      </c>
      <c r="I76" s="1032"/>
      <c r="J76" s="1033"/>
      <c r="K76" s="789" t="s">
        <v>1970</v>
      </c>
    </row>
    <row r="77" spans="7:11">
      <c r="G77" s="1041"/>
      <c r="H77" s="1034" t="s">
        <v>1962</v>
      </c>
      <c r="I77" s="1035"/>
      <c r="J77" s="1036"/>
      <c r="K77" s="789" t="s">
        <v>1970</v>
      </c>
    </row>
    <row r="78" spans="7:11" ht="15" thickBot="1">
      <c r="G78" s="1042"/>
      <c r="H78" s="1037" t="s">
        <v>1963</v>
      </c>
      <c r="I78" s="1038"/>
      <c r="J78" s="1039"/>
      <c r="K78" s="789" t="s">
        <v>1970</v>
      </c>
    </row>
    <row r="79" spans="7:11" ht="14.4" customHeight="1">
      <c r="G79" s="1028" t="s">
        <v>1964</v>
      </c>
      <c r="H79" s="1031" t="s">
        <v>1965</v>
      </c>
      <c r="I79" s="1032"/>
      <c r="J79" s="1033"/>
      <c r="K79" s="789" t="s">
        <v>1970</v>
      </c>
    </row>
    <row r="80" spans="7:11">
      <c r="G80" s="1029"/>
      <c r="H80" s="1034" t="s">
        <v>1966</v>
      </c>
      <c r="I80" s="1035"/>
      <c r="J80" s="1036"/>
      <c r="K80" s="789" t="s">
        <v>1969</v>
      </c>
    </row>
    <row r="81" spans="7:11">
      <c r="G81" s="1029"/>
      <c r="H81" s="1034" t="s">
        <v>1967</v>
      </c>
      <c r="I81" s="1035"/>
      <c r="J81" s="1036"/>
      <c r="K81" s="789" t="s">
        <v>1969</v>
      </c>
    </row>
    <row r="82" spans="7:11">
      <c r="G82" s="1029"/>
      <c r="H82" s="1034" t="s">
        <v>544</v>
      </c>
      <c r="I82" s="1035"/>
      <c r="J82" s="1036"/>
      <c r="K82" s="789" t="s">
        <v>1970</v>
      </c>
    </row>
    <row r="83" spans="7:11">
      <c r="G83" s="1029"/>
      <c r="H83" s="1034" t="s">
        <v>1968</v>
      </c>
      <c r="I83" s="1035"/>
      <c r="J83" s="1036"/>
      <c r="K83" s="789" t="s">
        <v>1969</v>
      </c>
    </row>
    <row r="84" spans="7:11" ht="15" thickBot="1">
      <c r="G84" s="1030"/>
      <c r="H84" s="1037" t="s">
        <v>1755</v>
      </c>
      <c r="I84" s="1038"/>
      <c r="J84" s="1039"/>
      <c r="K84" s="790" t="s">
        <v>1970</v>
      </c>
    </row>
  </sheetData>
  <mergeCells count="94">
    <mergeCell ref="G8:J8"/>
    <mergeCell ref="G7:J7"/>
    <mergeCell ref="H15:J15"/>
    <mergeCell ref="H14:J14"/>
    <mergeCell ref="G9:G15"/>
    <mergeCell ref="H9:J9"/>
    <mergeCell ref="H10:J10"/>
    <mergeCell ref="H11:J11"/>
    <mergeCell ref="H12:J12"/>
    <mergeCell ref="H13:J13"/>
    <mergeCell ref="H17:J17"/>
    <mergeCell ref="H16:J16"/>
    <mergeCell ref="G16:G22"/>
    <mergeCell ref="G23:G28"/>
    <mergeCell ref="H23:J23"/>
    <mergeCell ref="H24:J24"/>
    <mergeCell ref="H25:J25"/>
    <mergeCell ref="H26:J26"/>
    <mergeCell ref="H27:J27"/>
    <mergeCell ref="H28:J28"/>
    <mergeCell ref="H22:J22"/>
    <mergeCell ref="H21:J21"/>
    <mergeCell ref="H20:J20"/>
    <mergeCell ref="H19:J19"/>
    <mergeCell ref="H18:J18"/>
    <mergeCell ref="H33:J33"/>
    <mergeCell ref="G33:G36"/>
    <mergeCell ref="H34:J34"/>
    <mergeCell ref="H35:J35"/>
    <mergeCell ref="H36:J36"/>
    <mergeCell ref="H29:J29"/>
    <mergeCell ref="H30:J30"/>
    <mergeCell ref="H31:J31"/>
    <mergeCell ref="H32:J32"/>
    <mergeCell ref="G29:G32"/>
    <mergeCell ref="G37:G39"/>
    <mergeCell ref="H37:J37"/>
    <mergeCell ref="H38:J38"/>
    <mergeCell ref="H39:J39"/>
    <mergeCell ref="G40:G41"/>
    <mergeCell ref="H40:J40"/>
    <mergeCell ref="H41:J41"/>
    <mergeCell ref="G42:G47"/>
    <mergeCell ref="H42:J42"/>
    <mergeCell ref="H43:J43"/>
    <mergeCell ref="H44:J44"/>
    <mergeCell ref="H45:J45"/>
    <mergeCell ref="H46:J46"/>
    <mergeCell ref="H47:J47"/>
    <mergeCell ref="G48:G51"/>
    <mergeCell ref="G52:G54"/>
    <mergeCell ref="H48:J48"/>
    <mergeCell ref="H49:J49"/>
    <mergeCell ref="H50:J50"/>
    <mergeCell ref="H51:J51"/>
    <mergeCell ref="H52:J52"/>
    <mergeCell ref="H53:J53"/>
    <mergeCell ref="H54:J54"/>
    <mergeCell ref="G55:G60"/>
    <mergeCell ref="H55:J55"/>
    <mergeCell ref="H56:J56"/>
    <mergeCell ref="H57:J57"/>
    <mergeCell ref="H58:J58"/>
    <mergeCell ref="H59:J59"/>
    <mergeCell ref="H60:J60"/>
    <mergeCell ref="G61:G65"/>
    <mergeCell ref="H61:J61"/>
    <mergeCell ref="H62:J62"/>
    <mergeCell ref="H63:J63"/>
    <mergeCell ref="H64:J64"/>
    <mergeCell ref="H65:J65"/>
    <mergeCell ref="G66:G69"/>
    <mergeCell ref="H66:J66"/>
    <mergeCell ref="H67:J67"/>
    <mergeCell ref="H68:J68"/>
    <mergeCell ref="H69:J69"/>
    <mergeCell ref="H74:J74"/>
    <mergeCell ref="H75:J75"/>
    <mergeCell ref="G76:G78"/>
    <mergeCell ref="H76:J76"/>
    <mergeCell ref="H77:J77"/>
    <mergeCell ref="H78:J78"/>
    <mergeCell ref="G70:G75"/>
    <mergeCell ref="H70:J70"/>
    <mergeCell ref="H71:J71"/>
    <mergeCell ref="H72:J72"/>
    <mergeCell ref="H73:J73"/>
    <mergeCell ref="G79:G84"/>
    <mergeCell ref="H79:J79"/>
    <mergeCell ref="H80:J80"/>
    <mergeCell ref="H81:J81"/>
    <mergeCell ref="H82:J82"/>
    <mergeCell ref="H83:J83"/>
    <mergeCell ref="H84:J84"/>
  </mergeCells>
  <conditionalFormatting sqref="K9:K84">
    <cfRule type="containsText" dxfId="2" priority="1" operator="containsText" text="Talvez">
      <formula>NOT(ISERROR(SEARCH("Talvez",K9)))</formula>
    </cfRule>
    <cfRule type="containsText" dxfId="1" priority="2" operator="containsText" text="Sim">
      <formula>NOT(ISERROR(SEARCH("Sim",K9)))</formula>
    </cfRule>
    <cfRule type="containsText" dxfId="0" priority="3" operator="containsText" text="Não">
      <formula>NOT(ISERROR(SEARCH("Não",K9)))</formula>
    </cfRule>
  </conditionalFormatting>
  <hyperlinks>
    <hyperlink ref="H9:J9" r:id="rId1" display="População residente " xr:uid="{DAB122AF-5191-4C2D-A0ED-4F531606AA85}"/>
    <hyperlink ref="H10:J10" r:id="rId2" display="Migrações " xr:uid="{DC71824D-3B96-4D29-B094-7081D3BF7FCE}"/>
    <hyperlink ref="H11:J11" r:id="rId3" display="Famílias " xr:uid="{9DF3A9A3-DDCF-457E-8FF7-8EBAD32E889C}"/>
    <hyperlink ref="H12:J12" r:id="rId4" display="Escolaridade" xr:uid="{3FFED516-3AE4-4CC0-B89B-F93D77BF1D43}"/>
    <hyperlink ref="H13:J13" r:id="rId5" display="Mercado de trabalho" xr:uid="{679E3AC6-C35A-4008-8525-ADECD8E0A74D}"/>
    <hyperlink ref="H14:J14" r:id="rId6" display="Deslocações diárias" xr:uid="{E4EEE23C-CBDF-4B60-A8C5-83A7F682168E}"/>
    <hyperlink ref="H15:J15" r:id="rId7" display="Habitação" xr:uid="{57907F36-6C33-45A0-8ECE-D6B26013C2C3}"/>
    <hyperlink ref="H23:J23" r:id="rId8" display="Alunos do Ensino Não Superior" xr:uid="{618778A5-1FBF-4495-8358-FA6D91FB3D3E}"/>
    <hyperlink ref="H24:J24" r:id="rId9" display="Alunos Matriculados do Ensino Superior" xr:uid="{A255E26F-F81A-4825-BF1C-F3233FAE9971}"/>
    <hyperlink ref="H25:J25" r:id="rId10" display="Diplomados no Ano" xr:uid="{14DC7C63-5027-48D9-A3D9-FC2F47CF406F}"/>
    <hyperlink ref="H26:J26" r:id="rId11" display="Docentes" xr:uid="{0F0716D6-D279-4D41-A521-0E7CEC46469B}"/>
    <hyperlink ref="H27:J27" r:id="rId12" display="Escolaridade da População" xr:uid="{5AB4EA1B-9851-4256-A674-23F6FFD018F0}"/>
    <hyperlink ref="H28:J28" r:id="rId13" display="Estabelecimentos de Ensino" xr:uid="{07D5D492-EF74-46FB-946E-AB333C0DB33F}"/>
    <hyperlink ref="H16:J16" r:id="rId14" display="Casamentos e Divórcios" xr:uid="{0A7E98DD-FB9E-43C8-9C33-F563776092FC}"/>
    <hyperlink ref="H17:J17" r:id="rId15" display="Famílias" xr:uid="{E83F08CF-2190-4ACD-9737-868822B0881F}"/>
    <hyperlink ref="H18:J18" r:id="rId16" display="Migrações" xr:uid="{6D2F307B-E29B-4F69-B02F-BC948F83CA4E}"/>
    <hyperlink ref="H19:J19" r:id="rId17" display="Movimento da População" xr:uid="{7DBE0756-1AC1-4241-89BF-01C7A2DDEF79}"/>
    <hyperlink ref="H20:J20" r:id="rId18" display="Nascimentos e Fecundidade" xr:uid="{516D307A-2ED2-4C6D-9A5D-CFC31F02C9EB}"/>
    <hyperlink ref="H21:J21" r:id="rId19" display="Esperança de Vida e Mortes" xr:uid="{E454E437-0832-4FF9-A476-8FC632256670}"/>
    <hyperlink ref="H22:J22" r:id="rId20" display="População Residente" xr:uid="{B684977C-5475-4B05-B314-57DFF7395F07}"/>
    <hyperlink ref="H29:J29" r:id="rId21" display="Acidentes" xr:uid="{23EB05AA-AF93-40D1-B677-BE3215768A78}"/>
    <hyperlink ref="H30:J30" r:id="rId22" display="Recursos Humanos" xr:uid="{B27308D0-2A79-4344-BB93-516112339BC9}"/>
    <hyperlink ref="H31:J31" r:id="rId23" display="Serviço Nacional de Saúde (SNS)" xr:uid="{70492A04-8A9A-449B-8C30-EE9165C76BCF}"/>
    <hyperlink ref="H32:J32" r:id="rId24" display="Serviços e Utilização" xr:uid="{71BBEF65-895C-4407-BC73-44DD944EF098}"/>
    <hyperlink ref="H33:J33" r:id="rId25" display="Caixa Geral de Aposentações (CGA)" xr:uid="{7D8CF5AC-EEF0-4A69-B414-BE220486D7F5}"/>
    <hyperlink ref="H34:J34" r:id="rId26" display="Seg. Social - Beneficiários" xr:uid="{82855104-C06D-4052-B690-5CA450C0381F}"/>
    <hyperlink ref="H35:J35" r:id="rId27" display="Seg. Social - Contribuintes" xr:uid="{78440ADD-F737-4B3F-A42D-CA1978FCE623}"/>
    <hyperlink ref="H36:J36" r:id="rId28" display="Seg. Social - Pensionistas" xr:uid="{41854907-1984-45F0-BD1C-01C7655F9A47}"/>
    <hyperlink ref="H37:J37" r:id="rId29" display="Alojamentos" xr:uid="{885D1489-CA77-4574-AA1C-B28F202740DB}"/>
    <hyperlink ref="H38:J38" r:id="rId30" display="Rendimentos e Poder de Compra" xr:uid="{978D8AF1-521F-4D16-A460-F7D8CAD0D7F5}"/>
    <hyperlink ref="H39:J39" r:id="rId31" display="Edifícios" xr:uid="{A1AC7217-6B87-4CC9-88CD-32838176BFB0}"/>
    <hyperlink ref="H40:J40" r:id="rId32" display="Actos Notariais e Registos" xr:uid="{92053F78-3FCD-4F32-A3BE-5AFC98A7AFFC}"/>
    <hyperlink ref="H41:J41" r:id="rId33" display="Crimes" xr:uid="{F59AE3B1-5CC2-45C4-A34A-5AD835E8F70F}"/>
    <hyperlink ref="H42:J42" r:id="rId34" display="Emprego" xr:uid="{08A68F2B-CFA3-42B3-AF06-69EF4F5CC208}"/>
    <hyperlink ref="H43:J43" r:id="rId35" display="População Activa" xr:uid="{E94B9EEB-5070-4FBF-8362-42BBD13D3303}"/>
    <hyperlink ref="H44:J44" r:id="rId36" display="População Desempregada" xr:uid="{C6FF5553-7532-434A-9EA6-D9EEC39E2F6B}"/>
    <hyperlink ref="H45:J45" r:id="rId37" display="População Empregada" xr:uid="{F184E51E-AF51-4BB7-81E1-AB5678363DB0}"/>
    <hyperlink ref="H46:J46" r:id="rId38" display="População Inactiva" xr:uid="{57E4D004-FED5-41A2-8A8E-49ABF79A2E33}"/>
    <hyperlink ref="H47:J47" r:id="rId39" display="Salários" xr:uid="{BD774633-BEE0-4F58-8FF3-06726D922D98}"/>
    <hyperlink ref="H48:J48" r:id="rId40" display="Empresas Não Financeiras" xr:uid="{5BE256DE-631D-4CC8-B3F9-EC80E450C263}"/>
    <hyperlink ref="H49:J49" r:id="rId41" display="PIB e Comércio Internacional" xr:uid="{51A32862-1906-446E-AF54-A3E72624F3EA}"/>
    <hyperlink ref="H50:J50" r:id="rId42" display="Demografia das Empresas Não Financeiras" xr:uid="{E917F297-2049-4C68-8893-BC075063C40E}"/>
    <hyperlink ref="H51:J51" r:id="rId43" display="Banca, Crédito e Multibanco" xr:uid="{2C8B20FE-C601-4F15-AE90-9C6EE9C9E747}"/>
    <hyperlink ref="H54:J54" r:id="rId44" display="Ciência" xr:uid="{7F3B69C7-1B0F-4D37-9184-FEB6A1D5C30A}"/>
    <hyperlink ref="H53:J53" r:id="rId45" display="Telecomunicações" xr:uid="{B9342CEE-B0FA-4EC1-B9B0-0E20ECFFEF82}"/>
    <hyperlink ref="H52:J52" r:id="rId46" display="Computadores e Internet" xr:uid="{B4D82869-DAF1-4442-AD0D-A03DE22384D2}"/>
    <hyperlink ref="H55:J55" r:id="rId47" display="Água e Saneamento" xr:uid="{D9795A6B-1DA6-4086-AED4-6AC3C33C2A94}"/>
    <hyperlink ref="H56:J56" r:id="rId48" display="Despesas" xr:uid="{600F10DE-1304-4E2F-937B-D20A02BD8D04}"/>
    <hyperlink ref="H57:J57" r:id="rId49" display="Energia" xr:uid="{5BD9B03B-E8C7-428F-A9A8-6013A3A858E7}"/>
    <hyperlink ref="H58:J58" r:id="rId50" display="Proteção do Ambiente" xr:uid="{0E6836C2-35F0-4934-8271-C7AC7B1381C0}"/>
    <hyperlink ref="H59:J59" r:id="rId51" display="Resíduos" xr:uid="{45B9E7EE-A9A6-4ADA-9492-BB4B99E67512}"/>
    <hyperlink ref="H60:J60" r:id="rId52" display="Território e Ordenamento" xr:uid="{142AF278-31AF-49D0-AE20-1A5C38CD37EF}"/>
    <hyperlink ref="H61:J61" r:id="rId53" display="Cinema" xr:uid="{E447687B-1DDD-4F14-80CE-D5844BF51656}"/>
    <hyperlink ref="H62:J62" r:id="rId54" display="Despesas" xr:uid="{8FB50012-7A3F-4A85-92C6-45BB0AAE9967}"/>
    <hyperlink ref="H63:J63" r:id="rId55" display="Espetáculos ao vivo" xr:uid="{64990078-EFEA-4274-A7A2-35B4F4C5EB43}"/>
    <hyperlink ref="H64:J64" r:id="rId56" display="Museus e Galerias" xr:uid="{779684FE-DC65-4619-A84B-BDCC3816C63A}"/>
    <hyperlink ref="H65:J65" r:id="rId57" display="Periódicos" xr:uid="{0133D749-5D3F-4890-9E0C-B628EA40337E}"/>
    <hyperlink ref="H66:J66" r:id="rId58" display="Despesas" xr:uid="{1F4C3305-EB99-4F82-9524-9A08B506729D}"/>
    <hyperlink ref="H67:J67" r:id="rId59" display="Receitas" xr:uid="{C62C5550-715E-4303-A7C2-6CCDD4A53A7C}"/>
    <hyperlink ref="H68:J68" r:id="rId60" display="Trabalhadores" xr:uid="{AA4223DA-DBE9-46F3-9142-A249AF3AB936}"/>
    <hyperlink ref="H69:J69" r:id="rId61" display="Dívida e Défice/Excedente" xr:uid="{008FAC02-B4D7-4F4A-8E2C-75EB7399ED72}"/>
    <hyperlink ref="H70:J70" r:id="rId62" display="Participação Eleitoral para a Assembleia da República" xr:uid="{C6C43ED0-42CF-4540-8EC3-6F58644ACBC7}"/>
    <hyperlink ref="H71:J71" r:id="rId63" display="Participação Eleitoral para as Assembleias Legislativas Regionais" xr:uid="{14698A11-2C66-44A0-B536-59E26721D566}"/>
    <hyperlink ref="H72:J72" r:id="rId64" display="Para as Autarquias Locais" xr:uid="{A065A8CC-EB1D-4095-BA46-9363EDB8F9EA}"/>
    <hyperlink ref="H73:J73" r:id="rId65" display="Para o Parlamento Europeu" xr:uid="{BA90A55D-BE3F-48C8-9459-ED9041A60530}"/>
    <hyperlink ref="H74:J74" r:id="rId66" display="Para a Presidência da República" xr:uid="{200E2FAF-FA42-48F1-807E-8B9671F42326}"/>
    <hyperlink ref="H75:J75" r:id="rId67" display="Para o Recenseamento Eleitoral" xr:uid="{90ADB4F7-98E9-4A4D-92D8-A31EE953960D}"/>
    <hyperlink ref="H76:J76" r:id="rId68" display="Alojamentos Turísticos" xr:uid="{B08E0C5B-EEE5-43DC-B01C-4C932F7B69BD}"/>
    <hyperlink ref="H77:J77" r:id="rId69" display="Ocupação de Alojamentos Turísticos" xr:uid="{50817D69-136B-4229-A72B-11A8C88B4116}"/>
    <hyperlink ref="H78:J78" r:id="rId70" display="Turismo da População Residente" xr:uid="{3FA5ECD8-15E6-45BB-A5BC-ADEFBEE1053E}"/>
    <hyperlink ref="H79:J79" r:id="rId71" display="Explorações Agrícolas e Superfície" xr:uid="{BA71D207-BA79-45D1-A638-83A8EF854B32}"/>
    <hyperlink ref="H80:J80" r:id="rId72" display="Superfície e Produção Agrícola" xr:uid="{FD8D34E0-750D-4B3D-BA59-E5FA60C10866}"/>
    <hyperlink ref="H81:J81" r:id="rId73" display="Contas Económicas da Agricultura" xr:uid="{7CCBBFEC-8753-47DE-B4D7-E14941BC70B5}"/>
    <hyperlink ref="H82:J82" r:id="rId74" display="Floresta" xr:uid="{F5C56709-4589-43AF-A48F-1254671EA87D}"/>
    <hyperlink ref="H83:J83" r:id="rId75" display="Pescas" xr:uid="{783CAD85-BB84-498E-ACB7-1E4071FE2D46}"/>
    <hyperlink ref="H84:J84" r:id="rId76" display="Emprego" xr:uid="{51D86E0E-89A2-4C29-BEB4-B3E463ECE087}"/>
  </hyperlinks>
  <pageMargins left="0.7" right="0.7" top="0.75" bottom="0.75" header="0.3" footer="0.3"/>
  <pageSetup orientation="portrait" r:id="rId77"/>
  <drawing r:id="rId7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DEDE8-3130-4C8A-9F81-64924503755C}">
  <dimension ref="H5:Q18"/>
  <sheetViews>
    <sheetView topLeftCell="G1" zoomScale="80" zoomScaleNormal="80" workbookViewId="0">
      <selection activeCell="H12" sqref="H12"/>
    </sheetView>
  </sheetViews>
  <sheetFormatPr defaultRowHeight="14.4"/>
  <cols>
    <col min="8" max="8" width="35.6640625" customWidth="1"/>
    <col min="9" max="9" width="27.21875" customWidth="1"/>
    <col min="10" max="10" width="22" customWidth="1"/>
    <col min="12" max="12" width="15.88671875" customWidth="1"/>
    <col min="13" max="13" width="41.88671875" customWidth="1"/>
    <col min="14" max="14" width="24.77734375" customWidth="1"/>
    <col min="15" max="15" width="17.44140625" customWidth="1"/>
    <col min="16" max="16" width="21.88671875" customWidth="1"/>
    <col min="17" max="17" width="20.88671875" customWidth="1"/>
  </cols>
  <sheetData>
    <row r="5" spans="8:17" ht="15" thickBot="1"/>
    <row r="6" spans="8:17" ht="15" thickBot="1">
      <c r="H6" s="861" t="s">
        <v>1855</v>
      </c>
      <c r="I6" s="859"/>
      <c r="J6" s="859"/>
      <c r="K6" s="859"/>
      <c r="L6" s="859"/>
      <c r="M6" s="859"/>
      <c r="N6" s="859"/>
      <c r="O6" s="859"/>
      <c r="P6" s="859"/>
      <c r="Q6" s="1096"/>
    </row>
    <row r="7" spans="8:17">
      <c r="H7" s="13" t="s">
        <v>1856</v>
      </c>
      <c r="I7" s="14" t="s">
        <v>1857</v>
      </c>
      <c r="J7" s="1097" t="s">
        <v>1863</v>
      </c>
      <c r="K7" s="1097"/>
      <c r="L7" s="1097"/>
      <c r="M7" s="7" t="s">
        <v>1868</v>
      </c>
      <c r="N7" s="766" t="s">
        <v>1864</v>
      </c>
      <c r="O7" s="766" t="s">
        <v>1870</v>
      </c>
      <c r="P7" s="766" t="s">
        <v>1871</v>
      </c>
      <c r="Q7" s="15" t="s">
        <v>1876</v>
      </c>
    </row>
    <row r="8" spans="8:17" ht="78.599999999999994" customHeight="1" thickBot="1">
      <c r="H8" s="65" t="s">
        <v>1858</v>
      </c>
      <c r="I8" s="770" t="s">
        <v>1859</v>
      </c>
      <c r="J8" s="1098" t="s">
        <v>1882</v>
      </c>
      <c r="K8" s="1099"/>
      <c r="L8" s="1099"/>
      <c r="M8" s="771"/>
      <c r="N8" s="772" t="s">
        <v>1878</v>
      </c>
      <c r="O8" s="231"/>
      <c r="P8" s="231"/>
      <c r="Q8" s="222"/>
    </row>
    <row r="9" spans="8:17" ht="170.4" customHeight="1">
      <c r="H9" s="1104" t="s">
        <v>1866</v>
      </c>
      <c r="I9" s="14" t="s">
        <v>1860</v>
      </c>
      <c r="J9" s="1101" t="s">
        <v>1880</v>
      </c>
      <c r="K9" s="1101"/>
      <c r="L9" s="1101"/>
      <c r="M9" s="776" t="s">
        <v>1873</v>
      </c>
      <c r="N9" s="766" t="s">
        <v>1865</v>
      </c>
      <c r="O9" s="777" t="s">
        <v>1874</v>
      </c>
      <c r="P9" s="778" t="s">
        <v>1872</v>
      </c>
      <c r="Q9" s="149"/>
    </row>
    <row r="10" spans="8:17" ht="170.4" customHeight="1" thickBot="1">
      <c r="H10" s="1105"/>
      <c r="I10" s="23" t="s">
        <v>1861</v>
      </c>
      <c r="J10" s="1102" t="s">
        <v>1881</v>
      </c>
      <c r="K10" s="1102"/>
      <c r="L10" s="1102"/>
      <c r="M10" s="779" t="s">
        <v>1869</v>
      </c>
      <c r="N10" s="765" t="s">
        <v>1865</v>
      </c>
      <c r="O10" s="767" t="s">
        <v>1875</v>
      </c>
      <c r="P10" s="780" t="s">
        <v>1872</v>
      </c>
      <c r="Q10" s="154"/>
    </row>
    <row r="11" spans="8:17" ht="170.4" customHeight="1" thickBot="1">
      <c r="H11" s="223" t="s">
        <v>1867</v>
      </c>
      <c r="I11" s="224" t="s">
        <v>1862</v>
      </c>
      <c r="J11" s="1103" t="s">
        <v>1883</v>
      </c>
      <c r="K11" s="1103"/>
      <c r="L11" s="1103"/>
      <c r="M11" s="773" t="s">
        <v>1877</v>
      </c>
      <c r="N11" s="774" t="s">
        <v>1878</v>
      </c>
      <c r="O11" s="775"/>
      <c r="P11" s="234" t="s">
        <v>1879</v>
      </c>
      <c r="Q11" s="463"/>
    </row>
    <row r="17" spans="8:12">
      <c r="H17" s="408" t="s">
        <v>1999</v>
      </c>
      <c r="I17" s="1100" t="s">
        <v>2000</v>
      </c>
      <c r="J17" s="1100"/>
      <c r="K17" s="1100"/>
      <c r="L17" s="1100"/>
    </row>
    <row r="18" spans="8:12">
      <c r="I18" s="1100"/>
      <c r="J18" s="1100"/>
      <c r="K18" s="1100"/>
      <c r="L18" s="1100"/>
    </row>
  </sheetData>
  <mergeCells count="8">
    <mergeCell ref="H6:Q6"/>
    <mergeCell ref="J7:L7"/>
    <mergeCell ref="J8:L8"/>
    <mergeCell ref="I17:L18"/>
    <mergeCell ref="J9:L9"/>
    <mergeCell ref="J10:L10"/>
    <mergeCell ref="J11:L11"/>
    <mergeCell ref="H9:H10"/>
  </mergeCells>
  <hyperlinks>
    <hyperlink ref="H17" r:id="rId1" display="https://resourceefficientcities.org/wp-content/uploads/2017/09/Urban-Metabolism-for-Resource-Efficient-Cities.pdf" xr:uid="{40BB7218-2F7F-40BE-B467-56D1CD2B1FC8}"/>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B6C5D-F468-4D2F-AAFF-E7E92C82346A}">
  <dimension ref="D8:F18"/>
  <sheetViews>
    <sheetView workbookViewId="0"/>
  </sheetViews>
  <sheetFormatPr defaultRowHeight="14.4"/>
  <cols>
    <col min="4" max="4" width="13.5546875" customWidth="1"/>
    <col min="5" max="5" width="16.6640625" customWidth="1"/>
    <col min="6" max="6" width="13.21875" customWidth="1"/>
  </cols>
  <sheetData>
    <row r="8" spans="4:6">
      <c r="D8" t="s">
        <v>1977</v>
      </c>
    </row>
    <row r="10" spans="4:6">
      <c r="D10" s="1106" t="s">
        <v>213</v>
      </c>
      <c r="E10" s="1106"/>
      <c r="F10" s="792" t="s">
        <v>829</v>
      </c>
    </row>
    <row r="11" spans="4:6">
      <c r="D11" s="1106"/>
      <c r="E11" s="1106"/>
      <c r="F11" s="793" t="s">
        <v>1</v>
      </c>
    </row>
    <row r="12" spans="4:6" ht="26.4">
      <c r="D12" s="794" t="s">
        <v>215</v>
      </c>
      <c r="E12" s="794" t="s">
        <v>7</v>
      </c>
      <c r="F12" s="794">
        <v>2021</v>
      </c>
    </row>
    <row r="13" spans="4:6">
      <c r="D13" s="629" t="s">
        <v>1351</v>
      </c>
      <c r="E13" s="629" t="s">
        <v>263</v>
      </c>
      <c r="F13" s="816">
        <v>4817978</v>
      </c>
    </row>
    <row r="14" spans="4:6">
      <c r="D14" s="632" t="s">
        <v>216</v>
      </c>
      <c r="E14" s="632" t="s">
        <v>3</v>
      </c>
      <c r="F14" s="817">
        <v>996554</v>
      </c>
    </row>
    <row r="15" spans="4:6" ht="26.4">
      <c r="D15" s="629" t="s">
        <v>217</v>
      </c>
      <c r="E15" s="629" t="s">
        <v>150</v>
      </c>
      <c r="F15" s="816">
        <v>196423</v>
      </c>
    </row>
    <row r="16" spans="4:6">
      <c r="D16" s="632" t="s">
        <v>217</v>
      </c>
      <c r="E16" s="632" t="s">
        <v>151</v>
      </c>
      <c r="F16" s="817">
        <v>107445</v>
      </c>
    </row>
    <row r="17" spans="4:6" ht="26.4">
      <c r="D17" s="629" t="s">
        <v>217</v>
      </c>
      <c r="E17" s="629" t="s">
        <v>152</v>
      </c>
      <c r="F17" s="816">
        <v>85391</v>
      </c>
    </row>
    <row r="18" spans="4:6">
      <c r="D18" s="632" t="s">
        <v>1971</v>
      </c>
      <c r="E18" s="632" t="s">
        <v>1972</v>
      </c>
      <c r="F18" s="818">
        <v>0</v>
      </c>
    </row>
  </sheetData>
  <mergeCells count="1">
    <mergeCell ref="D10:E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69C28-58D2-492B-BE91-A12CCF3304A3}">
  <dimension ref="F8:H19"/>
  <sheetViews>
    <sheetView workbookViewId="0">
      <selection activeCell="G25" sqref="G25"/>
    </sheetView>
  </sheetViews>
  <sheetFormatPr defaultRowHeight="14.4"/>
  <cols>
    <col min="6" max="6" width="13.6640625" customWidth="1"/>
    <col min="7" max="7" width="19.88671875" customWidth="1"/>
    <col min="8" max="8" width="10.21875" customWidth="1"/>
  </cols>
  <sheetData>
    <row r="8" spans="6:8">
      <c r="F8" t="s">
        <v>1975</v>
      </c>
    </row>
    <row r="11" spans="6:8">
      <c r="F11" s="1106" t="s">
        <v>213</v>
      </c>
      <c r="G11" s="1106"/>
      <c r="H11" s="792" t="s">
        <v>829</v>
      </c>
    </row>
    <row r="12" spans="6:8">
      <c r="F12" s="1106"/>
      <c r="G12" s="1106"/>
      <c r="H12" s="793" t="s">
        <v>1</v>
      </c>
    </row>
    <row r="13" spans="6:8" ht="26.4">
      <c r="F13" s="794" t="s">
        <v>215</v>
      </c>
      <c r="G13" s="794" t="s">
        <v>7</v>
      </c>
      <c r="H13" s="794">
        <v>2021</v>
      </c>
    </row>
    <row r="14" spans="6:8">
      <c r="F14" s="629" t="s">
        <v>1351</v>
      </c>
      <c r="G14" s="629" t="s">
        <v>263</v>
      </c>
      <c r="H14" s="630">
        <v>49.1</v>
      </c>
    </row>
    <row r="15" spans="6:8">
      <c r="F15" s="632" t="s">
        <v>216</v>
      </c>
      <c r="G15" s="632" t="s">
        <v>3</v>
      </c>
      <c r="H15" s="633">
        <v>47.7</v>
      </c>
    </row>
    <row r="16" spans="6:8">
      <c r="F16" s="629" t="s">
        <v>217</v>
      </c>
      <c r="G16" s="629" t="s">
        <v>150</v>
      </c>
      <c r="H16" s="630">
        <v>47.7</v>
      </c>
    </row>
    <row r="17" spans="6:8">
      <c r="F17" s="632" t="s">
        <v>217</v>
      </c>
      <c r="G17" s="632" t="s">
        <v>151</v>
      </c>
      <c r="H17" s="633">
        <v>44.6</v>
      </c>
    </row>
    <row r="18" spans="6:8" ht="26.4">
      <c r="F18" s="629" t="s">
        <v>217</v>
      </c>
      <c r="G18" s="629" t="s">
        <v>152</v>
      </c>
      <c r="H18" s="630">
        <v>41.9</v>
      </c>
    </row>
    <row r="19" spans="6:8">
      <c r="F19" s="632" t="s">
        <v>1971</v>
      </c>
      <c r="G19" s="632" t="s">
        <v>1972</v>
      </c>
      <c r="H19" s="637">
        <v>0</v>
      </c>
    </row>
  </sheetData>
  <mergeCells count="1">
    <mergeCell ref="F11:G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FA375-F529-4869-AA0B-51224214399D}">
  <dimension ref="G10:I19"/>
  <sheetViews>
    <sheetView workbookViewId="0">
      <selection activeCell="L9" sqref="L9"/>
    </sheetView>
  </sheetViews>
  <sheetFormatPr defaultRowHeight="14.4"/>
  <cols>
    <col min="7" max="7" width="11.88671875" customWidth="1"/>
    <col min="8" max="8" width="24.5546875" customWidth="1"/>
    <col min="9" max="9" width="20.44140625" customWidth="1"/>
  </cols>
  <sheetData>
    <row r="10" spans="7:9" ht="15" thickBot="1">
      <c r="G10" s="860" t="s">
        <v>1973</v>
      </c>
      <c r="H10" s="860"/>
      <c r="I10" s="860"/>
    </row>
    <row r="11" spans="7:9">
      <c r="G11" s="1107" t="s">
        <v>213</v>
      </c>
      <c r="H11" s="1108"/>
      <c r="I11" s="798" t="s">
        <v>829</v>
      </c>
    </row>
    <row r="12" spans="7:9">
      <c r="G12" s="1109"/>
      <c r="H12" s="1110"/>
      <c r="I12" s="800" t="s">
        <v>1</v>
      </c>
    </row>
    <row r="13" spans="7:9" ht="26.4">
      <c r="G13" s="799" t="s">
        <v>215</v>
      </c>
      <c r="H13" s="795" t="s">
        <v>7</v>
      </c>
      <c r="I13" s="800">
        <v>2021</v>
      </c>
    </row>
    <row r="14" spans="7:9">
      <c r="G14" s="801" t="s">
        <v>1351</v>
      </c>
      <c r="H14" s="796" t="s">
        <v>263</v>
      </c>
      <c r="I14" s="802">
        <v>53.5</v>
      </c>
    </row>
    <row r="15" spans="7:9">
      <c r="G15" s="803" t="s">
        <v>216</v>
      </c>
      <c r="H15" s="797" t="s">
        <v>3</v>
      </c>
      <c r="I15" s="804">
        <v>50.7</v>
      </c>
    </row>
    <row r="16" spans="7:9">
      <c r="G16" s="801" t="s">
        <v>217</v>
      </c>
      <c r="H16" s="796" t="s">
        <v>150</v>
      </c>
      <c r="I16" s="802">
        <v>50.7</v>
      </c>
    </row>
    <row r="17" spans="7:9">
      <c r="G17" s="803" t="s">
        <v>217</v>
      </c>
      <c r="H17" s="797" t="s">
        <v>151</v>
      </c>
      <c r="I17" s="804">
        <v>48</v>
      </c>
    </row>
    <row r="18" spans="7:9">
      <c r="G18" s="801" t="s">
        <v>217</v>
      </c>
      <c r="H18" s="796" t="s">
        <v>152</v>
      </c>
      <c r="I18" s="802">
        <v>44.9</v>
      </c>
    </row>
    <row r="19" spans="7:9" ht="15" thickBot="1">
      <c r="G19" s="805" t="s">
        <v>1971</v>
      </c>
      <c r="H19" s="806" t="s">
        <v>1972</v>
      </c>
      <c r="I19" s="807">
        <v>0</v>
      </c>
    </row>
  </sheetData>
  <mergeCells count="2">
    <mergeCell ref="G11:H12"/>
    <mergeCell ref="G10:I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3AB2E-BE0F-4112-8924-7ADF91C22DC4}">
  <dimension ref="G5:L15"/>
  <sheetViews>
    <sheetView workbookViewId="0">
      <selection activeCell="K20" sqref="K20"/>
    </sheetView>
  </sheetViews>
  <sheetFormatPr defaultRowHeight="14.4"/>
  <cols>
    <col min="7" max="7" width="11.88671875" customWidth="1"/>
    <col min="8" max="8" width="17.109375" customWidth="1"/>
    <col min="9" max="9" width="10.109375" customWidth="1"/>
  </cols>
  <sheetData>
    <row r="5" spans="7:12">
      <c r="G5" t="s">
        <v>1974</v>
      </c>
    </row>
    <row r="6" spans="7:12">
      <c r="L6" s="814" t="s">
        <v>1976</v>
      </c>
    </row>
    <row r="7" spans="7:12">
      <c r="G7" s="1111" t="s">
        <v>213</v>
      </c>
      <c r="H7" s="1111"/>
      <c r="I7" s="809" t="s">
        <v>829</v>
      </c>
    </row>
    <row r="8" spans="7:12">
      <c r="G8" s="1111"/>
      <c r="H8" s="1111"/>
      <c r="I8" s="810" t="s">
        <v>1</v>
      </c>
    </row>
    <row r="9" spans="7:12" ht="26.4">
      <c r="G9" s="808" t="s">
        <v>215</v>
      </c>
      <c r="H9" s="808" t="s">
        <v>7</v>
      </c>
      <c r="I9" s="808">
        <v>2021</v>
      </c>
    </row>
    <row r="10" spans="7:12">
      <c r="G10" s="629" t="s">
        <v>1351</v>
      </c>
      <c r="H10" s="629" t="s">
        <v>263</v>
      </c>
      <c r="I10" s="630">
        <v>8.1</v>
      </c>
    </row>
    <row r="11" spans="7:12">
      <c r="G11" s="632" t="s">
        <v>216</v>
      </c>
      <c r="H11" s="632" t="s">
        <v>3</v>
      </c>
      <c r="I11" s="633">
        <v>6</v>
      </c>
    </row>
    <row r="12" spans="7:12" ht="26.4">
      <c r="G12" s="629" t="s">
        <v>217</v>
      </c>
      <c r="H12" s="629" t="s">
        <v>150</v>
      </c>
      <c r="I12" s="630">
        <v>5.9</v>
      </c>
    </row>
    <row r="13" spans="7:12">
      <c r="G13" s="632" t="s">
        <v>217</v>
      </c>
      <c r="H13" s="632" t="s">
        <v>151</v>
      </c>
      <c r="I13" s="633">
        <v>7.1</v>
      </c>
    </row>
    <row r="14" spans="7:12" ht="26.4">
      <c r="G14" s="629" t="s">
        <v>217</v>
      </c>
      <c r="H14" s="629" t="s">
        <v>152</v>
      </c>
      <c r="I14" s="630">
        <v>6.8</v>
      </c>
    </row>
    <row r="15" spans="7:12">
      <c r="G15" s="632" t="s">
        <v>1971</v>
      </c>
      <c r="H15" s="632" t="s">
        <v>1972</v>
      </c>
      <c r="I15" s="637">
        <v>0</v>
      </c>
    </row>
  </sheetData>
  <mergeCells count="1">
    <mergeCell ref="G7:H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DA3F5-911D-4128-9A96-6CF66A03C664}">
  <dimension ref="G4:W124"/>
  <sheetViews>
    <sheetView topLeftCell="A4" workbookViewId="0">
      <selection activeCell="T3" sqref="T3:W11"/>
    </sheetView>
  </sheetViews>
  <sheetFormatPr defaultRowHeight="14.4"/>
  <cols>
    <col min="7" max="7" width="25.77734375" customWidth="1"/>
    <col min="8" max="8" width="47.109375" customWidth="1"/>
    <col min="9" max="9" width="14" customWidth="1"/>
    <col min="10" max="10" width="12.21875" customWidth="1"/>
    <col min="11" max="11" width="19" bestFit="1" customWidth="1"/>
    <col min="12" max="12" width="24.6640625" bestFit="1" customWidth="1"/>
    <col min="21" max="21" width="13.33203125" customWidth="1"/>
  </cols>
  <sheetData>
    <row r="4" spans="7:23" ht="15" thickBot="1"/>
    <row r="5" spans="7:23" ht="15" thickBot="1">
      <c r="I5" s="1115" t="s">
        <v>1851</v>
      </c>
      <c r="J5" s="1116"/>
      <c r="K5" s="1116"/>
      <c r="L5" s="1117"/>
    </row>
    <row r="6" spans="7:23" ht="15" thickBot="1">
      <c r="I6" s="359" t="s">
        <v>93</v>
      </c>
      <c r="J6" s="360" t="s">
        <v>1848</v>
      </c>
      <c r="K6" s="360" t="s">
        <v>1849</v>
      </c>
      <c r="L6" s="661" t="s">
        <v>1850</v>
      </c>
    </row>
    <row r="7" spans="7:23">
      <c r="G7" s="1112" t="s">
        <v>1814</v>
      </c>
      <c r="H7" s="749" t="s">
        <v>1815</v>
      </c>
      <c r="I7" s="147"/>
      <c r="J7" s="148"/>
      <c r="K7" s="148"/>
      <c r="L7" s="149"/>
    </row>
    <row r="8" spans="7:23">
      <c r="G8" s="1113"/>
      <c r="H8" s="750" t="s">
        <v>1818</v>
      </c>
      <c r="I8" s="150"/>
      <c r="J8" s="146"/>
      <c r="K8" s="146"/>
      <c r="L8" s="151"/>
      <c r="U8" s="1121"/>
      <c r="V8" s="1121"/>
      <c r="W8" s="1121"/>
    </row>
    <row r="9" spans="7:23">
      <c r="G9" s="1113"/>
      <c r="H9" s="750" t="s">
        <v>1817</v>
      </c>
      <c r="I9" s="150"/>
      <c r="J9" s="146"/>
      <c r="K9" s="146"/>
      <c r="L9" s="151"/>
    </row>
    <row r="10" spans="7:23" ht="15" thickBot="1">
      <c r="G10" s="1113"/>
      <c r="H10" s="751" t="s">
        <v>1816</v>
      </c>
      <c r="I10" s="150"/>
      <c r="J10" s="146"/>
      <c r="K10" s="146"/>
      <c r="L10" s="151"/>
    </row>
    <row r="11" spans="7:23">
      <c r="G11" s="1112" t="s">
        <v>1819</v>
      </c>
      <c r="H11" s="749" t="s">
        <v>1824</v>
      </c>
      <c r="I11" s="150"/>
      <c r="J11" s="146"/>
      <c r="K11" s="146"/>
      <c r="L11" s="151"/>
    </row>
    <row r="12" spans="7:23">
      <c r="G12" s="1113"/>
      <c r="H12" s="750" t="s">
        <v>1820</v>
      </c>
      <c r="I12" s="150"/>
      <c r="J12" s="146"/>
      <c r="K12" s="146"/>
      <c r="L12" s="151"/>
    </row>
    <row r="13" spans="7:23">
      <c r="G13" s="1113"/>
      <c r="H13" s="750" t="s">
        <v>1821</v>
      </c>
      <c r="I13" s="150"/>
      <c r="J13" s="146"/>
      <c r="K13" s="146"/>
      <c r="L13" s="151"/>
    </row>
    <row r="14" spans="7:23">
      <c r="G14" s="1113"/>
      <c r="H14" s="750" t="s">
        <v>1822</v>
      </c>
      <c r="I14" s="150"/>
      <c r="J14" s="146"/>
      <c r="K14" s="146"/>
      <c r="L14" s="151"/>
    </row>
    <row r="15" spans="7:23">
      <c r="G15" s="1113"/>
      <c r="H15" s="750" t="s">
        <v>1823</v>
      </c>
      <c r="I15" s="150"/>
      <c r="J15" s="146"/>
      <c r="K15" s="146"/>
      <c r="L15" s="151"/>
    </row>
    <row r="16" spans="7:23" ht="15" thickBot="1">
      <c r="G16" s="1114"/>
      <c r="H16" s="752" t="s">
        <v>1825</v>
      </c>
      <c r="I16" s="150"/>
      <c r="J16" s="146"/>
      <c r="K16" s="146"/>
      <c r="L16" s="151"/>
    </row>
    <row r="17" spans="7:12">
      <c r="G17" s="1112" t="s">
        <v>1831</v>
      </c>
      <c r="H17" s="749" t="s">
        <v>1828</v>
      </c>
      <c r="I17" s="150"/>
      <c r="J17" s="146"/>
      <c r="K17" s="146"/>
      <c r="L17" s="151"/>
    </row>
    <row r="18" spans="7:12">
      <c r="G18" s="1113"/>
      <c r="H18" s="750" t="s">
        <v>1826</v>
      </c>
      <c r="I18" s="150"/>
      <c r="J18" s="146"/>
      <c r="K18" s="146"/>
      <c r="L18" s="151"/>
    </row>
    <row r="19" spans="7:12">
      <c r="G19" s="1113"/>
      <c r="H19" s="750" t="s">
        <v>1830</v>
      </c>
      <c r="I19" s="150"/>
      <c r="J19" s="146"/>
      <c r="K19" s="146"/>
      <c r="L19" s="151"/>
    </row>
    <row r="20" spans="7:12">
      <c r="G20" s="1113"/>
      <c r="H20" s="750" t="s">
        <v>1827</v>
      </c>
      <c r="I20" s="150"/>
      <c r="J20" s="146"/>
      <c r="K20" s="146"/>
      <c r="L20" s="151"/>
    </row>
    <row r="21" spans="7:12" ht="15" thickBot="1">
      <c r="G21" s="1114"/>
      <c r="H21" s="752" t="s">
        <v>1829</v>
      </c>
      <c r="I21" s="150"/>
      <c r="J21" s="146"/>
      <c r="K21" s="146"/>
      <c r="L21" s="151"/>
    </row>
    <row r="22" spans="7:12">
      <c r="G22" s="1112" t="s">
        <v>1832</v>
      </c>
      <c r="H22" s="749" t="s">
        <v>1839</v>
      </c>
      <c r="I22" s="150"/>
      <c r="J22" s="146"/>
      <c r="K22" s="146"/>
      <c r="L22" s="151"/>
    </row>
    <row r="23" spans="7:12">
      <c r="G23" s="1113"/>
      <c r="H23" s="750" t="s">
        <v>1833</v>
      </c>
      <c r="I23" s="150"/>
      <c r="J23" s="146"/>
      <c r="K23" s="146"/>
      <c r="L23" s="151"/>
    </row>
    <row r="24" spans="7:12">
      <c r="G24" s="1113"/>
      <c r="H24" s="750" t="s">
        <v>1834</v>
      </c>
      <c r="I24" s="150"/>
      <c r="J24" s="146"/>
      <c r="K24" s="146"/>
      <c r="L24" s="151"/>
    </row>
    <row r="25" spans="7:12">
      <c r="G25" s="1113"/>
      <c r="H25" s="750" t="s">
        <v>1835</v>
      </c>
      <c r="I25" s="150"/>
      <c r="J25" s="146"/>
      <c r="K25" s="146"/>
      <c r="L25" s="151"/>
    </row>
    <row r="26" spans="7:12">
      <c r="G26" s="1113"/>
      <c r="H26" s="750" t="s">
        <v>1836</v>
      </c>
      <c r="I26" s="150"/>
      <c r="J26" s="146"/>
      <c r="K26" s="146"/>
      <c r="L26" s="151"/>
    </row>
    <row r="27" spans="7:12">
      <c r="G27" s="1113"/>
      <c r="H27" s="750" t="s">
        <v>1837</v>
      </c>
      <c r="I27" s="150"/>
      <c r="J27" s="146"/>
      <c r="K27" s="146"/>
      <c r="L27" s="151"/>
    </row>
    <row r="28" spans="7:12">
      <c r="G28" s="1113"/>
      <c r="H28" s="750" t="s">
        <v>1838</v>
      </c>
      <c r="I28" s="150"/>
      <c r="J28" s="146"/>
      <c r="K28" s="146"/>
      <c r="L28" s="151"/>
    </row>
    <row r="29" spans="7:12" ht="15" thickBot="1">
      <c r="G29" s="1114"/>
      <c r="H29" s="752" t="s">
        <v>1840</v>
      </c>
      <c r="I29" s="150"/>
      <c r="J29" s="146"/>
      <c r="K29" s="146"/>
      <c r="L29" s="151"/>
    </row>
    <row r="30" spans="7:12">
      <c r="G30" s="1112" t="s">
        <v>1841</v>
      </c>
      <c r="H30" s="749" t="s">
        <v>1843</v>
      </c>
      <c r="I30" s="150"/>
      <c r="J30" s="146"/>
      <c r="K30" s="146"/>
      <c r="L30" s="151"/>
    </row>
    <row r="31" spans="7:12">
      <c r="G31" s="1113"/>
      <c r="H31" s="750" t="s">
        <v>1842</v>
      </c>
      <c r="I31" s="150"/>
      <c r="J31" s="146"/>
      <c r="K31" s="146"/>
      <c r="L31" s="151"/>
    </row>
    <row r="32" spans="7:12" ht="15" thickBot="1">
      <c r="G32" s="1114"/>
      <c r="H32" s="752" t="s">
        <v>1844</v>
      </c>
      <c r="I32" s="150"/>
      <c r="J32" s="146"/>
      <c r="K32" s="146"/>
      <c r="L32" s="151"/>
    </row>
    <row r="33" spans="7:12">
      <c r="G33" s="1112" t="s">
        <v>1845</v>
      </c>
      <c r="H33" s="749" t="s">
        <v>1846</v>
      </c>
      <c r="I33" s="150"/>
      <c r="J33" s="146"/>
      <c r="K33" s="146"/>
      <c r="L33" s="151"/>
    </row>
    <row r="34" spans="7:12" ht="15" thickBot="1">
      <c r="G34" s="1114"/>
      <c r="H34" s="752" t="s">
        <v>1847</v>
      </c>
      <c r="I34" s="152"/>
      <c r="J34" s="153"/>
      <c r="K34" s="153"/>
      <c r="L34" s="154"/>
    </row>
    <row r="35" spans="7:12" ht="15" thickBot="1">
      <c r="I35" s="1118" t="s">
        <v>413</v>
      </c>
      <c r="J35" s="1119"/>
      <c r="K35" s="1119"/>
      <c r="L35" s="1120"/>
    </row>
    <row r="36" spans="7:12" ht="15" thickBot="1">
      <c r="I36" s="359" t="s">
        <v>93</v>
      </c>
      <c r="J36" s="360" t="s">
        <v>1848</v>
      </c>
      <c r="K36" s="360" t="s">
        <v>1849</v>
      </c>
      <c r="L36" s="661" t="s">
        <v>1850</v>
      </c>
    </row>
    <row r="37" spans="7:12">
      <c r="G37" s="1112" t="s">
        <v>1814</v>
      </c>
      <c r="H37" s="749" t="s">
        <v>1815</v>
      </c>
      <c r="I37" s="147"/>
      <c r="J37" s="148"/>
      <c r="K37" s="148"/>
      <c r="L37" s="149"/>
    </row>
    <row r="38" spans="7:12">
      <c r="G38" s="1113"/>
      <c r="H38" s="750" t="s">
        <v>1818</v>
      </c>
      <c r="I38" s="150"/>
      <c r="J38" s="146"/>
      <c r="K38" s="146"/>
      <c r="L38" s="151"/>
    </row>
    <row r="39" spans="7:12">
      <c r="G39" s="1113"/>
      <c r="H39" s="750" t="s">
        <v>1817</v>
      </c>
      <c r="I39" s="150"/>
      <c r="J39" s="146"/>
      <c r="K39" s="146"/>
      <c r="L39" s="151"/>
    </row>
    <row r="40" spans="7:12" ht="15" thickBot="1">
      <c r="G40" s="1113"/>
      <c r="H40" s="751" t="s">
        <v>1816</v>
      </c>
      <c r="I40" s="150"/>
      <c r="J40" s="146"/>
      <c r="K40" s="146"/>
      <c r="L40" s="151"/>
    </row>
    <row r="41" spans="7:12">
      <c r="G41" s="1112" t="s">
        <v>1819</v>
      </c>
      <c r="H41" s="749" t="s">
        <v>1824</v>
      </c>
      <c r="I41" s="150"/>
      <c r="J41" s="146"/>
      <c r="K41" s="146"/>
      <c r="L41" s="151"/>
    </row>
    <row r="42" spans="7:12">
      <c r="G42" s="1113"/>
      <c r="H42" s="750" t="s">
        <v>1820</v>
      </c>
      <c r="I42" s="150"/>
      <c r="J42" s="146"/>
      <c r="K42" s="146"/>
      <c r="L42" s="151"/>
    </row>
    <row r="43" spans="7:12">
      <c r="G43" s="1113"/>
      <c r="H43" s="750" t="s">
        <v>1821</v>
      </c>
      <c r="I43" s="150"/>
      <c r="J43" s="146"/>
      <c r="K43" s="146"/>
      <c r="L43" s="151"/>
    </row>
    <row r="44" spans="7:12">
      <c r="G44" s="1113"/>
      <c r="H44" s="750" t="s">
        <v>1822</v>
      </c>
      <c r="I44" s="150"/>
      <c r="J44" s="146"/>
      <c r="K44" s="146"/>
      <c r="L44" s="151"/>
    </row>
    <row r="45" spans="7:12">
      <c r="G45" s="1113"/>
      <c r="H45" s="750" t="s">
        <v>1823</v>
      </c>
      <c r="I45" s="150"/>
      <c r="J45" s="146"/>
      <c r="K45" s="146"/>
      <c r="L45" s="151"/>
    </row>
    <row r="46" spans="7:12" ht="15" thickBot="1">
      <c r="G46" s="1114"/>
      <c r="H46" s="752" t="s">
        <v>1825</v>
      </c>
      <c r="I46" s="150"/>
      <c r="J46" s="146"/>
      <c r="K46" s="146"/>
      <c r="L46" s="151"/>
    </row>
    <row r="47" spans="7:12">
      <c r="G47" s="1112" t="s">
        <v>1831</v>
      </c>
      <c r="H47" s="749" t="s">
        <v>1828</v>
      </c>
      <c r="I47" s="150"/>
      <c r="J47" s="146"/>
      <c r="K47" s="146"/>
      <c r="L47" s="151"/>
    </row>
    <row r="48" spans="7:12">
      <c r="G48" s="1113"/>
      <c r="H48" s="750" t="s">
        <v>1826</v>
      </c>
      <c r="I48" s="150"/>
      <c r="J48" s="146"/>
      <c r="K48" s="146"/>
      <c r="L48" s="151"/>
    </row>
    <row r="49" spans="7:12">
      <c r="G49" s="1113"/>
      <c r="H49" s="750" t="s">
        <v>1830</v>
      </c>
      <c r="I49" s="150"/>
      <c r="J49" s="146"/>
      <c r="K49" s="146"/>
      <c r="L49" s="151"/>
    </row>
    <row r="50" spans="7:12">
      <c r="G50" s="1113"/>
      <c r="H50" s="750" t="s">
        <v>1827</v>
      </c>
      <c r="I50" s="150"/>
      <c r="J50" s="146"/>
      <c r="K50" s="146"/>
      <c r="L50" s="151"/>
    </row>
    <row r="51" spans="7:12" ht="15" thickBot="1">
      <c r="G51" s="1114"/>
      <c r="H51" s="752" t="s">
        <v>1829</v>
      </c>
      <c r="I51" s="150"/>
      <c r="J51" s="146"/>
      <c r="K51" s="146"/>
      <c r="L51" s="151"/>
    </row>
    <row r="52" spans="7:12">
      <c r="G52" s="1112" t="s">
        <v>1832</v>
      </c>
      <c r="H52" s="749" t="s">
        <v>1839</v>
      </c>
      <c r="I52" s="150"/>
      <c r="J52" s="146"/>
      <c r="K52" s="146"/>
      <c r="L52" s="151"/>
    </row>
    <row r="53" spans="7:12">
      <c r="G53" s="1113"/>
      <c r="H53" s="750" t="s">
        <v>1833</v>
      </c>
      <c r="I53" s="150"/>
      <c r="J53" s="146"/>
      <c r="K53" s="146"/>
      <c r="L53" s="151"/>
    </row>
    <row r="54" spans="7:12">
      <c r="G54" s="1113"/>
      <c r="H54" s="750" t="s">
        <v>1834</v>
      </c>
      <c r="I54" s="150"/>
      <c r="J54" s="146"/>
      <c r="K54" s="146"/>
      <c r="L54" s="151"/>
    </row>
    <row r="55" spans="7:12">
      <c r="G55" s="1113"/>
      <c r="H55" s="750" t="s">
        <v>1835</v>
      </c>
      <c r="I55" s="150"/>
      <c r="J55" s="146"/>
      <c r="K55" s="146"/>
      <c r="L55" s="151"/>
    </row>
    <row r="56" spans="7:12">
      <c r="G56" s="1113"/>
      <c r="H56" s="750" t="s">
        <v>1836</v>
      </c>
      <c r="I56" s="150"/>
      <c r="J56" s="146"/>
      <c r="K56" s="146"/>
      <c r="L56" s="151"/>
    </row>
    <row r="57" spans="7:12">
      <c r="G57" s="1113"/>
      <c r="H57" s="750" t="s">
        <v>1837</v>
      </c>
      <c r="I57" s="150"/>
      <c r="J57" s="146"/>
      <c r="K57" s="146"/>
      <c r="L57" s="151"/>
    </row>
    <row r="58" spans="7:12">
      <c r="G58" s="1113"/>
      <c r="H58" s="750" t="s">
        <v>1838</v>
      </c>
      <c r="I58" s="150"/>
      <c r="J58" s="146"/>
      <c r="K58" s="146"/>
      <c r="L58" s="151"/>
    </row>
    <row r="59" spans="7:12" ht="15" thickBot="1">
      <c r="G59" s="1114"/>
      <c r="H59" s="752" t="s">
        <v>1840</v>
      </c>
      <c r="I59" s="150"/>
      <c r="J59" s="146"/>
      <c r="K59" s="146"/>
      <c r="L59" s="151"/>
    </row>
    <row r="60" spans="7:12">
      <c r="G60" s="1112" t="s">
        <v>1841</v>
      </c>
      <c r="H60" s="749" t="s">
        <v>1843</v>
      </c>
      <c r="I60" s="150"/>
      <c r="J60" s="146"/>
      <c r="K60" s="146"/>
      <c r="L60" s="151"/>
    </row>
    <row r="61" spans="7:12">
      <c r="G61" s="1113"/>
      <c r="H61" s="750" t="s">
        <v>1842</v>
      </c>
      <c r="I61" s="150"/>
      <c r="J61" s="146"/>
      <c r="K61" s="146"/>
      <c r="L61" s="151"/>
    </row>
    <row r="62" spans="7:12" ht="15" thickBot="1">
      <c r="G62" s="1114"/>
      <c r="H62" s="752" t="s">
        <v>1844</v>
      </c>
      <c r="I62" s="150"/>
      <c r="J62" s="146"/>
      <c r="K62" s="146"/>
      <c r="L62" s="151"/>
    </row>
    <row r="63" spans="7:12">
      <c r="G63" s="1112" t="s">
        <v>1845</v>
      </c>
      <c r="H63" s="749" t="s">
        <v>1846</v>
      </c>
      <c r="I63" s="150"/>
      <c r="J63" s="146"/>
      <c r="K63" s="146"/>
      <c r="L63" s="151"/>
    </row>
    <row r="64" spans="7:12" ht="15" thickBot="1">
      <c r="G64" s="1114"/>
      <c r="H64" s="752" t="s">
        <v>1847</v>
      </c>
      <c r="I64" s="152"/>
      <c r="J64" s="153"/>
      <c r="K64" s="153"/>
      <c r="L64" s="154"/>
    </row>
    <row r="65" spans="7:12" ht="15" thickBot="1">
      <c r="I65" s="1125" t="s">
        <v>1852</v>
      </c>
      <c r="J65" s="1126"/>
      <c r="K65" s="1126"/>
      <c r="L65" s="1127"/>
    </row>
    <row r="66" spans="7:12" ht="15" thickBot="1">
      <c r="I66" s="359" t="s">
        <v>93</v>
      </c>
      <c r="J66" s="360" t="s">
        <v>1848</v>
      </c>
      <c r="K66" s="360" t="s">
        <v>1849</v>
      </c>
      <c r="L66" s="661" t="s">
        <v>1850</v>
      </c>
    </row>
    <row r="67" spans="7:12">
      <c r="G67" s="1112" t="s">
        <v>1814</v>
      </c>
      <c r="H67" s="749" t="s">
        <v>1815</v>
      </c>
      <c r="I67" s="147"/>
      <c r="J67" s="148"/>
      <c r="K67" s="148"/>
      <c r="L67" s="149"/>
    </row>
    <row r="68" spans="7:12">
      <c r="G68" s="1113"/>
      <c r="H68" s="750" t="s">
        <v>1818</v>
      </c>
      <c r="I68" s="150"/>
      <c r="J68" s="146"/>
      <c r="K68" s="146"/>
      <c r="L68" s="151"/>
    </row>
    <row r="69" spans="7:12">
      <c r="G69" s="1113"/>
      <c r="H69" s="750" t="s">
        <v>1817</v>
      </c>
      <c r="I69" s="150"/>
      <c r="J69" s="146"/>
      <c r="K69" s="146"/>
      <c r="L69" s="151"/>
    </row>
    <row r="70" spans="7:12" ht="15" thickBot="1">
      <c r="G70" s="1113"/>
      <c r="H70" s="751" t="s">
        <v>1816</v>
      </c>
      <c r="I70" s="150"/>
      <c r="J70" s="146"/>
      <c r="K70" s="146"/>
      <c r="L70" s="151"/>
    </row>
    <row r="71" spans="7:12">
      <c r="G71" s="1112" t="s">
        <v>1819</v>
      </c>
      <c r="H71" s="749" t="s">
        <v>1824</v>
      </c>
      <c r="I71" s="150"/>
      <c r="J71" s="146"/>
      <c r="K71" s="146"/>
      <c r="L71" s="151"/>
    </row>
    <row r="72" spans="7:12">
      <c r="G72" s="1113"/>
      <c r="H72" s="750" t="s">
        <v>1820</v>
      </c>
      <c r="I72" s="150"/>
      <c r="J72" s="146"/>
      <c r="K72" s="146"/>
      <c r="L72" s="151"/>
    </row>
    <row r="73" spans="7:12">
      <c r="G73" s="1113"/>
      <c r="H73" s="750" t="s">
        <v>1821</v>
      </c>
      <c r="I73" s="150"/>
      <c r="J73" s="146"/>
      <c r="K73" s="146"/>
      <c r="L73" s="151"/>
    </row>
    <row r="74" spans="7:12">
      <c r="G74" s="1113"/>
      <c r="H74" s="750" t="s">
        <v>1822</v>
      </c>
      <c r="I74" s="150"/>
      <c r="J74" s="146"/>
      <c r="K74" s="146"/>
      <c r="L74" s="151"/>
    </row>
    <row r="75" spans="7:12">
      <c r="G75" s="1113"/>
      <c r="H75" s="750" t="s">
        <v>1823</v>
      </c>
      <c r="I75" s="150"/>
      <c r="J75" s="146"/>
      <c r="K75" s="146"/>
      <c r="L75" s="151"/>
    </row>
    <row r="76" spans="7:12" ht="15" thickBot="1">
      <c r="G76" s="1114"/>
      <c r="H76" s="752" t="s">
        <v>1825</v>
      </c>
      <c r="I76" s="150"/>
      <c r="J76" s="146"/>
      <c r="K76" s="146"/>
      <c r="L76" s="151"/>
    </row>
    <row r="77" spans="7:12">
      <c r="G77" s="1112" t="s">
        <v>1831</v>
      </c>
      <c r="H77" s="749" t="s">
        <v>1828</v>
      </c>
      <c r="I77" s="150"/>
      <c r="J77" s="146"/>
      <c r="K77" s="146"/>
      <c r="L77" s="151"/>
    </row>
    <row r="78" spans="7:12">
      <c r="G78" s="1113"/>
      <c r="H78" s="750" t="s">
        <v>1826</v>
      </c>
      <c r="I78" s="150"/>
      <c r="J78" s="146"/>
      <c r="K78" s="146"/>
      <c r="L78" s="151"/>
    </row>
    <row r="79" spans="7:12">
      <c r="G79" s="1113"/>
      <c r="H79" s="750" t="s">
        <v>1830</v>
      </c>
      <c r="I79" s="150"/>
      <c r="J79" s="146"/>
      <c r="K79" s="146"/>
      <c r="L79" s="151"/>
    </row>
    <row r="80" spans="7:12">
      <c r="G80" s="1113"/>
      <c r="H80" s="750" t="s">
        <v>1827</v>
      </c>
      <c r="I80" s="150"/>
      <c r="J80" s="146"/>
      <c r="K80" s="146"/>
      <c r="L80" s="151"/>
    </row>
    <row r="81" spans="7:12" ht="15" thickBot="1">
      <c r="G81" s="1114"/>
      <c r="H81" s="752" t="s">
        <v>1829</v>
      </c>
      <c r="I81" s="150"/>
      <c r="J81" s="146"/>
      <c r="K81" s="146"/>
      <c r="L81" s="151"/>
    </row>
    <row r="82" spans="7:12">
      <c r="G82" s="1112" t="s">
        <v>1832</v>
      </c>
      <c r="H82" s="749" t="s">
        <v>1839</v>
      </c>
      <c r="I82" s="150"/>
      <c r="J82" s="146"/>
      <c r="K82" s="146"/>
      <c r="L82" s="151"/>
    </row>
    <row r="83" spans="7:12">
      <c r="G83" s="1113"/>
      <c r="H83" s="750" t="s">
        <v>1833</v>
      </c>
      <c r="I83" s="150"/>
      <c r="J83" s="146"/>
      <c r="K83" s="146"/>
      <c r="L83" s="151"/>
    </row>
    <row r="84" spans="7:12">
      <c r="G84" s="1113"/>
      <c r="H84" s="750" t="s">
        <v>1834</v>
      </c>
      <c r="I84" s="150"/>
      <c r="J84" s="146"/>
      <c r="K84" s="146"/>
      <c r="L84" s="151"/>
    </row>
    <row r="85" spans="7:12">
      <c r="G85" s="1113"/>
      <c r="H85" s="750" t="s">
        <v>1835</v>
      </c>
      <c r="I85" s="150"/>
      <c r="J85" s="146"/>
      <c r="K85" s="146"/>
      <c r="L85" s="151"/>
    </row>
    <row r="86" spans="7:12">
      <c r="G86" s="1113"/>
      <c r="H86" s="750" t="s">
        <v>1836</v>
      </c>
      <c r="I86" s="150"/>
      <c r="J86" s="146"/>
      <c r="K86" s="146"/>
      <c r="L86" s="151"/>
    </row>
    <row r="87" spans="7:12">
      <c r="G87" s="1113"/>
      <c r="H87" s="750" t="s">
        <v>1837</v>
      </c>
      <c r="I87" s="150"/>
      <c r="J87" s="146"/>
      <c r="K87" s="146"/>
      <c r="L87" s="151"/>
    </row>
    <row r="88" spans="7:12">
      <c r="G88" s="1113"/>
      <c r="H88" s="750" t="s">
        <v>1838</v>
      </c>
      <c r="I88" s="150"/>
      <c r="J88" s="146"/>
      <c r="K88" s="146"/>
      <c r="L88" s="151"/>
    </row>
    <row r="89" spans="7:12" ht="15" thickBot="1">
      <c r="G89" s="1114"/>
      <c r="H89" s="752" t="s">
        <v>1840</v>
      </c>
      <c r="I89" s="150"/>
      <c r="J89" s="146"/>
      <c r="K89" s="146"/>
      <c r="L89" s="151"/>
    </row>
    <row r="90" spans="7:12">
      <c r="G90" s="1112" t="s">
        <v>1841</v>
      </c>
      <c r="H90" s="749" t="s">
        <v>1843</v>
      </c>
      <c r="I90" s="150"/>
      <c r="J90" s="146"/>
      <c r="K90" s="146"/>
      <c r="L90" s="151"/>
    </row>
    <row r="91" spans="7:12">
      <c r="G91" s="1113"/>
      <c r="H91" s="750" t="s">
        <v>1842</v>
      </c>
      <c r="I91" s="150"/>
      <c r="J91" s="146"/>
      <c r="K91" s="146"/>
      <c r="L91" s="151"/>
    </row>
    <row r="92" spans="7:12" ht="15" thickBot="1">
      <c r="G92" s="1114"/>
      <c r="H92" s="752" t="s">
        <v>1844</v>
      </c>
      <c r="I92" s="150"/>
      <c r="J92" s="146"/>
      <c r="K92" s="146"/>
      <c r="L92" s="151"/>
    </row>
    <row r="93" spans="7:12">
      <c r="G93" s="1112" t="s">
        <v>1845</v>
      </c>
      <c r="H93" s="749" t="s">
        <v>1846</v>
      </c>
      <c r="I93" s="150"/>
      <c r="J93" s="146"/>
      <c r="K93" s="146"/>
      <c r="L93" s="151"/>
    </row>
    <row r="94" spans="7:12" ht="15" thickBot="1">
      <c r="G94" s="1114"/>
      <c r="H94" s="752" t="s">
        <v>1847</v>
      </c>
      <c r="I94" s="152"/>
      <c r="J94" s="153"/>
      <c r="K94" s="153"/>
      <c r="L94" s="154"/>
    </row>
    <row r="95" spans="7:12" ht="15" thickBot="1">
      <c r="I95" s="1122" t="s">
        <v>1853</v>
      </c>
      <c r="J95" s="1123"/>
      <c r="K95" s="1123"/>
      <c r="L95" s="1124"/>
    </row>
    <row r="96" spans="7:12" ht="15" thickBot="1">
      <c r="I96" s="359" t="s">
        <v>93</v>
      </c>
      <c r="J96" s="360" t="s">
        <v>1848</v>
      </c>
      <c r="K96" s="360" t="s">
        <v>1849</v>
      </c>
      <c r="L96" s="661" t="s">
        <v>1850</v>
      </c>
    </row>
    <row r="97" spans="7:12">
      <c r="G97" s="1112" t="s">
        <v>1814</v>
      </c>
      <c r="H97" s="749" t="s">
        <v>1815</v>
      </c>
      <c r="I97" s="147"/>
      <c r="J97" s="148"/>
      <c r="K97" s="148"/>
      <c r="L97" s="149"/>
    </row>
    <row r="98" spans="7:12">
      <c r="G98" s="1113"/>
      <c r="H98" s="750" t="s">
        <v>1818</v>
      </c>
      <c r="I98" s="150"/>
      <c r="J98" s="146"/>
      <c r="K98" s="146"/>
      <c r="L98" s="151"/>
    </row>
    <row r="99" spans="7:12">
      <c r="G99" s="1113"/>
      <c r="H99" s="750" t="s">
        <v>1817</v>
      </c>
      <c r="I99" s="150"/>
      <c r="J99" s="146"/>
      <c r="K99" s="146"/>
      <c r="L99" s="151"/>
    </row>
    <row r="100" spans="7:12" ht="15" thickBot="1">
      <c r="G100" s="1113"/>
      <c r="H100" s="751" t="s">
        <v>1816</v>
      </c>
      <c r="I100" s="150"/>
      <c r="J100" s="146"/>
      <c r="K100" s="146"/>
      <c r="L100" s="151"/>
    </row>
    <row r="101" spans="7:12">
      <c r="G101" s="1112" t="s">
        <v>1819</v>
      </c>
      <c r="H101" s="749" t="s">
        <v>1824</v>
      </c>
      <c r="I101" s="150"/>
      <c r="J101" s="146"/>
      <c r="K101" s="146"/>
      <c r="L101" s="151"/>
    </row>
    <row r="102" spans="7:12">
      <c r="G102" s="1113"/>
      <c r="H102" s="750" t="s">
        <v>1820</v>
      </c>
      <c r="I102" s="150"/>
      <c r="J102" s="146"/>
      <c r="K102" s="146"/>
      <c r="L102" s="151"/>
    </row>
    <row r="103" spans="7:12">
      <c r="G103" s="1113"/>
      <c r="H103" s="750" t="s">
        <v>1821</v>
      </c>
      <c r="I103" s="150"/>
      <c r="J103" s="146"/>
      <c r="K103" s="146"/>
      <c r="L103" s="151"/>
    </row>
    <row r="104" spans="7:12">
      <c r="G104" s="1113"/>
      <c r="H104" s="750" t="s">
        <v>1822</v>
      </c>
      <c r="I104" s="150"/>
      <c r="J104" s="146"/>
      <c r="K104" s="146"/>
      <c r="L104" s="151"/>
    </row>
    <row r="105" spans="7:12">
      <c r="G105" s="1113"/>
      <c r="H105" s="750" t="s">
        <v>1823</v>
      </c>
      <c r="I105" s="150"/>
      <c r="J105" s="146"/>
      <c r="K105" s="146"/>
      <c r="L105" s="151"/>
    </row>
    <row r="106" spans="7:12" ht="15" thickBot="1">
      <c r="G106" s="1114"/>
      <c r="H106" s="752" t="s">
        <v>1825</v>
      </c>
      <c r="I106" s="150"/>
      <c r="J106" s="146"/>
      <c r="K106" s="146"/>
      <c r="L106" s="151"/>
    </row>
    <row r="107" spans="7:12">
      <c r="G107" s="1112" t="s">
        <v>1831</v>
      </c>
      <c r="H107" s="749" t="s">
        <v>1828</v>
      </c>
      <c r="I107" s="150"/>
      <c r="J107" s="146"/>
      <c r="K107" s="146"/>
      <c r="L107" s="151"/>
    </row>
    <row r="108" spans="7:12">
      <c r="G108" s="1113"/>
      <c r="H108" s="750" t="s">
        <v>1826</v>
      </c>
      <c r="I108" s="150"/>
      <c r="J108" s="146"/>
      <c r="K108" s="146"/>
      <c r="L108" s="151"/>
    </row>
    <row r="109" spans="7:12">
      <c r="G109" s="1113"/>
      <c r="H109" s="750" t="s">
        <v>1830</v>
      </c>
      <c r="I109" s="150"/>
      <c r="J109" s="146"/>
      <c r="K109" s="146"/>
      <c r="L109" s="151"/>
    </row>
    <row r="110" spans="7:12">
      <c r="G110" s="1113"/>
      <c r="H110" s="750" t="s">
        <v>1827</v>
      </c>
      <c r="I110" s="150"/>
      <c r="J110" s="146"/>
      <c r="K110" s="146"/>
      <c r="L110" s="151"/>
    </row>
    <row r="111" spans="7:12" ht="15" thickBot="1">
      <c r="G111" s="1114"/>
      <c r="H111" s="752" t="s">
        <v>1829</v>
      </c>
      <c r="I111" s="150"/>
      <c r="J111" s="146"/>
      <c r="K111" s="146"/>
      <c r="L111" s="151"/>
    </row>
    <row r="112" spans="7:12">
      <c r="G112" s="1112" t="s">
        <v>1832</v>
      </c>
      <c r="H112" s="749" t="s">
        <v>1839</v>
      </c>
      <c r="I112" s="150"/>
      <c r="J112" s="146"/>
      <c r="K112" s="146"/>
      <c r="L112" s="151"/>
    </row>
    <row r="113" spans="7:12">
      <c r="G113" s="1113"/>
      <c r="H113" s="750" t="s">
        <v>1833</v>
      </c>
      <c r="I113" s="150"/>
      <c r="J113" s="146"/>
      <c r="K113" s="146"/>
      <c r="L113" s="151"/>
    </row>
    <row r="114" spans="7:12">
      <c r="G114" s="1113"/>
      <c r="H114" s="750" t="s">
        <v>1834</v>
      </c>
      <c r="I114" s="150"/>
      <c r="J114" s="146"/>
      <c r="K114" s="146"/>
      <c r="L114" s="151"/>
    </row>
    <row r="115" spans="7:12">
      <c r="G115" s="1113"/>
      <c r="H115" s="750" t="s">
        <v>1835</v>
      </c>
      <c r="I115" s="150"/>
      <c r="J115" s="146"/>
      <c r="K115" s="146"/>
      <c r="L115" s="151"/>
    </row>
    <row r="116" spans="7:12">
      <c r="G116" s="1113"/>
      <c r="H116" s="750" t="s">
        <v>1836</v>
      </c>
      <c r="I116" s="150"/>
      <c r="J116" s="146"/>
      <c r="K116" s="146"/>
      <c r="L116" s="151"/>
    </row>
    <row r="117" spans="7:12">
      <c r="G117" s="1113"/>
      <c r="H117" s="750" t="s">
        <v>1837</v>
      </c>
      <c r="I117" s="150"/>
      <c r="J117" s="146"/>
      <c r="K117" s="146"/>
      <c r="L117" s="151"/>
    </row>
    <row r="118" spans="7:12">
      <c r="G118" s="1113"/>
      <c r="H118" s="750" t="s">
        <v>1838</v>
      </c>
      <c r="I118" s="150"/>
      <c r="J118" s="146"/>
      <c r="K118" s="146"/>
      <c r="L118" s="151"/>
    </row>
    <row r="119" spans="7:12" ht="15" thickBot="1">
      <c r="G119" s="1114"/>
      <c r="H119" s="752" t="s">
        <v>1840</v>
      </c>
      <c r="I119" s="150"/>
      <c r="J119" s="146"/>
      <c r="K119" s="146"/>
      <c r="L119" s="151"/>
    </row>
    <row r="120" spans="7:12">
      <c r="G120" s="1112" t="s">
        <v>1841</v>
      </c>
      <c r="H120" s="749" t="s">
        <v>1843</v>
      </c>
      <c r="I120" s="150"/>
      <c r="J120" s="146"/>
      <c r="K120" s="146"/>
      <c r="L120" s="151"/>
    </row>
    <row r="121" spans="7:12">
      <c r="G121" s="1113"/>
      <c r="H121" s="750" t="s">
        <v>1842</v>
      </c>
      <c r="I121" s="150"/>
      <c r="J121" s="146"/>
      <c r="K121" s="146"/>
      <c r="L121" s="151"/>
    </row>
    <row r="122" spans="7:12" ht="15" thickBot="1">
      <c r="G122" s="1114"/>
      <c r="H122" s="752" t="s">
        <v>1844</v>
      </c>
      <c r="I122" s="150"/>
      <c r="J122" s="146"/>
      <c r="K122" s="146"/>
      <c r="L122" s="151"/>
    </row>
    <row r="123" spans="7:12">
      <c r="G123" s="1112" t="s">
        <v>1845</v>
      </c>
      <c r="H123" s="749" t="s">
        <v>1846</v>
      </c>
      <c r="I123" s="150"/>
      <c r="J123" s="146"/>
      <c r="K123" s="146"/>
      <c r="L123" s="151"/>
    </row>
    <row r="124" spans="7:12" ht="15" thickBot="1">
      <c r="G124" s="1114"/>
      <c r="H124" s="752" t="s">
        <v>1847</v>
      </c>
      <c r="I124" s="152"/>
      <c r="J124" s="153"/>
      <c r="K124" s="153"/>
      <c r="L124" s="154"/>
    </row>
  </sheetData>
  <mergeCells count="29">
    <mergeCell ref="G107:G111"/>
    <mergeCell ref="G112:G119"/>
    <mergeCell ref="G120:G122"/>
    <mergeCell ref="G123:G124"/>
    <mergeCell ref="U8:W8"/>
    <mergeCell ref="G82:G89"/>
    <mergeCell ref="G90:G92"/>
    <mergeCell ref="G93:G94"/>
    <mergeCell ref="I95:L95"/>
    <mergeCell ref="G97:G100"/>
    <mergeCell ref="G101:G106"/>
    <mergeCell ref="G60:G62"/>
    <mergeCell ref="G63:G64"/>
    <mergeCell ref="I65:L65"/>
    <mergeCell ref="G67:G70"/>
    <mergeCell ref="G71:G76"/>
    <mergeCell ref="G77:G81"/>
    <mergeCell ref="I5:L5"/>
    <mergeCell ref="I35:L35"/>
    <mergeCell ref="G37:G40"/>
    <mergeCell ref="G41:G46"/>
    <mergeCell ref="G47:G51"/>
    <mergeCell ref="G52:G59"/>
    <mergeCell ref="G7:G10"/>
    <mergeCell ref="G11:G16"/>
    <mergeCell ref="G17:G21"/>
    <mergeCell ref="G22:G29"/>
    <mergeCell ref="G33:G34"/>
    <mergeCell ref="G30:G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087B5-91B5-46B1-BECE-95B2204BC153}">
  <dimension ref="B4:R26"/>
  <sheetViews>
    <sheetView topLeftCell="A7" workbookViewId="0">
      <selection activeCell="E7" sqref="E7"/>
    </sheetView>
  </sheetViews>
  <sheetFormatPr defaultRowHeight="14.4"/>
  <cols>
    <col min="5" max="5" width="17" bestFit="1" customWidth="1"/>
  </cols>
  <sheetData>
    <row r="4" spans="2:5">
      <c r="B4" s="857" t="s">
        <v>1798</v>
      </c>
      <c r="C4" s="857"/>
      <c r="D4" s="857"/>
    </row>
    <row r="6" spans="2:5">
      <c r="E6" s="702" t="s">
        <v>1793</v>
      </c>
    </row>
    <row r="7" spans="2:5">
      <c r="E7" s="408" t="s">
        <v>1799</v>
      </c>
    </row>
    <row r="16" spans="2:5">
      <c r="B16" t="s">
        <v>1794</v>
      </c>
    </row>
    <row r="18" spans="3:18">
      <c r="C18" s="408" t="s">
        <v>1795</v>
      </c>
      <c r="I18" s="734" t="s">
        <v>1808</v>
      </c>
    </row>
    <row r="19" spans="3:18">
      <c r="C19" s="408" t="s">
        <v>1796</v>
      </c>
      <c r="M19" s="734" t="s">
        <v>1808</v>
      </c>
    </row>
    <row r="20" spans="3:18">
      <c r="C20" t="s">
        <v>1797</v>
      </c>
    </row>
    <row r="22" spans="3:18">
      <c r="C22" t="s">
        <v>1800</v>
      </c>
      <c r="G22" s="408" t="s">
        <v>1801</v>
      </c>
      <c r="R22" s="734" t="s">
        <v>1808</v>
      </c>
    </row>
    <row r="24" spans="3:18">
      <c r="C24" t="s">
        <v>1809</v>
      </c>
      <c r="G24" s="408" t="s">
        <v>424</v>
      </c>
      <c r="I24" s="734" t="s">
        <v>1808</v>
      </c>
    </row>
    <row r="26" spans="3:18">
      <c r="C26" t="s">
        <v>1810</v>
      </c>
      <c r="H26" s="408" t="s">
        <v>1811</v>
      </c>
    </row>
  </sheetData>
  <mergeCells count="1">
    <mergeCell ref="B4:D4"/>
  </mergeCells>
  <hyperlinks>
    <hyperlink ref="C18" r:id="rId1" xr:uid="{433F2D4E-867F-4C5F-AF68-D9FE3B44A176}"/>
    <hyperlink ref="C19" r:id="rId2" xr:uid="{2AA83A16-5846-4958-AFF5-405516FFF341}"/>
    <hyperlink ref="E7" r:id="rId3" display="https://ec.europa.eu/eurostat/cache/sankey/circular_economy/sankey.html?geos=PT&amp;year=2021&amp;unit=THS_T&amp;materials=TOTAL&amp;highlight=0&amp;nodeDisagg=0101100100&amp;flowDisagg=false&amp;language=EN&amp;material=TOTAL" xr:uid="{E367E92F-1013-4EAE-90A3-64F3AE5E83B7}"/>
    <hyperlink ref="G22" r:id="rId4" display="https://apambiente.pt/clima/distribuicao-espacial-de-emissoes-nacionais-2015-2017-e-2019" xr:uid="{9B434F76-F3B0-4853-A4C9-5A70C156BFC1}"/>
    <hyperlink ref="G24" r:id="rId5" display="https://www.ine.pt/xportal/xmain?xpid=INE&amp;xpgid=ine_publicacoes&amp;PUBLICACOEStipo=ea&amp;PUBLICACOEScoleccao=107714&amp;selTab=tab0" xr:uid="{FB9566D4-D4D5-44B8-A6EC-C5B72460734B}"/>
    <hyperlink ref="H26" r:id="rId6" display="https://apambiente.pt/residuos/dados-sobre-movimento-transfronteirico-de-residuos" xr:uid="{41EA10E3-55E4-4E97-B451-F4878ED286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E0D7-6890-405F-BDB8-967768396D18}">
  <dimension ref="G8:M18"/>
  <sheetViews>
    <sheetView workbookViewId="0">
      <selection activeCell="Q10" sqref="Q10"/>
    </sheetView>
  </sheetViews>
  <sheetFormatPr defaultRowHeight="14.4"/>
  <cols>
    <col min="7" max="7" width="18.5546875" bestFit="1" customWidth="1"/>
  </cols>
  <sheetData>
    <row r="8" spans="7:12" ht="20.399999999999999" customHeight="1">
      <c r="G8" s="1129" t="s">
        <v>452</v>
      </c>
      <c r="H8" s="1130"/>
      <c r="I8" s="1135" t="s">
        <v>1790</v>
      </c>
      <c r="J8" s="1136"/>
      <c r="K8" s="1136"/>
      <c r="L8" s="1136"/>
    </row>
    <row r="9" spans="7:12">
      <c r="G9" s="1131"/>
      <c r="H9" s="1132"/>
      <c r="I9" s="1137" t="s">
        <v>514</v>
      </c>
      <c r="J9" s="1138"/>
      <c r="K9" s="1138"/>
      <c r="L9" s="1138"/>
    </row>
    <row r="10" spans="7:12">
      <c r="G10" s="1131"/>
      <c r="H10" s="1132"/>
      <c r="I10" s="768">
        <v>2020</v>
      </c>
      <c r="J10" s="768">
        <v>2019</v>
      </c>
      <c r="K10" s="768">
        <v>2018</v>
      </c>
      <c r="L10" s="768">
        <v>2017</v>
      </c>
    </row>
    <row r="11" spans="7:12">
      <c r="G11" s="1133"/>
      <c r="H11" s="1134"/>
      <c r="I11" s="768" t="s">
        <v>530</v>
      </c>
      <c r="J11" s="768" t="s">
        <v>530</v>
      </c>
      <c r="K11" s="768" t="s">
        <v>530</v>
      </c>
      <c r="L11" s="768" t="s">
        <v>530</v>
      </c>
    </row>
    <row r="12" spans="7:12">
      <c r="G12" s="409" t="s">
        <v>263</v>
      </c>
      <c r="H12" s="410" t="s">
        <v>430</v>
      </c>
      <c r="I12" s="411"/>
      <c r="J12" s="411"/>
      <c r="K12" s="411"/>
      <c r="L12" s="411"/>
    </row>
    <row r="13" spans="7:12">
      <c r="G13" s="413" t="s">
        <v>3</v>
      </c>
      <c r="H13" s="414">
        <v>16</v>
      </c>
      <c r="I13" s="415"/>
      <c r="J13" s="415"/>
      <c r="K13" s="415"/>
      <c r="L13" s="415"/>
    </row>
    <row r="14" spans="7:12">
      <c r="G14" s="409" t="s">
        <v>150</v>
      </c>
      <c r="H14" s="410" t="s">
        <v>290</v>
      </c>
      <c r="I14" s="411">
        <v>12310580</v>
      </c>
      <c r="J14" s="411">
        <v>11439441</v>
      </c>
      <c r="K14" s="411">
        <v>10805731</v>
      </c>
      <c r="L14" s="411">
        <v>11589459</v>
      </c>
    </row>
    <row r="15" spans="7:12">
      <c r="G15" s="413" t="s">
        <v>151</v>
      </c>
      <c r="H15" s="414" t="s">
        <v>291</v>
      </c>
      <c r="I15" s="415"/>
      <c r="J15" s="415"/>
      <c r="K15" s="415"/>
      <c r="L15" s="415"/>
    </row>
    <row r="16" spans="7:12">
      <c r="G16" s="409" t="s">
        <v>152</v>
      </c>
      <c r="H16" s="410" t="s">
        <v>292</v>
      </c>
      <c r="I16" s="411">
        <v>6527448</v>
      </c>
      <c r="J16" s="411">
        <v>5960751</v>
      </c>
      <c r="K16" s="411">
        <v>5949010</v>
      </c>
      <c r="L16" s="411">
        <v>7060743</v>
      </c>
    </row>
    <row r="17" spans="7:13">
      <c r="G17" s="1128" t="s">
        <v>1791</v>
      </c>
      <c r="H17" s="1128"/>
      <c r="I17" s="1128"/>
      <c r="J17" s="1128"/>
      <c r="K17" s="1128"/>
      <c r="L17" s="1128"/>
      <c r="M17" s="1128"/>
    </row>
    <row r="18" spans="7:13">
      <c r="G18" s="1128"/>
      <c r="H18" s="1128"/>
      <c r="I18" s="1128"/>
      <c r="J18" s="1128"/>
      <c r="K18" s="1128"/>
      <c r="L18" s="1128"/>
      <c r="M18" s="1128"/>
    </row>
  </sheetData>
  <mergeCells count="4">
    <mergeCell ref="G17:M18"/>
    <mergeCell ref="G8:H11"/>
    <mergeCell ref="I8:L8"/>
    <mergeCell ref="I9:L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F5D2-9FBF-4138-ADEA-E11DB934FF4E}">
  <dimension ref="A5:F273"/>
  <sheetViews>
    <sheetView topLeftCell="B166" workbookViewId="0">
      <selection activeCell="A282" sqref="A282"/>
    </sheetView>
  </sheetViews>
  <sheetFormatPr defaultRowHeight="14.4"/>
  <cols>
    <col min="1" max="1" width="66" bestFit="1" customWidth="1"/>
    <col min="2" max="2" width="51" bestFit="1" customWidth="1"/>
    <col min="3" max="3" width="73.6640625" bestFit="1" customWidth="1"/>
    <col min="5" max="5" width="16.44140625" bestFit="1" customWidth="1"/>
  </cols>
  <sheetData>
    <row r="5" spans="1:6">
      <c r="A5" s="700"/>
      <c r="B5" s="700"/>
      <c r="C5" s="700"/>
      <c r="D5" s="700"/>
      <c r="E5" s="700"/>
      <c r="F5" s="701" t="s">
        <v>1142</v>
      </c>
    </row>
    <row r="6" spans="1:6" ht="26.4">
      <c r="A6" s="700"/>
      <c r="B6" s="700"/>
      <c r="C6" s="700"/>
      <c r="D6" s="700"/>
      <c r="E6" s="700"/>
      <c r="F6" s="701" t="s">
        <v>1141</v>
      </c>
    </row>
    <row r="7" spans="1:6">
      <c r="A7" s="1141" t="s">
        <v>1615</v>
      </c>
      <c r="B7" s="1139" t="s">
        <v>1</v>
      </c>
      <c r="C7" s="1140"/>
      <c r="D7" s="684" t="s">
        <v>1616</v>
      </c>
      <c r="E7" s="684" t="s">
        <v>1427</v>
      </c>
      <c r="F7" s="687">
        <v>12762853.5745</v>
      </c>
    </row>
    <row r="8" spans="1:6">
      <c r="A8" s="1142"/>
      <c r="B8" s="1141" t="s">
        <v>1617</v>
      </c>
      <c r="C8" s="686" t="s">
        <v>1618</v>
      </c>
      <c r="D8" s="684" t="s">
        <v>1616</v>
      </c>
      <c r="E8" s="684" t="s">
        <v>1427</v>
      </c>
      <c r="F8" s="687">
        <v>3800794.5495000002</v>
      </c>
    </row>
    <row r="9" spans="1:6">
      <c r="A9" s="1142"/>
      <c r="B9" s="1142"/>
      <c r="C9" s="686" t="s">
        <v>1619</v>
      </c>
      <c r="D9" s="684" t="s">
        <v>1616</v>
      </c>
      <c r="E9" s="684" t="s">
        <v>1427</v>
      </c>
      <c r="F9" s="687">
        <v>4449149.4906000001</v>
      </c>
    </row>
    <row r="10" spans="1:6">
      <c r="A10" s="1142"/>
      <c r="B10" s="1142"/>
      <c r="C10" s="686" t="s">
        <v>1620</v>
      </c>
      <c r="D10" s="684" t="s">
        <v>1616</v>
      </c>
      <c r="E10" s="684" t="s">
        <v>1427</v>
      </c>
      <c r="F10" s="687">
        <v>1498099.9188999999</v>
      </c>
    </row>
    <row r="11" spans="1:6">
      <c r="A11" s="1142"/>
      <c r="B11" s="1142"/>
      <c r="C11" s="686" t="s">
        <v>1621</v>
      </c>
      <c r="D11" s="684" t="s">
        <v>1616</v>
      </c>
      <c r="E11" s="684" t="s">
        <v>1427</v>
      </c>
      <c r="F11" s="687">
        <v>1066594.3755999999</v>
      </c>
    </row>
    <row r="12" spans="1:6">
      <c r="A12" s="1142"/>
      <c r="B12" s="1142"/>
      <c r="C12" s="686" t="s">
        <v>1622</v>
      </c>
      <c r="D12" s="684" t="s">
        <v>1616</v>
      </c>
      <c r="E12" s="684" t="s">
        <v>1427</v>
      </c>
      <c r="F12" s="687">
        <v>679215.59979999997</v>
      </c>
    </row>
    <row r="13" spans="1:6">
      <c r="A13" s="1142"/>
      <c r="B13" s="1142"/>
      <c r="C13" s="686" t="s">
        <v>1623</v>
      </c>
      <c r="D13" s="684" t="s">
        <v>1616</v>
      </c>
      <c r="E13" s="684" t="s">
        <v>1427</v>
      </c>
      <c r="F13" s="687">
        <v>1100939.9254999999</v>
      </c>
    </row>
    <row r="14" spans="1:6">
      <c r="A14" s="1143"/>
      <c r="B14" s="1143"/>
      <c r="C14" s="686" t="s">
        <v>1624</v>
      </c>
      <c r="D14" s="684" t="s">
        <v>1616</v>
      </c>
      <c r="E14" s="684" t="s">
        <v>1427</v>
      </c>
      <c r="F14" s="687">
        <v>168059.71460000001</v>
      </c>
    </row>
    <row r="15" spans="1:6">
      <c r="A15" s="1141" t="s">
        <v>1625</v>
      </c>
      <c r="B15" s="1139" t="s">
        <v>1</v>
      </c>
      <c r="C15" s="1140"/>
      <c r="D15" s="684" t="s">
        <v>1616</v>
      </c>
      <c r="E15" s="684" t="s">
        <v>1427</v>
      </c>
      <c r="F15" s="687">
        <v>8373067.5954999998</v>
      </c>
    </row>
    <row r="16" spans="1:6">
      <c r="A16" s="1142"/>
      <c r="B16" s="1141" t="s">
        <v>1617</v>
      </c>
      <c r="C16" s="686" t="s">
        <v>1618</v>
      </c>
      <c r="D16" s="684" t="s">
        <v>1616</v>
      </c>
      <c r="E16" s="684" t="s">
        <v>1427</v>
      </c>
      <c r="F16" s="687">
        <v>2535903.1321999999</v>
      </c>
    </row>
    <row r="17" spans="1:6">
      <c r="A17" s="1142"/>
      <c r="B17" s="1142"/>
      <c r="C17" s="686" t="s">
        <v>1619</v>
      </c>
      <c r="D17" s="684" t="s">
        <v>1616</v>
      </c>
      <c r="E17" s="684" t="s">
        <v>1427</v>
      </c>
      <c r="F17" s="687">
        <v>2439972.7335000001</v>
      </c>
    </row>
    <row r="18" spans="1:6">
      <c r="A18" s="1142"/>
      <c r="B18" s="1142"/>
      <c r="C18" s="686" t="s">
        <v>1620</v>
      </c>
      <c r="D18" s="684" t="s">
        <v>1616</v>
      </c>
      <c r="E18" s="684" t="s">
        <v>1427</v>
      </c>
      <c r="F18" s="687">
        <v>1274991.3562</v>
      </c>
    </row>
    <row r="19" spans="1:6">
      <c r="A19" s="1142"/>
      <c r="B19" s="1142"/>
      <c r="C19" s="686" t="s">
        <v>1621</v>
      </c>
      <c r="D19" s="684" t="s">
        <v>1616</v>
      </c>
      <c r="E19" s="684" t="s">
        <v>1427</v>
      </c>
      <c r="F19" s="687">
        <v>914554.83559999999</v>
      </c>
    </row>
    <row r="20" spans="1:6">
      <c r="A20" s="1142"/>
      <c r="B20" s="1142"/>
      <c r="C20" s="686" t="s">
        <v>1622</v>
      </c>
      <c r="D20" s="684" t="s">
        <v>1616</v>
      </c>
      <c r="E20" s="684" t="s">
        <v>1427</v>
      </c>
      <c r="F20" s="687">
        <v>557616.27989999996</v>
      </c>
    </row>
    <row r="21" spans="1:6">
      <c r="A21" s="1142"/>
      <c r="B21" s="1142"/>
      <c r="C21" s="686" t="s">
        <v>1623</v>
      </c>
      <c r="D21" s="684" t="s">
        <v>1616</v>
      </c>
      <c r="E21" s="684" t="s">
        <v>1427</v>
      </c>
      <c r="F21" s="687">
        <v>573974.19810000004</v>
      </c>
    </row>
    <row r="22" spans="1:6">
      <c r="A22" s="1142"/>
      <c r="B22" s="1143"/>
      <c r="C22" s="686" t="s">
        <v>1624</v>
      </c>
      <c r="D22" s="684" t="s">
        <v>1616</v>
      </c>
      <c r="E22" s="684" t="s">
        <v>1427</v>
      </c>
      <c r="F22" s="687">
        <v>76055.060100000002</v>
      </c>
    </row>
    <row r="23" spans="1:6">
      <c r="A23" s="1142"/>
      <c r="B23" s="1141" t="s">
        <v>1626</v>
      </c>
      <c r="C23" s="686" t="s">
        <v>1627</v>
      </c>
      <c r="D23" s="684" t="s">
        <v>1616</v>
      </c>
      <c r="E23" s="684" t="s">
        <v>1427</v>
      </c>
      <c r="F23" s="687">
        <v>4124992.9753</v>
      </c>
    </row>
    <row r="24" spans="1:6">
      <c r="A24" s="1142"/>
      <c r="B24" s="1142"/>
      <c r="C24" s="686" t="s">
        <v>1628</v>
      </c>
      <c r="D24" s="684" t="s">
        <v>1616</v>
      </c>
      <c r="E24" s="684" t="s">
        <v>1427</v>
      </c>
      <c r="F24" s="687">
        <v>2848903.5098000001</v>
      </c>
    </row>
    <row r="25" spans="1:6">
      <c r="A25" s="1142"/>
      <c r="B25" s="1142"/>
      <c r="C25" s="686" t="s">
        <v>1629</v>
      </c>
      <c r="D25" s="684" t="s">
        <v>1616</v>
      </c>
      <c r="E25" s="684" t="s">
        <v>1427</v>
      </c>
      <c r="F25" s="687">
        <v>749141.85219999996</v>
      </c>
    </row>
    <row r="26" spans="1:6">
      <c r="A26" s="1142"/>
      <c r="B26" s="1142"/>
      <c r="C26" s="686" t="s">
        <v>1630</v>
      </c>
      <c r="D26" s="684" t="s">
        <v>1616</v>
      </c>
      <c r="E26" s="684" t="s">
        <v>1427</v>
      </c>
      <c r="F26" s="687">
        <v>573974.19810000004</v>
      </c>
    </row>
    <row r="27" spans="1:6">
      <c r="A27" s="1143"/>
      <c r="B27" s="1143"/>
      <c r="C27" s="686" t="s">
        <v>1631</v>
      </c>
      <c r="D27" s="684" t="s">
        <v>1616</v>
      </c>
      <c r="E27" s="684" t="s">
        <v>1427</v>
      </c>
      <c r="F27" s="687">
        <v>76055.060100000002</v>
      </c>
    </row>
    <row r="28" spans="1:6">
      <c r="A28" s="1141" t="s">
        <v>1632</v>
      </c>
      <c r="B28" s="1139" t="s">
        <v>1</v>
      </c>
      <c r="C28" s="1140"/>
      <c r="D28" s="684" t="s">
        <v>1616</v>
      </c>
      <c r="E28" s="684" t="s">
        <v>1633</v>
      </c>
      <c r="F28" s="688">
        <v>25.369</v>
      </c>
    </row>
    <row r="29" spans="1:6">
      <c r="A29" s="1142"/>
      <c r="B29" s="1141" t="s">
        <v>1617</v>
      </c>
      <c r="C29" s="686" t="s">
        <v>1618</v>
      </c>
      <c r="D29" s="684" t="s">
        <v>1616</v>
      </c>
      <c r="E29" s="684" t="s">
        <v>1633</v>
      </c>
      <c r="F29" s="688">
        <v>24.212</v>
      </c>
    </row>
    <row r="30" spans="1:6">
      <c r="A30" s="1142"/>
      <c r="B30" s="1142"/>
      <c r="C30" s="686" t="s">
        <v>1619</v>
      </c>
      <c r="D30" s="684" t="s">
        <v>1616</v>
      </c>
      <c r="E30" s="684" t="s">
        <v>1633</v>
      </c>
      <c r="F30" s="688">
        <v>31.029299999999999</v>
      </c>
    </row>
    <row r="31" spans="1:6">
      <c r="A31" s="1142"/>
      <c r="B31" s="1142"/>
      <c r="C31" s="686" t="s">
        <v>1620</v>
      </c>
      <c r="D31" s="684" t="s">
        <v>1616</v>
      </c>
      <c r="E31" s="684" t="s">
        <v>1633</v>
      </c>
      <c r="F31" s="688">
        <v>32.662399999999998</v>
      </c>
    </row>
    <row r="32" spans="1:6">
      <c r="A32" s="1142"/>
      <c r="B32" s="1142"/>
      <c r="C32" s="686" t="s">
        <v>1621</v>
      </c>
      <c r="D32" s="684" t="s">
        <v>1616</v>
      </c>
      <c r="E32" s="684" t="s">
        <v>1633</v>
      </c>
      <c r="F32" s="688">
        <v>33.344000000000001</v>
      </c>
    </row>
    <row r="33" spans="1:6">
      <c r="A33" s="1142"/>
      <c r="B33" s="1142"/>
      <c r="C33" s="686" t="s">
        <v>1622</v>
      </c>
      <c r="D33" s="684" t="s">
        <v>1616</v>
      </c>
      <c r="E33" s="684" t="s">
        <v>1633</v>
      </c>
      <c r="F33" s="688">
        <v>23.9633</v>
      </c>
    </row>
    <row r="34" spans="1:6">
      <c r="A34" s="1142"/>
      <c r="B34" s="1142"/>
      <c r="C34" s="686" t="s">
        <v>1623</v>
      </c>
      <c r="D34" s="684" t="s">
        <v>1616</v>
      </c>
      <c r="E34" s="684" t="s">
        <v>1633</v>
      </c>
      <c r="F34" s="688">
        <v>12.7845</v>
      </c>
    </row>
    <row r="35" spans="1:6">
      <c r="A35" s="1142"/>
      <c r="B35" s="1143"/>
      <c r="C35" s="686" t="s">
        <v>1624</v>
      </c>
      <c r="D35" s="684" t="s">
        <v>1616</v>
      </c>
      <c r="E35" s="684" t="s">
        <v>1633</v>
      </c>
      <c r="F35" s="688">
        <v>19.158000000000001</v>
      </c>
    </row>
    <row r="36" spans="1:6">
      <c r="A36" s="1142"/>
      <c r="B36" s="1141" t="s">
        <v>1626</v>
      </c>
      <c r="C36" s="686" t="s">
        <v>1627</v>
      </c>
      <c r="D36" s="684" t="s">
        <v>1616</v>
      </c>
      <c r="E36" s="684" t="s">
        <v>1633</v>
      </c>
      <c r="F36" s="688">
        <v>27.398</v>
      </c>
    </row>
    <row r="37" spans="1:6">
      <c r="A37" s="1142"/>
      <c r="B37" s="1142"/>
      <c r="C37" s="686" t="s">
        <v>1628</v>
      </c>
      <c r="D37" s="684" t="s">
        <v>1616</v>
      </c>
      <c r="E37" s="684" t="s">
        <v>1633</v>
      </c>
      <c r="F37" s="688">
        <v>29.7285</v>
      </c>
    </row>
    <row r="38" spans="1:6">
      <c r="A38" s="1142"/>
      <c r="B38" s="1142"/>
      <c r="C38" s="686" t="s">
        <v>1629</v>
      </c>
      <c r="D38" s="684" t="s">
        <v>1616</v>
      </c>
      <c r="E38" s="684" t="s">
        <v>1633</v>
      </c>
      <c r="F38" s="688">
        <v>25.6678</v>
      </c>
    </row>
    <row r="39" spans="1:6">
      <c r="A39" s="1142"/>
      <c r="B39" s="1142"/>
      <c r="C39" s="686" t="s">
        <v>1630</v>
      </c>
      <c r="D39" s="684" t="s">
        <v>1616</v>
      </c>
      <c r="E39" s="684" t="s">
        <v>1633</v>
      </c>
      <c r="F39" s="688">
        <v>11.3643</v>
      </c>
    </row>
    <row r="40" spans="1:6">
      <c r="A40" s="1143"/>
      <c r="B40" s="1143"/>
      <c r="C40" s="686" t="s">
        <v>1631</v>
      </c>
      <c r="D40" s="684" t="s">
        <v>1616</v>
      </c>
      <c r="E40" s="684" t="s">
        <v>1633</v>
      </c>
      <c r="F40" s="688">
        <v>19.158000000000001</v>
      </c>
    </row>
    <row r="41" spans="1:6">
      <c r="A41" s="1141" t="s">
        <v>1634</v>
      </c>
      <c r="B41" s="1141" t="s">
        <v>1617</v>
      </c>
      <c r="C41" s="686" t="s">
        <v>1618</v>
      </c>
      <c r="D41" s="684" t="s">
        <v>1616</v>
      </c>
      <c r="E41" s="684" t="s">
        <v>1427</v>
      </c>
      <c r="F41" s="687">
        <v>2120397.0526999999</v>
      </c>
    </row>
    <row r="42" spans="1:6">
      <c r="A42" s="1142"/>
      <c r="B42" s="1142"/>
      <c r="C42" s="686" t="s">
        <v>1619</v>
      </c>
      <c r="D42" s="684" t="s">
        <v>1616</v>
      </c>
      <c r="E42" s="684" t="s">
        <v>1427</v>
      </c>
      <c r="F42" s="687">
        <v>2528701.2987000002</v>
      </c>
    </row>
    <row r="43" spans="1:6">
      <c r="A43" s="1142"/>
      <c r="B43" s="1142"/>
      <c r="C43" s="686" t="s">
        <v>1620</v>
      </c>
      <c r="D43" s="684" t="s">
        <v>1616</v>
      </c>
      <c r="E43" s="684" t="s">
        <v>1427</v>
      </c>
      <c r="F43" s="687">
        <v>1130816.4313999999</v>
      </c>
    </row>
    <row r="44" spans="1:6">
      <c r="A44" s="1142"/>
      <c r="B44" s="1142"/>
      <c r="C44" s="686" t="s">
        <v>1621</v>
      </c>
      <c r="D44" s="684" t="s">
        <v>1616</v>
      </c>
      <c r="E44" s="684" t="s">
        <v>1427</v>
      </c>
      <c r="F44" s="687">
        <v>701323.67949999997</v>
      </c>
    </row>
    <row r="45" spans="1:6">
      <c r="A45" s="1142"/>
      <c r="B45" s="1142"/>
      <c r="C45" s="686" t="s">
        <v>1622</v>
      </c>
      <c r="D45" s="684" t="s">
        <v>1616</v>
      </c>
      <c r="E45" s="684" t="s">
        <v>1427</v>
      </c>
      <c r="F45" s="687">
        <v>435774.8909</v>
      </c>
    </row>
    <row r="46" spans="1:6">
      <c r="A46" s="1143"/>
      <c r="B46" s="1143"/>
      <c r="C46" s="686" t="s">
        <v>1624</v>
      </c>
      <c r="D46" s="684" t="s">
        <v>1616</v>
      </c>
      <c r="E46" s="684" t="s">
        <v>1427</v>
      </c>
      <c r="F46" s="687">
        <v>131441.58869999999</v>
      </c>
    </row>
    <row r="47" spans="1:6">
      <c r="A47" s="1141" t="s">
        <v>1635</v>
      </c>
      <c r="B47" s="1141" t="s">
        <v>1617</v>
      </c>
      <c r="C47" s="686" t="s">
        <v>1618</v>
      </c>
      <c r="D47" s="684" t="s">
        <v>1616</v>
      </c>
      <c r="E47" s="684" t="s">
        <v>1427</v>
      </c>
      <c r="F47" s="687">
        <v>1519154.8489000001</v>
      </c>
    </row>
    <row r="48" spans="1:6">
      <c r="A48" s="1142"/>
      <c r="B48" s="1142"/>
      <c r="C48" s="686" t="s">
        <v>1619</v>
      </c>
      <c r="D48" s="684" t="s">
        <v>1616</v>
      </c>
      <c r="E48" s="684" t="s">
        <v>1427</v>
      </c>
      <c r="F48" s="687">
        <v>1489265.8884000001</v>
      </c>
    </row>
    <row r="49" spans="1:6">
      <c r="A49" s="1142"/>
      <c r="B49" s="1142"/>
      <c r="C49" s="686" t="s">
        <v>1620</v>
      </c>
      <c r="D49" s="684" t="s">
        <v>1616</v>
      </c>
      <c r="E49" s="684" t="s">
        <v>1427</v>
      </c>
      <c r="F49" s="687">
        <v>962706.75989999995</v>
      </c>
    </row>
    <row r="50" spans="1:6">
      <c r="A50" s="1142"/>
      <c r="B50" s="1142"/>
      <c r="C50" s="686" t="s">
        <v>1621</v>
      </c>
      <c r="D50" s="684" t="s">
        <v>1616</v>
      </c>
      <c r="E50" s="684" t="s">
        <v>1427</v>
      </c>
      <c r="F50" s="687">
        <v>603669.08519999997</v>
      </c>
    </row>
    <row r="51" spans="1:6">
      <c r="A51" s="1142"/>
      <c r="B51" s="1142"/>
      <c r="C51" s="686" t="s">
        <v>1622</v>
      </c>
      <c r="D51" s="684" t="s">
        <v>1616</v>
      </c>
      <c r="E51" s="684" t="s">
        <v>1427</v>
      </c>
      <c r="F51" s="687">
        <v>377465.39030000003</v>
      </c>
    </row>
    <row r="52" spans="1:6">
      <c r="A52" s="1143"/>
      <c r="B52" s="1143"/>
      <c r="C52" s="686" t="s">
        <v>1624</v>
      </c>
      <c r="D52" s="684" t="s">
        <v>1616</v>
      </c>
      <c r="E52" s="684" t="s">
        <v>1427</v>
      </c>
      <c r="F52" s="687">
        <v>58390.494899999998</v>
      </c>
    </row>
    <row r="53" spans="1:6">
      <c r="A53" s="1141" t="s">
        <v>1636</v>
      </c>
      <c r="B53" s="1141" t="s">
        <v>1617</v>
      </c>
      <c r="C53" s="686" t="s">
        <v>1618</v>
      </c>
      <c r="D53" s="684" t="s">
        <v>1616</v>
      </c>
      <c r="E53" s="684" t="s">
        <v>206</v>
      </c>
      <c r="F53" s="688">
        <v>59.905900000000003</v>
      </c>
    </row>
    <row r="54" spans="1:6">
      <c r="A54" s="1142"/>
      <c r="B54" s="1142"/>
      <c r="C54" s="686" t="s">
        <v>1619</v>
      </c>
      <c r="D54" s="684" t="s">
        <v>1616</v>
      </c>
      <c r="E54" s="684" t="s">
        <v>206</v>
      </c>
      <c r="F54" s="688">
        <v>61.036200000000001</v>
      </c>
    </row>
    <row r="55" spans="1:6">
      <c r="A55" s="1142"/>
      <c r="B55" s="1142"/>
      <c r="C55" s="686" t="s">
        <v>1620</v>
      </c>
      <c r="D55" s="684" t="s">
        <v>1616</v>
      </c>
      <c r="E55" s="684" t="s">
        <v>206</v>
      </c>
      <c r="F55" s="688">
        <v>75.506900000000002</v>
      </c>
    </row>
    <row r="56" spans="1:6">
      <c r="A56" s="1142"/>
      <c r="B56" s="1142"/>
      <c r="C56" s="686" t="s">
        <v>1621</v>
      </c>
      <c r="D56" s="684" t="s">
        <v>1616</v>
      </c>
      <c r="E56" s="684" t="s">
        <v>206</v>
      </c>
      <c r="F56" s="688">
        <v>66.006900000000002</v>
      </c>
    </row>
    <row r="57" spans="1:6">
      <c r="A57" s="1142"/>
      <c r="B57" s="1142"/>
      <c r="C57" s="686" t="s">
        <v>1622</v>
      </c>
      <c r="D57" s="684" t="s">
        <v>1616</v>
      </c>
      <c r="E57" s="684" t="s">
        <v>206</v>
      </c>
      <c r="F57" s="688">
        <v>67.692700000000002</v>
      </c>
    </row>
    <row r="58" spans="1:6">
      <c r="A58" s="1143"/>
      <c r="B58" s="1143"/>
      <c r="C58" s="686" t="s">
        <v>1624</v>
      </c>
      <c r="D58" s="684" t="s">
        <v>1616</v>
      </c>
      <c r="E58" s="684" t="s">
        <v>206</v>
      </c>
      <c r="F58" s="688">
        <v>76.774000000000001</v>
      </c>
    </row>
    <row r="59" spans="1:6">
      <c r="A59" s="1141" t="s">
        <v>1637</v>
      </c>
      <c r="B59" s="1141" t="s">
        <v>1617</v>
      </c>
      <c r="C59" s="686" t="s">
        <v>1618</v>
      </c>
      <c r="D59" s="684" t="s">
        <v>1616</v>
      </c>
      <c r="E59" s="684" t="s">
        <v>1427</v>
      </c>
      <c r="F59" s="687">
        <v>1545214.2097</v>
      </c>
    </row>
    <row r="60" spans="1:6">
      <c r="A60" s="1142"/>
      <c r="B60" s="1142"/>
      <c r="C60" s="686" t="s">
        <v>1619</v>
      </c>
      <c r="D60" s="684" t="s">
        <v>1616</v>
      </c>
      <c r="E60" s="684" t="s">
        <v>1427</v>
      </c>
      <c r="F60" s="687">
        <v>1654925.2822</v>
      </c>
    </row>
    <row r="61" spans="1:6">
      <c r="A61" s="1142"/>
      <c r="B61" s="1142"/>
      <c r="C61" s="686" t="s">
        <v>1620</v>
      </c>
      <c r="D61" s="684" t="s">
        <v>1616</v>
      </c>
      <c r="E61" s="684" t="s">
        <v>1427</v>
      </c>
      <c r="F61" s="687">
        <v>995698.51630000002</v>
      </c>
    </row>
    <row r="62" spans="1:6">
      <c r="A62" s="1142"/>
      <c r="B62" s="1142"/>
      <c r="C62" s="686" t="s">
        <v>1621</v>
      </c>
      <c r="D62" s="684" t="s">
        <v>1616</v>
      </c>
      <c r="E62" s="684" t="s">
        <v>1427</v>
      </c>
      <c r="F62" s="687">
        <v>667278.29779999994</v>
      </c>
    </row>
    <row r="63" spans="1:6">
      <c r="A63" s="1142"/>
      <c r="B63" s="1142"/>
      <c r="C63" s="686" t="s">
        <v>1622</v>
      </c>
      <c r="D63" s="684" t="s">
        <v>1616</v>
      </c>
      <c r="E63" s="684" t="s">
        <v>1427</v>
      </c>
      <c r="F63" s="687">
        <v>369376.52789999999</v>
      </c>
    </row>
    <row r="64" spans="1:6">
      <c r="A64" s="1143"/>
      <c r="B64" s="1143"/>
      <c r="C64" s="686" t="s">
        <v>1624</v>
      </c>
      <c r="D64" s="684" t="s">
        <v>1616</v>
      </c>
      <c r="E64" s="684" t="s">
        <v>1427</v>
      </c>
      <c r="F64" s="687">
        <v>58831.288399999998</v>
      </c>
    </row>
    <row r="65" spans="1:6">
      <c r="A65" s="1141" t="s">
        <v>1638</v>
      </c>
      <c r="B65" s="1139" t="s">
        <v>1</v>
      </c>
      <c r="C65" s="1140"/>
      <c r="D65" s="684" t="s">
        <v>1616</v>
      </c>
      <c r="E65" s="684" t="s">
        <v>1441</v>
      </c>
      <c r="F65" s="687">
        <v>9389</v>
      </c>
    </row>
    <row r="66" spans="1:6">
      <c r="A66" s="1142"/>
      <c r="B66" s="1141" t="s">
        <v>1639</v>
      </c>
      <c r="C66" s="686" t="s">
        <v>1640</v>
      </c>
      <c r="D66" s="684" t="s">
        <v>1616</v>
      </c>
      <c r="E66" s="684" t="s">
        <v>1441</v>
      </c>
      <c r="F66" s="687">
        <v>675</v>
      </c>
    </row>
    <row r="67" spans="1:6">
      <c r="A67" s="1142"/>
      <c r="B67" s="1142"/>
      <c r="C67" s="686" t="s">
        <v>1641</v>
      </c>
      <c r="D67" s="684" t="s">
        <v>1616</v>
      </c>
      <c r="E67" s="684" t="s">
        <v>1441</v>
      </c>
      <c r="F67" s="687">
        <v>3544</v>
      </c>
    </row>
    <row r="68" spans="1:6">
      <c r="A68" s="1142"/>
      <c r="B68" s="1142"/>
      <c r="C68" s="686" t="s">
        <v>1642</v>
      </c>
      <c r="D68" s="684" t="s">
        <v>1616</v>
      </c>
      <c r="E68" s="684" t="s">
        <v>1441</v>
      </c>
      <c r="F68" s="687">
        <v>396</v>
      </c>
    </row>
    <row r="69" spans="1:6">
      <c r="A69" s="1142"/>
      <c r="B69" s="1142"/>
      <c r="C69" s="686" t="s">
        <v>1643</v>
      </c>
      <c r="D69" s="684" t="s">
        <v>1616</v>
      </c>
      <c r="E69" s="684" t="s">
        <v>1441</v>
      </c>
      <c r="F69" s="687">
        <v>2224</v>
      </c>
    </row>
    <row r="70" spans="1:6">
      <c r="A70" s="1142"/>
      <c r="B70" s="1142"/>
      <c r="C70" s="686" t="s">
        <v>1644</v>
      </c>
      <c r="D70" s="684" t="s">
        <v>1616</v>
      </c>
      <c r="E70" s="684" t="s">
        <v>1441</v>
      </c>
      <c r="F70" s="687">
        <v>1483</v>
      </c>
    </row>
    <row r="71" spans="1:6">
      <c r="A71" s="1142"/>
      <c r="B71" s="1142"/>
      <c r="C71" s="686" t="s">
        <v>1645</v>
      </c>
      <c r="D71" s="684" t="s">
        <v>1616</v>
      </c>
      <c r="E71" s="684" t="s">
        <v>1441</v>
      </c>
      <c r="F71" s="687">
        <v>144</v>
      </c>
    </row>
    <row r="72" spans="1:6">
      <c r="A72" s="1142"/>
      <c r="B72" s="1142"/>
      <c r="C72" s="686" t="s">
        <v>1646</v>
      </c>
      <c r="D72" s="684" t="s">
        <v>1616</v>
      </c>
      <c r="E72" s="684" t="s">
        <v>1441</v>
      </c>
      <c r="F72" s="687">
        <v>474</v>
      </c>
    </row>
    <row r="73" spans="1:6">
      <c r="A73" s="1142"/>
      <c r="B73" s="1142"/>
      <c r="C73" s="686" t="s">
        <v>1647</v>
      </c>
      <c r="D73" s="684" t="s">
        <v>1616</v>
      </c>
      <c r="E73" s="684" t="s">
        <v>1441</v>
      </c>
      <c r="F73" s="687">
        <v>89</v>
      </c>
    </row>
    <row r="74" spans="1:6">
      <c r="A74" s="1142"/>
      <c r="B74" s="1142"/>
      <c r="C74" s="686" t="s">
        <v>1648</v>
      </c>
      <c r="D74" s="684" t="s">
        <v>1616</v>
      </c>
      <c r="E74" s="684" t="s">
        <v>1441</v>
      </c>
      <c r="F74" s="687">
        <v>321</v>
      </c>
    </row>
    <row r="75" spans="1:6">
      <c r="A75" s="1143"/>
      <c r="B75" s="1143"/>
      <c r="C75" s="686" t="s">
        <v>1649</v>
      </c>
      <c r="D75" s="684" t="s">
        <v>1616</v>
      </c>
      <c r="E75" s="684" t="s">
        <v>1441</v>
      </c>
      <c r="F75" s="687">
        <v>39</v>
      </c>
    </row>
    <row r="76" spans="1:6">
      <c r="A76" s="1141" t="s">
        <v>1650</v>
      </c>
      <c r="B76" s="1139" t="s">
        <v>1</v>
      </c>
      <c r="C76" s="1140"/>
      <c r="D76" s="684" t="s">
        <v>1616</v>
      </c>
      <c r="E76" s="684" t="s">
        <v>1427</v>
      </c>
      <c r="F76" s="687">
        <v>4421270.0182999996</v>
      </c>
    </row>
    <row r="77" spans="1:6">
      <c r="A77" s="1142"/>
      <c r="B77" s="1141" t="s">
        <v>1639</v>
      </c>
      <c r="C77" s="686" t="s">
        <v>1640</v>
      </c>
      <c r="D77" s="684" t="s">
        <v>1616</v>
      </c>
      <c r="E77" s="684" t="s">
        <v>1427</v>
      </c>
      <c r="F77" s="687">
        <v>422663.99080000003</v>
      </c>
    </row>
    <row r="78" spans="1:6">
      <c r="A78" s="1142"/>
      <c r="B78" s="1142"/>
      <c r="C78" s="686" t="s">
        <v>1641</v>
      </c>
      <c r="D78" s="684" t="s">
        <v>1616</v>
      </c>
      <c r="E78" s="684" t="s">
        <v>1427</v>
      </c>
      <c r="F78" s="687">
        <v>1967546.1376</v>
      </c>
    </row>
    <row r="79" spans="1:6">
      <c r="A79" s="1142"/>
      <c r="B79" s="1142"/>
      <c r="C79" s="686" t="s">
        <v>1642</v>
      </c>
      <c r="D79" s="684" t="s">
        <v>1616</v>
      </c>
      <c r="E79" s="684" t="s">
        <v>1427</v>
      </c>
      <c r="F79" s="687">
        <v>446085.00459999999</v>
      </c>
    </row>
    <row r="80" spans="1:6">
      <c r="A80" s="1142"/>
      <c r="B80" s="1142"/>
      <c r="C80" s="686" t="s">
        <v>1643</v>
      </c>
      <c r="D80" s="684" t="s">
        <v>1616</v>
      </c>
      <c r="E80" s="684" t="s">
        <v>1427</v>
      </c>
      <c r="F80" s="687">
        <v>406795.27860000002</v>
      </c>
    </row>
    <row r="81" spans="1:6">
      <c r="A81" s="1142"/>
      <c r="B81" s="1142"/>
      <c r="C81" s="686" t="s">
        <v>1644</v>
      </c>
      <c r="D81" s="684" t="s">
        <v>1616</v>
      </c>
      <c r="E81" s="684" t="s">
        <v>1427</v>
      </c>
      <c r="F81" s="687">
        <v>358441.37300000002</v>
      </c>
    </row>
    <row r="82" spans="1:6">
      <c r="A82" s="1142"/>
      <c r="B82" s="1142"/>
      <c r="C82" s="686" t="s">
        <v>1645</v>
      </c>
      <c r="D82" s="684" t="s">
        <v>1616</v>
      </c>
      <c r="E82" s="684" t="s">
        <v>1427</v>
      </c>
      <c r="F82" s="687">
        <v>92170.866999999998</v>
      </c>
    </row>
    <row r="83" spans="1:6">
      <c r="A83" s="1142"/>
      <c r="B83" s="1142"/>
      <c r="C83" s="686" t="s">
        <v>1646</v>
      </c>
      <c r="D83" s="684" t="s">
        <v>1616</v>
      </c>
      <c r="E83" s="684" t="s">
        <v>1427</v>
      </c>
      <c r="F83" s="687">
        <v>279531.92099999997</v>
      </c>
    </row>
    <row r="84" spans="1:6">
      <c r="A84" s="1142"/>
      <c r="B84" s="1142"/>
      <c r="C84" s="686" t="s">
        <v>1647</v>
      </c>
      <c r="D84" s="684" t="s">
        <v>1616</v>
      </c>
      <c r="E84" s="684" t="s">
        <v>1427</v>
      </c>
      <c r="F84" s="687">
        <v>61445.554900000003</v>
      </c>
    </row>
    <row r="85" spans="1:6">
      <c r="A85" s="1142"/>
      <c r="B85" s="1142"/>
      <c r="C85" s="686" t="s">
        <v>1648</v>
      </c>
      <c r="D85" s="684" t="s">
        <v>1616</v>
      </c>
      <c r="E85" s="684" t="s">
        <v>1427</v>
      </c>
      <c r="F85" s="687">
        <v>320279.66129999998</v>
      </c>
    </row>
    <row r="86" spans="1:6">
      <c r="A86" s="1143"/>
      <c r="B86" s="1143"/>
      <c r="C86" s="686" t="s">
        <v>1649</v>
      </c>
      <c r="D86" s="684" t="s">
        <v>1616</v>
      </c>
      <c r="E86" s="684" t="s">
        <v>1427</v>
      </c>
      <c r="F86" s="687">
        <v>66310.229500000001</v>
      </c>
    </row>
    <row r="87" spans="1:6">
      <c r="A87" s="1141" t="s">
        <v>1651</v>
      </c>
      <c r="B87" s="1139" t="s">
        <v>1</v>
      </c>
      <c r="C87" s="1140"/>
      <c r="D87" s="684" t="s">
        <v>1616</v>
      </c>
      <c r="E87" s="684" t="s">
        <v>1427</v>
      </c>
      <c r="F87" s="687">
        <v>3800794.5495000002</v>
      </c>
    </row>
    <row r="88" spans="1:6">
      <c r="A88" s="1142"/>
      <c r="B88" s="1141" t="s">
        <v>1639</v>
      </c>
      <c r="C88" s="686" t="s">
        <v>1640</v>
      </c>
      <c r="D88" s="684" t="s">
        <v>1616</v>
      </c>
      <c r="E88" s="684" t="s">
        <v>1427</v>
      </c>
      <c r="F88" s="687">
        <v>383108.04129999998</v>
      </c>
    </row>
    <row r="89" spans="1:6">
      <c r="A89" s="1142"/>
      <c r="B89" s="1142"/>
      <c r="C89" s="686" t="s">
        <v>1641</v>
      </c>
      <c r="D89" s="684" t="s">
        <v>1616</v>
      </c>
      <c r="E89" s="684" t="s">
        <v>1427</v>
      </c>
      <c r="F89" s="687">
        <v>1635892.0356999999</v>
      </c>
    </row>
    <row r="90" spans="1:6">
      <c r="A90" s="1142"/>
      <c r="B90" s="1142"/>
      <c r="C90" s="686" t="s">
        <v>1642</v>
      </c>
      <c r="D90" s="684" t="s">
        <v>1616</v>
      </c>
      <c r="E90" s="684" t="s">
        <v>1427</v>
      </c>
      <c r="F90" s="687">
        <v>397122.15299999999</v>
      </c>
    </row>
    <row r="91" spans="1:6">
      <c r="A91" s="1142"/>
      <c r="B91" s="1142"/>
      <c r="C91" s="686" t="s">
        <v>1643</v>
      </c>
      <c r="D91" s="684" t="s">
        <v>1616</v>
      </c>
      <c r="E91" s="684" t="s">
        <v>1427</v>
      </c>
      <c r="F91" s="687">
        <v>377706.38689999998</v>
      </c>
    </row>
    <row r="92" spans="1:6">
      <c r="A92" s="1142"/>
      <c r="B92" s="1142"/>
      <c r="C92" s="686" t="s">
        <v>1644</v>
      </c>
      <c r="D92" s="684" t="s">
        <v>1616</v>
      </c>
      <c r="E92" s="684" t="s">
        <v>1427</v>
      </c>
      <c r="F92" s="687">
        <v>312468.26069999998</v>
      </c>
    </row>
    <row r="93" spans="1:6">
      <c r="A93" s="1142"/>
      <c r="B93" s="1142"/>
      <c r="C93" s="686" t="s">
        <v>1645</v>
      </c>
      <c r="D93" s="684" t="s">
        <v>1616</v>
      </c>
      <c r="E93" s="684" t="s">
        <v>1427</v>
      </c>
      <c r="F93" s="687">
        <v>72605.509399999995</v>
      </c>
    </row>
    <row r="94" spans="1:6">
      <c r="A94" s="1142"/>
      <c r="B94" s="1142"/>
      <c r="C94" s="686" t="s">
        <v>1646</v>
      </c>
      <c r="D94" s="684" t="s">
        <v>1616</v>
      </c>
      <c r="E94" s="684" t="s">
        <v>1427</v>
      </c>
      <c r="F94" s="687">
        <v>242612.05069999999</v>
      </c>
    </row>
    <row r="95" spans="1:6">
      <c r="A95" s="1142"/>
      <c r="B95" s="1142"/>
      <c r="C95" s="686" t="s">
        <v>1647</v>
      </c>
      <c r="D95" s="684" t="s">
        <v>1616</v>
      </c>
      <c r="E95" s="684" t="s">
        <v>1427</v>
      </c>
      <c r="F95" s="687">
        <v>53332.996400000004</v>
      </c>
    </row>
    <row r="96" spans="1:6">
      <c r="A96" s="1142"/>
      <c r="B96" s="1142"/>
      <c r="C96" s="686" t="s">
        <v>1648</v>
      </c>
      <c r="D96" s="684" t="s">
        <v>1616</v>
      </c>
      <c r="E96" s="684" t="s">
        <v>1427</v>
      </c>
      <c r="F96" s="687">
        <v>270006.84769999998</v>
      </c>
    </row>
    <row r="97" spans="1:6">
      <c r="A97" s="1143"/>
      <c r="B97" s="1143"/>
      <c r="C97" s="686" t="s">
        <v>1649</v>
      </c>
      <c r="D97" s="684" t="s">
        <v>1616</v>
      </c>
      <c r="E97" s="684" t="s">
        <v>1427</v>
      </c>
      <c r="F97" s="687">
        <v>55940.267599999999</v>
      </c>
    </row>
    <row r="98" spans="1:6">
      <c r="A98" s="1141" t="s">
        <v>1652</v>
      </c>
      <c r="B98" s="1139" t="s">
        <v>1</v>
      </c>
      <c r="C98" s="1140"/>
      <c r="D98" s="684" t="s">
        <v>1616</v>
      </c>
      <c r="E98" s="684" t="s">
        <v>1427</v>
      </c>
      <c r="F98" s="687">
        <v>2535903.1321999999</v>
      </c>
    </row>
    <row r="99" spans="1:6">
      <c r="A99" s="1142"/>
      <c r="B99" s="1141" t="s">
        <v>1639</v>
      </c>
      <c r="C99" s="686" t="s">
        <v>1640</v>
      </c>
      <c r="D99" s="684" t="s">
        <v>1616</v>
      </c>
      <c r="E99" s="684" t="s">
        <v>1427</v>
      </c>
      <c r="F99" s="687">
        <v>257574.3316</v>
      </c>
    </row>
    <row r="100" spans="1:6">
      <c r="A100" s="1142"/>
      <c r="B100" s="1142"/>
      <c r="C100" s="686" t="s">
        <v>1641</v>
      </c>
      <c r="D100" s="684" t="s">
        <v>1616</v>
      </c>
      <c r="E100" s="684" t="s">
        <v>1427</v>
      </c>
      <c r="F100" s="687">
        <v>847892.71889999998</v>
      </c>
    </row>
    <row r="101" spans="1:6">
      <c r="A101" s="1142"/>
      <c r="B101" s="1142"/>
      <c r="C101" s="686" t="s">
        <v>1642</v>
      </c>
      <c r="D101" s="684" t="s">
        <v>1616</v>
      </c>
      <c r="E101" s="684" t="s">
        <v>1427</v>
      </c>
      <c r="F101" s="687">
        <v>341540.38160000002</v>
      </c>
    </row>
    <row r="102" spans="1:6">
      <c r="A102" s="1142"/>
      <c r="B102" s="1142"/>
      <c r="C102" s="686" t="s">
        <v>1643</v>
      </c>
      <c r="D102" s="684" t="s">
        <v>1616</v>
      </c>
      <c r="E102" s="684" t="s">
        <v>1427</v>
      </c>
      <c r="F102" s="687">
        <v>250173.4253</v>
      </c>
    </row>
    <row r="103" spans="1:6">
      <c r="A103" s="1142"/>
      <c r="B103" s="1142"/>
      <c r="C103" s="686" t="s">
        <v>1644</v>
      </c>
      <c r="D103" s="684" t="s">
        <v>1616</v>
      </c>
      <c r="E103" s="684" t="s">
        <v>1427</v>
      </c>
      <c r="F103" s="687">
        <v>256462.3131</v>
      </c>
    </row>
    <row r="104" spans="1:6">
      <c r="A104" s="1142"/>
      <c r="B104" s="1142"/>
      <c r="C104" s="686" t="s">
        <v>1645</v>
      </c>
      <c r="D104" s="684" t="s">
        <v>1616</v>
      </c>
      <c r="E104" s="684" t="s">
        <v>1427</v>
      </c>
      <c r="F104" s="687">
        <v>58921.426399999997</v>
      </c>
    </row>
    <row r="105" spans="1:6">
      <c r="A105" s="1142"/>
      <c r="B105" s="1142"/>
      <c r="C105" s="686" t="s">
        <v>1646</v>
      </c>
      <c r="D105" s="684" t="s">
        <v>1616</v>
      </c>
      <c r="E105" s="684" t="s">
        <v>1427</v>
      </c>
      <c r="F105" s="687">
        <v>203181.92240000001</v>
      </c>
    </row>
    <row r="106" spans="1:6">
      <c r="A106" s="1142"/>
      <c r="B106" s="1142"/>
      <c r="C106" s="686" t="s">
        <v>1647</v>
      </c>
      <c r="D106" s="684" t="s">
        <v>1616</v>
      </c>
      <c r="E106" s="684" t="s">
        <v>1427</v>
      </c>
      <c r="F106" s="687">
        <v>45333.046900000001</v>
      </c>
    </row>
    <row r="107" spans="1:6">
      <c r="A107" s="1142"/>
      <c r="B107" s="1142"/>
      <c r="C107" s="686" t="s">
        <v>1648</v>
      </c>
      <c r="D107" s="684" t="s">
        <v>1616</v>
      </c>
      <c r="E107" s="684" t="s">
        <v>1427</v>
      </c>
      <c r="F107" s="687">
        <v>223187.92819999999</v>
      </c>
    </row>
    <row r="108" spans="1:6">
      <c r="A108" s="1142"/>
      <c r="B108" s="1143"/>
      <c r="C108" s="686" t="s">
        <v>1649</v>
      </c>
      <c r="D108" s="684" t="s">
        <v>1616</v>
      </c>
      <c r="E108" s="684" t="s">
        <v>1427</v>
      </c>
      <c r="F108" s="687">
        <v>51635.637799999997</v>
      </c>
    </row>
    <row r="109" spans="1:6">
      <c r="A109" s="1142"/>
      <c r="B109" s="1141" t="s">
        <v>1653</v>
      </c>
      <c r="C109" s="686" t="s">
        <v>1654</v>
      </c>
      <c r="D109" s="684" t="s">
        <v>1616</v>
      </c>
      <c r="E109" s="684" t="s">
        <v>1427</v>
      </c>
      <c r="F109" s="687">
        <v>5070.9938000000002</v>
      </c>
    </row>
    <row r="110" spans="1:6">
      <c r="A110" s="1142"/>
      <c r="B110" s="1142"/>
      <c r="C110" s="686" t="s">
        <v>1655</v>
      </c>
      <c r="D110" s="684" t="s">
        <v>1616</v>
      </c>
      <c r="E110" s="684" t="s">
        <v>1427</v>
      </c>
      <c r="F110" s="687">
        <v>9454.7252000000008</v>
      </c>
    </row>
    <row r="111" spans="1:6">
      <c r="A111" s="1142"/>
      <c r="B111" s="1142"/>
      <c r="C111" s="686" t="s">
        <v>1656</v>
      </c>
      <c r="D111" s="684" t="s">
        <v>1616</v>
      </c>
      <c r="E111" s="684" t="s">
        <v>1427</v>
      </c>
      <c r="F111" s="687">
        <v>9496.4555</v>
      </c>
    </row>
    <row r="112" spans="1:6">
      <c r="A112" s="1142"/>
      <c r="B112" s="1142"/>
      <c r="C112" s="686" t="s">
        <v>1657</v>
      </c>
      <c r="D112" s="684" t="s">
        <v>1616</v>
      </c>
      <c r="E112" s="684" t="s">
        <v>1427</v>
      </c>
      <c r="F112" s="687">
        <v>9993.5486000000001</v>
      </c>
    </row>
    <row r="113" spans="1:6">
      <c r="A113" s="1142"/>
      <c r="B113" s="1142"/>
      <c r="C113" s="686" t="s">
        <v>1658</v>
      </c>
      <c r="D113" s="684" t="s">
        <v>1616</v>
      </c>
      <c r="E113" s="684" t="s">
        <v>1427</v>
      </c>
      <c r="F113" s="687">
        <v>40257.929300000003</v>
      </c>
    </row>
    <row r="114" spans="1:6">
      <c r="A114" s="1142"/>
      <c r="B114" s="1142"/>
      <c r="C114" s="686" t="s">
        <v>1659</v>
      </c>
      <c r="D114" s="684" t="s">
        <v>1616</v>
      </c>
      <c r="E114" s="684" t="s">
        <v>1427</v>
      </c>
      <c r="F114" s="687">
        <v>23576.814399999999</v>
      </c>
    </row>
    <row r="115" spans="1:6">
      <c r="A115" s="1142"/>
      <c r="B115" s="1142"/>
      <c r="C115" s="686" t="s">
        <v>1660</v>
      </c>
      <c r="D115" s="684" t="s">
        <v>1616</v>
      </c>
      <c r="E115" s="684" t="s">
        <v>1427</v>
      </c>
      <c r="F115" s="687">
        <v>31880.111400000002</v>
      </c>
    </row>
    <row r="116" spans="1:6">
      <c r="A116" s="1142"/>
      <c r="B116" s="1142"/>
      <c r="C116" s="686" t="s">
        <v>1661</v>
      </c>
      <c r="D116" s="684" t="s">
        <v>1616</v>
      </c>
      <c r="E116" s="684" t="s">
        <v>1427</v>
      </c>
      <c r="F116" s="687">
        <v>3331.5796999999998</v>
      </c>
    </row>
    <row r="117" spans="1:6">
      <c r="A117" s="1142"/>
      <c r="B117" s="1142"/>
      <c r="C117" s="686" t="s">
        <v>1662</v>
      </c>
      <c r="D117" s="684" t="s">
        <v>1616</v>
      </c>
      <c r="E117" s="684" t="s">
        <v>1427</v>
      </c>
      <c r="F117" s="687">
        <v>1816.4024999999999</v>
      </c>
    </row>
    <row r="118" spans="1:6">
      <c r="A118" s="1142"/>
      <c r="B118" s="1142"/>
      <c r="C118" s="686" t="s">
        <v>1663</v>
      </c>
      <c r="D118" s="684" t="s">
        <v>1616</v>
      </c>
      <c r="E118" s="684" t="s">
        <v>1427</v>
      </c>
      <c r="F118" s="687">
        <v>45635.524299999997</v>
      </c>
    </row>
    <row r="119" spans="1:6">
      <c r="A119" s="1142"/>
      <c r="B119" s="1142"/>
      <c r="C119" s="686" t="s">
        <v>1664</v>
      </c>
      <c r="D119" s="684" t="s">
        <v>1616</v>
      </c>
      <c r="E119" s="684" t="s">
        <v>1427</v>
      </c>
      <c r="F119" s="687">
        <v>160452.02739999999</v>
      </c>
    </row>
    <row r="120" spans="1:6">
      <c r="A120" s="1142"/>
      <c r="B120" s="1142"/>
      <c r="C120" s="686" t="s">
        <v>1665</v>
      </c>
      <c r="D120" s="684" t="s">
        <v>1616</v>
      </c>
      <c r="E120" s="684" t="s">
        <v>1427</v>
      </c>
      <c r="F120" s="687">
        <v>128606.0494</v>
      </c>
    </row>
    <row r="121" spans="1:6">
      <c r="A121" s="1142"/>
      <c r="B121" s="1142"/>
      <c r="C121" s="686" t="s">
        <v>1666</v>
      </c>
      <c r="D121" s="684" t="s">
        <v>1616</v>
      </c>
      <c r="E121" s="684" t="s">
        <v>1427</v>
      </c>
      <c r="F121" s="687">
        <v>37311.874900000003</v>
      </c>
    </row>
    <row r="122" spans="1:6">
      <c r="A122" s="1142"/>
      <c r="B122" s="1142"/>
      <c r="C122" s="686" t="s">
        <v>1667</v>
      </c>
      <c r="D122" s="684" t="s">
        <v>1616</v>
      </c>
      <c r="E122" s="684" t="s">
        <v>1427</v>
      </c>
      <c r="F122" s="687">
        <v>72521.840100000001</v>
      </c>
    </row>
    <row r="123" spans="1:6">
      <c r="A123" s="1142"/>
      <c r="B123" s="1142"/>
      <c r="C123" s="686" t="s">
        <v>1668</v>
      </c>
      <c r="D123" s="684" t="s">
        <v>1616</v>
      </c>
      <c r="E123" s="684" t="s">
        <v>1427</v>
      </c>
      <c r="F123" s="687">
        <v>340.40010000000001</v>
      </c>
    </row>
    <row r="124" spans="1:6">
      <c r="A124" s="1142"/>
      <c r="B124" s="1142"/>
      <c r="C124" s="686" t="s">
        <v>1669</v>
      </c>
      <c r="D124" s="684" t="s">
        <v>1616</v>
      </c>
      <c r="E124" s="684" t="s">
        <v>1427</v>
      </c>
      <c r="F124" s="687">
        <v>77325.246499999994</v>
      </c>
    </row>
    <row r="125" spans="1:6">
      <c r="A125" s="1142"/>
      <c r="B125" s="1142"/>
      <c r="C125" s="686" t="s">
        <v>1670</v>
      </c>
      <c r="D125" s="684" t="s">
        <v>1616</v>
      </c>
      <c r="E125" s="684" t="s">
        <v>1427</v>
      </c>
      <c r="F125" s="687">
        <v>102487.9541</v>
      </c>
    </row>
    <row r="126" spans="1:6">
      <c r="A126" s="1142"/>
      <c r="B126" s="1142"/>
      <c r="C126" s="686" t="s">
        <v>1671</v>
      </c>
      <c r="D126" s="684" t="s">
        <v>1616</v>
      </c>
      <c r="E126" s="684" t="s">
        <v>1427</v>
      </c>
      <c r="F126" s="687">
        <v>5112.357</v>
      </c>
    </row>
    <row r="127" spans="1:6">
      <c r="A127" s="1142"/>
      <c r="B127" s="1142"/>
      <c r="C127" s="686" t="s">
        <v>1672</v>
      </c>
      <c r="D127" s="684" t="s">
        <v>1616</v>
      </c>
      <c r="E127" s="684" t="s">
        <v>1427</v>
      </c>
      <c r="F127" s="687">
        <v>56915.043799999999</v>
      </c>
    </row>
    <row r="128" spans="1:6">
      <c r="A128" s="1142"/>
      <c r="B128" s="1142"/>
      <c r="C128" s="686" t="s">
        <v>1673</v>
      </c>
      <c r="D128" s="684" t="s">
        <v>1616</v>
      </c>
      <c r="E128" s="684" t="s">
        <v>1427</v>
      </c>
      <c r="F128" s="687">
        <v>24565.4637</v>
      </c>
    </row>
    <row r="129" spans="1:6">
      <c r="A129" s="1142"/>
      <c r="B129" s="1142"/>
      <c r="C129" s="686" t="s">
        <v>1674</v>
      </c>
      <c r="D129" s="684" t="s">
        <v>1616</v>
      </c>
      <c r="E129" s="684" t="s">
        <v>1427</v>
      </c>
      <c r="F129" s="687">
        <v>267013.64760000003</v>
      </c>
    </row>
    <row r="130" spans="1:6">
      <c r="A130" s="1142"/>
      <c r="B130" s="1142"/>
      <c r="C130" s="686" t="s">
        <v>1675</v>
      </c>
      <c r="D130" s="684" t="s">
        <v>1616</v>
      </c>
      <c r="E130" s="684" t="s">
        <v>1427</v>
      </c>
      <c r="F130" s="687">
        <v>57353.580499999996</v>
      </c>
    </row>
    <row r="131" spans="1:6">
      <c r="A131" s="1142"/>
      <c r="B131" s="1142"/>
      <c r="C131" s="686" t="s">
        <v>1676</v>
      </c>
      <c r="D131" s="684" t="s">
        <v>1616</v>
      </c>
      <c r="E131" s="684" t="s">
        <v>1427</v>
      </c>
      <c r="F131" s="687">
        <v>19350.620800000001</v>
      </c>
    </row>
    <row r="132" spans="1:6">
      <c r="A132" s="1142"/>
      <c r="B132" s="1142"/>
      <c r="C132" s="686" t="s">
        <v>1677</v>
      </c>
      <c r="D132" s="684" t="s">
        <v>1616</v>
      </c>
      <c r="E132" s="684" t="s">
        <v>1427</v>
      </c>
      <c r="F132" s="687">
        <v>9307.9884999999995</v>
      </c>
    </row>
    <row r="133" spans="1:6">
      <c r="A133" s="1142"/>
      <c r="B133" s="1142"/>
      <c r="C133" s="686" t="s">
        <v>1678</v>
      </c>
      <c r="D133" s="684" t="s">
        <v>1616</v>
      </c>
      <c r="E133" s="684" t="s">
        <v>1427</v>
      </c>
      <c r="F133" s="687">
        <v>27648.621599999999</v>
      </c>
    </row>
    <row r="134" spans="1:6">
      <c r="A134" s="1142"/>
      <c r="B134" s="1142"/>
      <c r="C134" s="686" t="s">
        <v>1679</v>
      </c>
      <c r="D134" s="684" t="s">
        <v>1616</v>
      </c>
      <c r="E134" s="684" t="s">
        <v>1427</v>
      </c>
      <c r="F134" s="687">
        <v>65776.777700000006</v>
      </c>
    </row>
    <row r="135" spans="1:6">
      <c r="A135" s="1142"/>
      <c r="B135" s="1142"/>
      <c r="C135" s="686" t="s">
        <v>1680</v>
      </c>
      <c r="D135" s="684" t="s">
        <v>1616</v>
      </c>
      <c r="E135" s="684" t="s">
        <v>1427</v>
      </c>
      <c r="F135" s="687">
        <v>896364.81810000003</v>
      </c>
    </row>
    <row r="136" spans="1:6">
      <c r="A136" s="1142"/>
      <c r="B136" s="1142"/>
      <c r="C136" s="686" t="s">
        <v>1681</v>
      </c>
      <c r="D136" s="684" t="s">
        <v>1616</v>
      </c>
      <c r="E136" s="684" t="s">
        <v>1427</v>
      </c>
      <c r="F136" s="687">
        <v>178932.0606</v>
      </c>
    </row>
    <row r="137" spans="1:6">
      <c r="A137" s="1142"/>
      <c r="B137" s="1142"/>
      <c r="C137" s="686" t="s">
        <v>1682</v>
      </c>
      <c r="D137" s="684" t="s">
        <v>1616</v>
      </c>
      <c r="E137" s="684" t="s">
        <v>1427</v>
      </c>
      <c r="F137" s="687">
        <v>16987.8109</v>
      </c>
    </row>
    <row r="138" spans="1:6">
      <c r="A138" s="1142"/>
      <c r="B138" s="1142"/>
      <c r="C138" s="686" t="s">
        <v>1683</v>
      </c>
      <c r="D138" s="684" t="s">
        <v>1616</v>
      </c>
      <c r="E138" s="684" t="s">
        <v>1427</v>
      </c>
      <c r="F138" s="687">
        <v>30056.188099999999</v>
      </c>
    </row>
    <row r="139" spans="1:6">
      <c r="A139" s="1142"/>
      <c r="B139" s="1143"/>
      <c r="C139" s="686" t="s">
        <v>1684</v>
      </c>
      <c r="D139" s="684" t="s">
        <v>1616</v>
      </c>
      <c r="E139" s="684" t="s">
        <v>1427</v>
      </c>
      <c r="F139" s="687">
        <v>51635.637799999997</v>
      </c>
    </row>
    <row r="140" spans="1:6">
      <c r="A140" s="1142"/>
      <c r="B140" s="1141" t="s">
        <v>1626</v>
      </c>
      <c r="C140" s="686" t="s">
        <v>1627</v>
      </c>
      <c r="D140" s="684" t="s">
        <v>1616</v>
      </c>
      <c r="E140" s="684" t="s">
        <v>1427</v>
      </c>
      <c r="F140" s="687">
        <v>2101174.5040000002</v>
      </c>
    </row>
    <row r="141" spans="1:6">
      <c r="A141" s="1142"/>
      <c r="B141" s="1143"/>
      <c r="C141" s="686" t="s">
        <v>1628</v>
      </c>
      <c r="D141" s="684" t="s">
        <v>1616</v>
      </c>
      <c r="E141" s="684" t="s">
        <v>1427</v>
      </c>
      <c r="F141" s="687">
        <v>434728.62819999998</v>
      </c>
    </row>
    <row r="142" spans="1:6">
      <c r="A142" s="1142"/>
      <c r="B142" s="1141" t="s">
        <v>1685</v>
      </c>
      <c r="C142" s="686" t="s">
        <v>1503</v>
      </c>
      <c r="D142" s="684" t="s">
        <v>1616</v>
      </c>
      <c r="E142" s="684" t="s">
        <v>1427</v>
      </c>
      <c r="F142" s="687">
        <v>348619.55609999999</v>
      </c>
    </row>
    <row r="143" spans="1:6">
      <c r="A143" s="1142"/>
      <c r="B143" s="1142"/>
      <c r="C143" s="686" t="s">
        <v>150</v>
      </c>
      <c r="D143" s="684" t="s">
        <v>1616</v>
      </c>
      <c r="E143" s="684" t="s">
        <v>1427</v>
      </c>
      <c r="F143" s="687">
        <v>478793.65960000001</v>
      </c>
    </row>
    <row r="144" spans="1:6">
      <c r="A144" s="1142"/>
      <c r="B144" s="1142"/>
      <c r="C144" s="686" t="s">
        <v>1504</v>
      </c>
      <c r="D144" s="684" t="s">
        <v>1616</v>
      </c>
      <c r="E144" s="684" t="s">
        <v>1427</v>
      </c>
      <c r="F144" s="687">
        <v>363234.4423</v>
      </c>
    </row>
    <row r="145" spans="1:6">
      <c r="A145" s="1142"/>
      <c r="B145" s="1142"/>
      <c r="C145" s="686" t="s">
        <v>151</v>
      </c>
      <c r="D145" s="684" t="s">
        <v>1616</v>
      </c>
      <c r="E145" s="684" t="s">
        <v>1427</v>
      </c>
      <c r="F145" s="687">
        <v>221054.58619999999</v>
      </c>
    </row>
    <row r="146" spans="1:6">
      <c r="A146" s="1142"/>
      <c r="B146" s="1142"/>
      <c r="C146" s="686" t="s">
        <v>152</v>
      </c>
      <c r="D146" s="684" t="s">
        <v>1616</v>
      </c>
      <c r="E146" s="684" t="s">
        <v>1427</v>
      </c>
      <c r="F146" s="687">
        <v>203901.6801</v>
      </c>
    </row>
    <row r="147" spans="1:6">
      <c r="A147" s="1142"/>
      <c r="B147" s="1142"/>
      <c r="C147" s="686" t="s">
        <v>1506</v>
      </c>
      <c r="D147" s="684" t="s">
        <v>1616</v>
      </c>
      <c r="E147" s="684" t="s">
        <v>1427</v>
      </c>
      <c r="F147" s="687">
        <v>86121.262300000002</v>
      </c>
    </row>
    <row r="148" spans="1:6">
      <c r="A148" s="1142"/>
      <c r="B148" s="1142"/>
      <c r="C148" s="686" t="s">
        <v>1508</v>
      </c>
      <c r="D148" s="684" t="s">
        <v>1616</v>
      </c>
      <c r="E148" s="684" t="s">
        <v>1427</v>
      </c>
      <c r="F148" s="687">
        <v>188137.2488</v>
      </c>
    </row>
    <row r="149" spans="1:6">
      <c r="A149" s="1142"/>
      <c r="B149" s="1142"/>
      <c r="C149" s="686" t="s">
        <v>1507</v>
      </c>
      <c r="D149" s="684" t="s">
        <v>1616</v>
      </c>
      <c r="E149" s="684" t="s">
        <v>1427</v>
      </c>
      <c r="F149" s="687">
        <v>238148.1286</v>
      </c>
    </row>
    <row r="150" spans="1:6">
      <c r="A150" s="1143"/>
      <c r="B150" s="1143"/>
      <c r="C150" s="686" t="s">
        <v>1686</v>
      </c>
      <c r="D150" s="684" t="s">
        <v>1616</v>
      </c>
      <c r="E150" s="684" t="s">
        <v>1427</v>
      </c>
      <c r="F150" s="687">
        <v>407892.56819999998</v>
      </c>
    </row>
    <row r="151" spans="1:6">
      <c r="A151" s="1141" t="s">
        <v>1687</v>
      </c>
      <c r="B151" s="1139" t="s">
        <v>1</v>
      </c>
      <c r="C151" s="1140"/>
      <c r="D151" s="684" t="s">
        <v>1616</v>
      </c>
      <c r="E151" s="684" t="s">
        <v>1412</v>
      </c>
      <c r="F151" s="687">
        <v>1137.5174999999999</v>
      </c>
    </row>
    <row r="152" spans="1:6">
      <c r="A152" s="1142"/>
      <c r="B152" s="1141" t="s">
        <v>1685</v>
      </c>
      <c r="C152" s="686" t="s">
        <v>1503</v>
      </c>
      <c r="D152" s="684" t="s">
        <v>1616</v>
      </c>
      <c r="E152" s="684" t="s">
        <v>1412</v>
      </c>
      <c r="F152" s="687">
        <v>949.58590000000004</v>
      </c>
    </row>
    <row r="153" spans="1:6">
      <c r="A153" s="1142"/>
      <c r="B153" s="1142"/>
      <c r="C153" s="686" t="s">
        <v>150</v>
      </c>
      <c r="D153" s="684" t="s">
        <v>1616</v>
      </c>
      <c r="E153" s="684" t="s">
        <v>1412</v>
      </c>
      <c r="F153" s="687">
        <v>1099.2246</v>
      </c>
    </row>
    <row r="154" spans="1:6">
      <c r="A154" s="1142"/>
      <c r="B154" s="1142"/>
      <c r="C154" s="686" t="s">
        <v>1504</v>
      </c>
      <c r="D154" s="684" t="s">
        <v>1616</v>
      </c>
      <c r="E154" s="684" t="s">
        <v>1412</v>
      </c>
      <c r="F154" s="687">
        <v>1266.8921</v>
      </c>
    </row>
    <row r="155" spans="1:6">
      <c r="A155" s="1142"/>
      <c r="B155" s="1142"/>
      <c r="C155" s="686" t="s">
        <v>151</v>
      </c>
      <c r="D155" s="684" t="s">
        <v>1616</v>
      </c>
      <c r="E155" s="684" t="s">
        <v>1412</v>
      </c>
      <c r="F155" s="687">
        <v>874.81240000000003</v>
      </c>
    </row>
    <row r="156" spans="1:6">
      <c r="A156" s="1142"/>
      <c r="B156" s="1142"/>
      <c r="C156" s="686" t="s">
        <v>152</v>
      </c>
      <c r="D156" s="684" t="s">
        <v>1616</v>
      </c>
      <c r="E156" s="684" t="s">
        <v>1412</v>
      </c>
      <c r="F156" s="687">
        <v>964.50279999999998</v>
      </c>
    </row>
    <row r="157" spans="1:6">
      <c r="A157" s="1142"/>
      <c r="B157" s="1142"/>
      <c r="C157" s="686" t="s">
        <v>1506</v>
      </c>
      <c r="D157" s="684" t="s">
        <v>1616</v>
      </c>
      <c r="E157" s="684" t="s">
        <v>1412</v>
      </c>
      <c r="F157" s="687">
        <v>1075.8837000000001</v>
      </c>
    </row>
    <row r="158" spans="1:6">
      <c r="A158" s="1142"/>
      <c r="B158" s="1142"/>
      <c r="C158" s="686" t="s">
        <v>1508</v>
      </c>
      <c r="D158" s="684" t="s">
        <v>1616</v>
      </c>
      <c r="E158" s="684" t="s">
        <v>1412</v>
      </c>
      <c r="F158" s="687">
        <v>806.20339999999999</v>
      </c>
    </row>
    <row r="159" spans="1:6">
      <c r="A159" s="1143"/>
      <c r="B159" s="1143"/>
      <c r="C159" s="686" t="s">
        <v>1507</v>
      </c>
      <c r="D159" s="684" t="s">
        <v>1616</v>
      </c>
      <c r="E159" s="684" t="s">
        <v>1412</v>
      </c>
      <c r="F159" s="687">
        <v>657.11810000000003</v>
      </c>
    </row>
    <row r="160" spans="1:6">
      <c r="A160" s="1141" t="s">
        <v>1688</v>
      </c>
      <c r="B160" s="1139" t="s">
        <v>1</v>
      </c>
      <c r="C160" s="1140"/>
      <c r="D160" s="684" t="s">
        <v>1616</v>
      </c>
      <c r="E160" s="684" t="s">
        <v>1427</v>
      </c>
      <c r="F160" s="687">
        <v>270.09300000000002</v>
      </c>
    </row>
    <row r="161" spans="1:6">
      <c r="A161" s="1142"/>
      <c r="B161" s="1141" t="s">
        <v>1685</v>
      </c>
      <c r="C161" s="686" t="s">
        <v>1503</v>
      </c>
      <c r="D161" s="684" t="s">
        <v>1616</v>
      </c>
      <c r="E161" s="684" t="s">
        <v>1427</v>
      </c>
      <c r="F161" s="687">
        <v>226.08269999999999</v>
      </c>
    </row>
    <row r="162" spans="1:6">
      <c r="A162" s="1142"/>
      <c r="B162" s="1142"/>
      <c r="C162" s="686" t="s">
        <v>150</v>
      </c>
      <c r="D162" s="684" t="s">
        <v>1616</v>
      </c>
      <c r="E162" s="684" t="s">
        <v>1427</v>
      </c>
      <c r="F162" s="687">
        <v>272.35129999999998</v>
      </c>
    </row>
    <row r="163" spans="1:6">
      <c r="A163" s="1142"/>
      <c r="B163" s="1142"/>
      <c r="C163" s="686" t="s">
        <v>1504</v>
      </c>
      <c r="D163" s="684" t="s">
        <v>1616</v>
      </c>
      <c r="E163" s="684" t="s">
        <v>1427</v>
      </c>
      <c r="F163" s="687">
        <v>236.17320000000001</v>
      </c>
    </row>
    <row r="164" spans="1:6">
      <c r="A164" s="1142"/>
      <c r="B164" s="1142"/>
      <c r="C164" s="686" t="s">
        <v>151</v>
      </c>
      <c r="D164" s="684" t="s">
        <v>1616</v>
      </c>
      <c r="E164" s="684" t="s">
        <v>1427</v>
      </c>
      <c r="F164" s="687">
        <v>211.53550000000001</v>
      </c>
    </row>
    <row r="165" spans="1:6">
      <c r="A165" s="1142"/>
      <c r="B165" s="1142"/>
      <c r="C165" s="686" t="s">
        <v>152</v>
      </c>
      <c r="D165" s="684" t="s">
        <v>1616</v>
      </c>
      <c r="E165" s="684" t="s">
        <v>1427</v>
      </c>
      <c r="F165" s="687">
        <v>180.76390000000001</v>
      </c>
    </row>
    <row r="166" spans="1:6">
      <c r="A166" s="1142"/>
      <c r="B166" s="1142"/>
      <c r="C166" s="686" t="s">
        <v>1506</v>
      </c>
      <c r="D166" s="684" t="s">
        <v>1616</v>
      </c>
      <c r="E166" s="684" t="s">
        <v>1427</v>
      </c>
      <c r="F166" s="687">
        <v>202.1626</v>
      </c>
    </row>
    <row r="167" spans="1:6">
      <c r="A167" s="1142"/>
      <c r="B167" s="1142"/>
      <c r="C167" s="686" t="s">
        <v>1508</v>
      </c>
      <c r="D167" s="684" t="s">
        <v>1616</v>
      </c>
      <c r="E167" s="684" t="s">
        <v>1427</v>
      </c>
      <c r="F167" s="687">
        <v>200.7868</v>
      </c>
    </row>
    <row r="168" spans="1:6">
      <c r="A168" s="1142"/>
      <c r="B168" s="1142"/>
      <c r="C168" s="686" t="s">
        <v>1507</v>
      </c>
      <c r="D168" s="684" t="s">
        <v>1616</v>
      </c>
      <c r="E168" s="684" t="s">
        <v>1427</v>
      </c>
      <c r="F168" s="687">
        <v>254.7039</v>
      </c>
    </row>
    <row r="169" spans="1:6">
      <c r="A169" s="1143"/>
      <c r="B169" s="1143"/>
      <c r="C169" s="686" t="s">
        <v>1686</v>
      </c>
      <c r="D169" s="684" t="s">
        <v>1616</v>
      </c>
      <c r="E169" s="684" t="s">
        <v>1427</v>
      </c>
      <c r="F169" s="687">
        <v>5098.6571000000004</v>
      </c>
    </row>
    <row r="170" spans="1:6">
      <c r="A170" s="1139" t="s">
        <v>1689</v>
      </c>
      <c r="B170" s="1144"/>
      <c r="C170" s="1140"/>
      <c r="D170" s="684" t="s">
        <v>1616</v>
      </c>
      <c r="E170" s="684" t="s">
        <v>1427</v>
      </c>
      <c r="F170" s="687">
        <v>2120397</v>
      </c>
    </row>
    <row r="171" spans="1:6">
      <c r="A171" s="1139" t="s">
        <v>1690</v>
      </c>
      <c r="B171" s="1144"/>
      <c r="C171" s="1140"/>
      <c r="D171" s="684" t="s">
        <v>1616</v>
      </c>
      <c r="E171" s="684" t="s">
        <v>1427</v>
      </c>
      <c r="F171" s="687">
        <v>1519155</v>
      </c>
    </row>
    <row r="172" spans="1:6">
      <c r="A172" s="1139" t="s">
        <v>1691</v>
      </c>
      <c r="B172" s="1144"/>
      <c r="C172" s="1140"/>
      <c r="D172" s="684" t="s">
        <v>1616</v>
      </c>
      <c r="E172" s="684" t="s">
        <v>1427</v>
      </c>
      <c r="F172" s="687">
        <v>1545214</v>
      </c>
    </row>
    <row r="173" spans="1:6">
      <c r="A173" s="1139" t="s">
        <v>1692</v>
      </c>
      <c r="B173" s="1144"/>
      <c r="C173" s="1140"/>
      <c r="D173" s="684" t="s">
        <v>1616</v>
      </c>
      <c r="E173" s="684" t="s">
        <v>1427</v>
      </c>
      <c r="F173" s="687">
        <v>1300452</v>
      </c>
    </row>
    <row r="174" spans="1:6">
      <c r="A174" s="1139" t="s">
        <v>1693</v>
      </c>
      <c r="B174" s="1144"/>
      <c r="C174" s="1140"/>
      <c r="D174" s="684" t="s">
        <v>1616</v>
      </c>
      <c r="E174" s="684" t="s">
        <v>206</v>
      </c>
      <c r="F174" s="688">
        <v>117.67359999999999</v>
      </c>
    </row>
    <row r="175" spans="1:6">
      <c r="A175" s="1139" t="s">
        <v>1694</v>
      </c>
      <c r="B175" s="1144"/>
      <c r="C175" s="1140"/>
      <c r="D175" s="684" t="s">
        <v>1616</v>
      </c>
      <c r="E175" s="684" t="s">
        <v>206</v>
      </c>
      <c r="F175" s="688">
        <v>70.493399999999994</v>
      </c>
    </row>
    <row r="176" spans="1:6">
      <c r="A176" s="1139" t="s">
        <v>1695</v>
      </c>
      <c r="B176" s="1144"/>
      <c r="C176" s="1140"/>
      <c r="D176" s="684" t="s">
        <v>1616</v>
      </c>
      <c r="E176" s="684" t="s">
        <v>206</v>
      </c>
      <c r="F176" s="688">
        <v>59.905900000000003</v>
      </c>
    </row>
    <row r="177" spans="1:6">
      <c r="A177" s="1139" t="s">
        <v>1696</v>
      </c>
      <c r="B177" s="1144"/>
      <c r="C177" s="1140"/>
      <c r="D177" s="684" t="s">
        <v>1616</v>
      </c>
      <c r="E177" s="684" t="s">
        <v>206</v>
      </c>
      <c r="F177" s="688">
        <v>60.933500000000002</v>
      </c>
    </row>
    <row r="178" spans="1:6">
      <c r="A178" s="1139" t="s">
        <v>1697</v>
      </c>
      <c r="B178" s="1144"/>
      <c r="C178" s="1140"/>
      <c r="D178" s="684" t="s">
        <v>1616</v>
      </c>
      <c r="E178" s="684" t="s">
        <v>206</v>
      </c>
      <c r="F178" s="688">
        <v>101.7154</v>
      </c>
    </row>
    <row r="179" spans="1:6">
      <c r="A179" s="1139" t="s">
        <v>1698</v>
      </c>
      <c r="B179" s="1144"/>
      <c r="C179" s="1140"/>
      <c r="D179" s="684" t="s">
        <v>1616</v>
      </c>
      <c r="E179" s="684" t="s">
        <v>206</v>
      </c>
      <c r="F179" s="688">
        <v>71.702600000000004</v>
      </c>
    </row>
    <row r="180" spans="1:6">
      <c r="A180" s="1139" t="s">
        <v>1699</v>
      </c>
      <c r="B180" s="1144"/>
      <c r="C180" s="1140"/>
      <c r="D180" s="684" t="s">
        <v>1616</v>
      </c>
      <c r="E180" s="684" t="s">
        <v>206</v>
      </c>
      <c r="F180" s="688">
        <v>60.344900000000003</v>
      </c>
    </row>
    <row r="181" spans="1:6">
      <c r="A181" s="1141" t="s">
        <v>1700</v>
      </c>
      <c r="B181" s="1139" t="s">
        <v>1701</v>
      </c>
      <c r="C181" s="1140"/>
      <c r="D181" s="684" t="s">
        <v>148</v>
      </c>
      <c r="E181" s="684" t="s">
        <v>1441</v>
      </c>
      <c r="F181" s="687">
        <v>81</v>
      </c>
    </row>
    <row r="182" spans="1:6">
      <c r="A182" s="1142"/>
      <c r="B182" s="1139" t="s">
        <v>1702</v>
      </c>
      <c r="C182" s="1140"/>
      <c r="D182" s="684" t="s">
        <v>146</v>
      </c>
      <c r="E182" s="684" t="s">
        <v>206</v>
      </c>
      <c r="F182" s="688">
        <v>45.1</v>
      </c>
    </row>
    <row r="183" spans="1:6">
      <c r="A183" s="1143"/>
      <c r="B183" s="1139" t="s">
        <v>1703</v>
      </c>
      <c r="C183" s="1140"/>
      <c r="D183" s="684" t="s">
        <v>146</v>
      </c>
      <c r="E183" s="684" t="s">
        <v>206</v>
      </c>
      <c r="F183" s="688">
        <v>22</v>
      </c>
    </row>
    <row r="184" spans="1:6">
      <c r="A184" s="1141" t="s">
        <v>1704</v>
      </c>
      <c r="B184" s="1139" t="s">
        <v>1705</v>
      </c>
      <c r="C184" s="1140"/>
      <c r="D184" s="684" t="s">
        <v>149</v>
      </c>
      <c r="E184" s="684" t="s">
        <v>1441</v>
      </c>
      <c r="F184" s="688">
        <v>26.9</v>
      </c>
    </row>
    <row r="185" spans="1:6">
      <c r="A185" s="1142"/>
      <c r="B185" s="1139" t="s">
        <v>1706</v>
      </c>
      <c r="C185" s="1140"/>
      <c r="D185" s="684" t="s">
        <v>148</v>
      </c>
      <c r="E185" s="684" t="s">
        <v>1441</v>
      </c>
      <c r="F185" s="687">
        <v>266185</v>
      </c>
    </row>
    <row r="186" spans="1:6">
      <c r="A186" s="1142"/>
      <c r="B186" s="1139" t="s">
        <v>1707</v>
      </c>
      <c r="C186" s="1140"/>
      <c r="D186" s="684" t="s">
        <v>149</v>
      </c>
      <c r="E186" s="684" t="s">
        <v>1441</v>
      </c>
      <c r="F186" s="688">
        <v>1.8</v>
      </c>
    </row>
    <row r="187" spans="1:6">
      <c r="A187" s="1142"/>
      <c r="B187" s="1139" t="s">
        <v>1411</v>
      </c>
      <c r="C187" s="1140"/>
      <c r="D187" s="684" t="s">
        <v>1402</v>
      </c>
      <c r="E187" s="684" t="s">
        <v>1412</v>
      </c>
      <c r="F187" s="687">
        <v>15144690897</v>
      </c>
    </row>
    <row r="188" spans="1:6">
      <c r="A188" s="1142"/>
      <c r="B188" s="686" t="s">
        <v>1708</v>
      </c>
      <c r="C188" s="686" t="s">
        <v>1709</v>
      </c>
      <c r="D188" s="684" t="s">
        <v>148</v>
      </c>
      <c r="E188" s="684" t="s">
        <v>1462</v>
      </c>
      <c r="F188" s="688">
        <v>94.31</v>
      </c>
    </row>
    <row r="189" spans="1:6">
      <c r="A189" s="1142"/>
      <c r="B189" s="1139" t="s">
        <v>1710</v>
      </c>
      <c r="C189" s="1140"/>
      <c r="D189" s="684" t="s">
        <v>148</v>
      </c>
      <c r="E189" s="684" t="s">
        <v>1441</v>
      </c>
      <c r="F189" s="688">
        <v>2.7978000000000001</v>
      </c>
    </row>
    <row r="190" spans="1:6">
      <c r="A190" s="1142"/>
      <c r="B190" s="1139" t="s">
        <v>1415</v>
      </c>
      <c r="C190" s="1140"/>
      <c r="D190" s="684" t="s">
        <v>1402</v>
      </c>
      <c r="E190" s="684" t="s">
        <v>206</v>
      </c>
      <c r="F190" s="688">
        <v>3.51</v>
      </c>
    </row>
    <row r="191" spans="1:6">
      <c r="A191" s="1142"/>
      <c r="B191" s="1139" t="s">
        <v>1711</v>
      </c>
      <c r="C191" s="1140"/>
      <c r="D191" s="684" t="s">
        <v>148</v>
      </c>
      <c r="E191" s="684" t="s">
        <v>206</v>
      </c>
      <c r="F191" s="689" t="s">
        <v>1712</v>
      </c>
    </row>
    <row r="192" spans="1:6">
      <c r="A192" s="1142"/>
      <c r="B192" s="1139" t="s">
        <v>1713</v>
      </c>
      <c r="C192" s="1140"/>
      <c r="D192" s="684" t="s">
        <v>149</v>
      </c>
      <c r="E192" s="684" t="s">
        <v>206</v>
      </c>
      <c r="F192" s="688">
        <v>24.1</v>
      </c>
    </row>
    <row r="193" spans="1:6">
      <c r="A193" s="1142"/>
      <c r="B193" s="1139" t="s">
        <v>1714</v>
      </c>
      <c r="C193" s="1140"/>
      <c r="D193" s="684" t="s">
        <v>146</v>
      </c>
      <c r="E193" s="684" t="s">
        <v>1418</v>
      </c>
      <c r="F193" s="688">
        <v>51601.975299999998</v>
      </c>
    </row>
    <row r="194" spans="1:6">
      <c r="A194" s="1143"/>
      <c r="B194" s="1139" t="s">
        <v>1715</v>
      </c>
      <c r="C194" s="1140"/>
      <c r="D194" s="684" t="s">
        <v>146</v>
      </c>
      <c r="E194" s="684" t="s">
        <v>1418</v>
      </c>
      <c r="F194" s="688">
        <v>8169.4544999999998</v>
      </c>
    </row>
    <row r="195" spans="1:6">
      <c r="A195" s="1141" t="s">
        <v>1716</v>
      </c>
      <c r="B195" s="1139" t="s">
        <v>1428</v>
      </c>
      <c r="C195" s="1140"/>
      <c r="D195" s="684" t="s">
        <v>148</v>
      </c>
      <c r="E195" s="684" t="s">
        <v>206</v>
      </c>
      <c r="F195" s="688">
        <v>1.43</v>
      </c>
    </row>
    <row r="196" spans="1:6">
      <c r="A196" s="1142"/>
      <c r="B196" s="1141" t="s">
        <v>1717</v>
      </c>
      <c r="C196" s="686" t="s">
        <v>805</v>
      </c>
      <c r="D196" s="684" t="s">
        <v>148</v>
      </c>
      <c r="E196" s="684" t="s">
        <v>206</v>
      </c>
      <c r="F196" s="688">
        <v>56.584800000000001</v>
      </c>
    </row>
    <row r="197" spans="1:6">
      <c r="A197" s="1142"/>
      <c r="B197" s="1142"/>
      <c r="C197" s="686" t="s">
        <v>1040</v>
      </c>
      <c r="D197" s="684" t="s">
        <v>148</v>
      </c>
      <c r="E197" s="684" t="s">
        <v>206</v>
      </c>
      <c r="F197" s="688">
        <v>1.8927</v>
      </c>
    </row>
    <row r="198" spans="1:6">
      <c r="A198" s="1142"/>
      <c r="B198" s="1142"/>
      <c r="C198" s="686" t="s">
        <v>1041</v>
      </c>
      <c r="D198" s="684" t="s">
        <v>148</v>
      </c>
      <c r="E198" s="684" t="s">
        <v>206</v>
      </c>
      <c r="F198" s="688">
        <v>40.4191</v>
      </c>
    </row>
    <row r="199" spans="1:6">
      <c r="A199" s="1142"/>
      <c r="B199" s="1143"/>
      <c r="C199" s="686" t="s">
        <v>1042</v>
      </c>
      <c r="D199" s="684" t="s">
        <v>148</v>
      </c>
      <c r="E199" s="684" t="s">
        <v>206</v>
      </c>
      <c r="F199" s="688">
        <v>1.1033999999999999</v>
      </c>
    </row>
    <row r="200" spans="1:6">
      <c r="A200" s="1142"/>
      <c r="B200" s="1139" t="s">
        <v>1718</v>
      </c>
      <c r="C200" s="1140"/>
      <c r="D200" s="684" t="s">
        <v>1719</v>
      </c>
      <c r="E200" s="684" t="s">
        <v>206</v>
      </c>
      <c r="F200" s="688">
        <v>51.1</v>
      </c>
    </row>
    <row r="201" spans="1:6">
      <c r="A201" s="1142"/>
      <c r="B201" s="1139" t="s">
        <v>1720</v>
      </c>
      <c r="C201" s="1140"/>
      <c r="D201" s="684" t="s">
        <v>1719</v>
      </c>
      <c r="E201" s="684" t="s">
        <v>206</v>
      </c>
      <c r="F201" s="688">
        <v>12.4</v>
      </c>
    </row>
    <row r="202" spans="1:6">
      <c r="A202" s="1142"/>
      <c r="B202" s="1139" t="s">
        <v>1721</v>
      </c>
      <c r="C202" s="1140"/>
      <c r="D202" s="684" t="s">
        <v>1719</v>
      </c>
      <c r="E202" s="684" t="s">
        <v>206</v>
      </c>
      <c r="F202" s="688">
        <v>13.6</v>
      </c>
    </row>
    <row r="203" spans="1:6">
      <c r="A203" s="1143"/>
      <c r="B203" s="1139" t="s">
        <v>1722</v>
      </c>
      <c r="C203" s="1140"/>
      <c r="D203" s="684" t="s">
        <v>146</v>
      </c>
      <c r="E203" s="684" t="s">
        <v>206</v>
      </c>
      <c r="F203" s="688">
        <v>0.8</v>
      </c>
    </row>
    <row r="204" spans="1:6">
      <c r="A204" s="1141" t="s">
        <v>1723</v>
      </c>
      <c r="B204" s="1139" t="s">
        <v>1724</v>
      </c>
      <c r="C204" s="1140"/>
      <c r="D204" s="684" t="s">
        <v>149</v>
      </c>
      <c r="E204" s="684" t="s">
        <v>206</v>
      </c>
      <c r="F204" s="688">
        <v>38.9</v>
      </c>
    </row>
    <row r="205" spans="1:6">
      <c r="A205" s="1142"/>
      <c r="B205" s="1139" t="s">
        <v>1725</v>
      </c>
      <c r="C205" s="1140"/>
      <c r="D205" s="684" t="s">
        <v>149</v>
      </c>
      <c r="E205" s="684" t="s">
        <v>206</v>
      </c>
      <c r="F205" s="688">
        <v>34.799999999999997</v>
      </c>
    </row>
    <row r="206" spans="1:6">
      <c r="A206" s="1142"/>
      <c r="B206" s="1139" t="s">
        <v>1726</v>
      </c>
      <c r="C206" s="1140"/>
      <c r="D206" s="684" t="s">
        <v>149</v>
      </c>
      <c r="E206" s="684" t="s">
        <v>206</v>
      </c>
      <c r="F206" s="688">
        <v>80.900000000000006</v>
      </c>
    </row>
    <row r="207" spans="1:6">
      <c r="A207" s="1142"/>
      <c r="B207" s="1139" t="s">
        <v>1727</v>
      </c>
      <c r="C207" s="1140"/>
      <c r="D207" s="684" t="s">
        <v>1156</v>
      </c>
      <c r="E207" s="684" t="s">
        <v>206</v>
      </c>
      <c r="F207" s="688">
        <v>94.7</v>
      </c>
    </row>
    <row r="208" spans="1:6">
      <c r="A208" s="1143"/>
      <c r="B208" s="1139" t="s">
        <v>1728</v>
      </c>
      <c r="C208" s="1140"/>
      <c r="D208" s="684" t="s">
        <v>1157</v>
      </c>
      <c r="E208" s="684" t="s">
        <v>206</v>
      </c>
      <c r="F208" s="688">
        <v>37</v>
      </c>
    </row>
    <row r="209" spans="1:6">
      <c r="A209" s="1141" t="s">
        <v>1729</v>
      </c>
      <c r="B209" s="1139" t="s">
        <v>1730</v>
      </c>
      <c r="C209" s="1140"/>
      <c r="D209" s="684" t="s">
        <v>146</v>
      </c>
      <c r="E209" s="684" t="s">
        <v>206</v>
      </c>
      <c r="F209" s="688">
        <v>38.54</v>
      </c>
    </row>
    <row r="210" spans="1:6">
      <c r="A210" s="1142"/>
      <c r="B210" s="1139" t="s">
        <v>1731</v>
      </c>
      <c r="C210" s="1140"/>
      <c r="D210" s="684" t="s">
        <v>146</v>
      </c>
      <c r="E210" s="684" t="s">
        <v>1441</v>
      </c>
      <c r="F210" s="688">
        <v>1.76</v>
      </c>
    </row>
    <row r="211" spans="1:6">
      <c r="A211" s="1143"/>
      <c r="B211" s="1139" t="s">
        <v>1484</v>
      </c>
      <c r="C211" s="1140"/>
      <c r="D211" s="684" t="s">
        <v>149</v>
      </c>
      <c r="E211" s="684" t="s">
        <v>1441</v>
      </c>
      <c r="F211" s="687">
        <v>2235752</v>
      </c>
    </row>
    <row r="212" spans="1:6">
      <c r="A212" s="1141" t="s">
        <v>1732</v>
      </c>
      <c r="B212" s="1139" t="s">
        <v>1449</v>
      </c>
      <c r="C212" s="1140"/>
      <c r="D212" s="684" t="s">
        <v>148</v>
      </c>
      <c r="E212" s="684" t="s">
        <v>1441</v>
      </c>
      <c r="F212" s="687">
        <v>28361</v>
      </c>
    </row>
    <row r="213" spans="1:6">
      <c r="A213" s="1142"/>
      <c r="B213" s="1139" t="s">
        <v>1733</v>
      </c>
      <c r="C213" s="1140"/>
      <c r="D213" s="684" t="s">
        <v>148</v>
      </c>
      <c r="E213" s="684" t="s">
        <v>206</v>
      </c>
      <c r="F213" s="688">
        <v>2.34</v>
      </c>
    </row>
    <row r="214" spans="1:6">
      <c r="A214" s="1142"/>
      <c r="B214" s="1139" t="s">
        <v>1734</v>
      </c>
      <c r="C214" s="1140"/>
      <c r="D214" s="684" t="s">
        <v>148</v>
      </c>
      <c r="E214" s="684" t="s">
        <v>206</v>
      </c>
      <c r="F214" s="688">
        <v>10.65</v>
      </c>
    </row>
    <row r="215" spans="1:6">
      <c r="A215" s="1143"/>
      <c r="B215" s="1139" t="s">
        <v>1735</v>
      </c>
      <c r="C215" s="1140"/>
      <c r="D215" s="684" t="s">
        <v>148</v>
      </c>
      <c r="E215" s="684" t="s">
        <v>206</v>
      </c>
      <c r="F215" s="688">
        <v>60.12</v>
      </c>
    </row>
    <row r="216" spans="1:6">
      <c r="A216" s="1141" t="s">
        <v>1736</v>
      </c>
      <c r="B216" s="686" t="s">
        <v>1708</v>
      </c>
      <c r="C216" s="686" t="s">
        <v>1737</v>
      </c>
      <c r="D216" s="684" t="s">
        <v>148</v>
      </c>
      <c r="E216" s="684" t="s">
        <v>1462</v>
      </c>
      <c r="F216" s="688">
        <v>98.22</v>
      </c>
    </row>
    <row r="217" spans="1:6">
      <c r="A217" s="1142"/>
      <c r="B217" s="1139" t="s">
        <v>1460</v>
      </c>
      <c r="C217" s="1140"/>
      <c r="D217" s="684" t="s">
        <v>149</v>
      </c>
      <c r="E217" s="684" t="s">
        <v>1427</v>
      </c>
      <c r="F217" s="688">
        <v>35.456000000000003</v>
      </c>
    </row>
    <row r="218" spans="1:6">
      <c r="A218" s="1143"/>
      <c r="B218" s="1139" t="s">
        <v>1535</v>
      </c>
      <c r="C218" s="1140"/>
      <c r="D218" s="684" t="s">
        <v>149</v>
      </c>
      <c r="E218" s="684" t="s">
        <v>1412</v>
      </c>
      <c r="F218" s="687">
        <v>18372</v>
      </c>
    </row>
    <row r="219" spans="1:6">
      <c r="A219" s="1141" t="s">
        <v>1738</v>
      </c>
      <c r="B219" s="1139" t="s">
        <v>1739</v>
      </c>
      <c r="C219" s="1140"/>
      <c r="D219" s="684" t="s">
        <v>149</v>
      </c>
      <c r="E219" s="684" t="s">
        <v>206</v>
      </c>
      <c r="F219" s="688">
        <v>3.7</v>
      </c>
    </row>
    <row r="220" spans="1:6">
      <c r="A220" s="1142"/>
      <c r="B220" s="1141" t="s">
        <v>1740</v>
      </c>
      <c r="C220" s="686" t="s">
        <v>1</v>
      </c>
      <c r="D220" s="684" t="s">
        <v>149</v>
      </c>
      <c r="E220" s="684" t="s">
        <v>206</v>
      </c>
      <c r="F220" s="688">
        <v>30.5</v>
      </c>
    </row>
    <row r="221" spans="1:6">
      <c r="A221" s="1142"/>
      <c r="B221" s="1142"/>
      <c r="C221" s="686" t="s">
        <v>1741</v>
      </c>
      <c r="D221" s="684" t="s">
        <v>149</v>
      </c>
      <c r="E221" s="684" t="s">
        <v>206</v>
      </c>
      <c r="F221" s="688">
        <v>25.361699999999999</v>
      </c>
    </row>
    <row r="222" spans="1:6">
      <c r="A222" s="1142"/>
      <c r="B222" s="1143"/>
      <c r="C222" s="686" t="s">
        <v>789</v>
      </c>
      <c r="D222" s="684" t="s">
        <v>149</v>
      </c>
      <c r="E222" s="684" t="s">
        <v>206</v>
      </c>
      <c r="F222" s="688">
        <v>5.1197999999999997</v>
      </c>
    </row>
    <row r="223" spans="1:6">
      <c r="A223" s="1142"/>
      <c r="B223" s="1141" t="s">
        <v>1742</v>
      </c>
      <c r="C223" s="686" t="s">
        <v>1</v>
      </c>
      <c r="D223" s="684" t="s">
        <v>149</v>
      </c>
      <c r="E223" s="684" t="s">
        <v>206</v>
      </c>
      <c r="F223" s="688">
        <v>65.8</v>
      </c>
    </row>
    <row r="224" spans="1:6">
      <c r="A224" s="1142"/>
      <c r="B224" s="1142"/>
      <c r="C224" s="686" t="s">
        <v>1743</v>
      </c>
      <c r="D224" s="684" t="s">
        <v>149</v>
      </c>
      <c r="E224" s="684" t="s">
        <v>206</v>
      </c>
      <c r="F224" s="688">
        <v>20.7408</v>
      </c>
    </row>
    <row r="225" spans="1:6">
      <c r="A225" s="1142"/>
      <c r="B225" s="1142"/>
      <c r="C225" s="686" t="s">
        <v>1744</v>
      </c>
      <c r="D225" s="684" t="s">
        <v>149</v>
      </c>
      <c r="E225" s="684" t="s">
        <v>206</v>
      </c>
      <c r="F225" s="688">
        <v>1.8305</v>
      </c>
    </row>
    <row r="226" spans="1:6">
      <c r="A226" s="1142"/>
      <c r="B226" s="1142"/>
      <c r="C226" s="686" t="s">
        <v>1584</v>
      </c>
      <c r="D226" s="684" t="s">
        <v>149</v>
      </c>
      <c r="E226" s="684" t="s">
        <v>206</v>
      </c>
      <c r="F226" s="688">
        <v>2.6408</v>
      </c>
    </row>
    <row r="227" spans="1:6">
      <c r="A227" s="1142"/>
      <c r="B227" s="1142"/>
      <c r="C227" s="686" t="s">
        <v>815</v>
      </c>
      <c r="D227" s="684" t="s">
        <v>149</v>
      </c>
      <c r="E227" s="684" t="s">
        <v>206</v>
      </c>
      <c r="F227" s="688">
        <v>13.16</v>
      </c>
    </row>
    <row r="228" spans="1:6">
      <c r="A228" s="1142"/>
      <c r="B228" s="1142"/>
      <c r="C228" s="686" t="s">
        <v>1745</v>
      </c>
      <c r="D228" s="684" t="s">
        <v>149</v>
      </c>
      <c r="E228" s="684" t="s">
        <v>206</v>
      </c>
      <c r="F228" s="688">
        <v>4.6837</v>
      </c>
    </row>
    <row r="229" spans="1:6">
      <c r="A229" s="1142"/>
      <c r="B229" s="1142"/>
      <c r="C229" s="686" t="s">
        <v>1746</v>
      </c>
      <c r="D229" s="684" t="s">
        <v>149</v>
      </c>
      <c r="E229" s="684" t="s">
        <v>206</v>
      </c>
      <c r="F229" s="688">
        <v>20.779699999999998</v>
      </c>
    </row>
    <row r="230" spans="1:6">
      <c r="A230" s="1143"/>
      <c r="B230" s="1143"/>
      <c r="C230" s="686" t="s">
        <v>1747</v>
      </c>
      <c r="D230" s="684" t="s">
        <v>149</v>
      </c>
      <c r="E230" s="684" t="s">
        <v>206</v>
      </c>
      <c r="F230" s="688">
        <v>2.0026000000000002</v>
      </c>
    </row>
    <row r="231" spans="1:6">
      <c r="A231" s="1141" t="s">
        <v>1736</v>
      </c>
      <c r="B231" s="1139" t="s">
        <v>1414</v>
      </c>
      <c r="C231" s="1140"/>
      <c r="D231" s="684" t="s">
        <v>1402</v>
      </c>
      <c r="E231" s="684" t="s">
        <v>206</v>
      </c>
      <c r="F231" s="688">
        <v>104.77</v>
      </c>
    </row>
    <row r="232" spans="1:6">
      <c r="A232" s="1143"/>
      <c r="B232" s="1139" t="s">
        <v>1748</v>
      </c>
      <c r="C232" s="1140"/>
      <c r="D232" s="684" t="s">
        <v>148</v>
      </c>
      <c r="E232" s="684" t="s">
        <v>206</v>
      </c>
      <c r="F232" s="688">
        <v>18.2</v>
      </c>
    </row>
    <row r="233" spans="1:6">
      <c r="A233" s="1141" t="s">
        <v>1749</v>
      </c>
      <c r="B233" s="1139" t="s">
        <v>1541</v>
      </c>
      <c r="C233" s="1140"/>
      <c r="D233" s="684" t="s">
        <v>149</v>
      </c>
      <c r="E233" s="684" t="s">
        <v>1441</v>
      </c>
      <c r="F233" s="688">
        <v>20.14</v>
      </c>
    </row>
    <row r="234" spans="1:6">
      <c r="A234" s="1142"/>
      <c r="B234" s="686" t="s">
        <v>1750</v>
      </c>
      <c r="C234" s="686" t="s">
        <v>1</v>
      </c>
      <c r="D234" s="684" t="s">
        <v>148</v>
      </c>
      <c r="E234" s="684" t="s">
        <v>1412</v>
      </c>
      <c r="F234" s="685">
        <v>1104.06</v>
      </c>
    </row>
    <row r="235" spans="1:6">
      <c r="A235" s="1142"/>
      <c r="B235" s="1139" t="s">
        <v>1751</v>
      </c>
      <c r="C235" s="1140"/>
      <c r="D235" s="684" t="s">
        <v>149</v>
      </c>
      <c r="E235" s="684" t="s">
        <v>1441</v>
      </c>
      <c r="F235" s="688">
        <v>63.7</v>
      </c>
    </row>
    <row r="236" spans="1:6">
      <c r="A236" s="1142"/>
      <c r="B236" s="1139" t="s">
        <v>1752</v>
      </c>
      <c r="C236" s="1140"/>
      <c r="D236" s="684" t="s">
        <v>149</v>
      </c>
      <c r="E236" s="684" t="s">
        <v>1441</v>
      </c>
      <c r="F236" s="688">
        <v>230.8</v>
      </c>
    </row>
    <row r="237" spans="1:6">
      <c r="A237" s="1142"/>
      <c r="B237" s="686" t="s">
        <v>1708</v>
      </c>
      <c r="C237" s="686" t="s">
        <v>1753</v>
      </c>
      <c r="D237" s="684" t="s">
        <v>148</v>
      </c>
      <c r="E237" s="684" t="s">
        <v>1462</v>
      </c>
      <c r="F237" s="688">
        <v>100.96</v>
      </c>
    </row>
    <row r="238" spans="1:6">
      <c r="A238" s="1143"/>
      <c r="B238" s="1139" t="s">
        <v>1754</v>
      </c>
      <c r="C238" s="1140"/>
      <c r="D238" s="684" t="s">
        <v>147</v>
      </c>
      <c r="E238" s="684" t="s">
        <v>1462</v>
      </c>
      <c r="F238" s="688">
        <v>88.74</v>
      </c>
    </row>
    <row r="239" spans="1:6">
      <c r="A239" s="1141" t="s">
        <v>1755</v>
      </c>
      <c r="B239" s="1139" t="s">
        <v>1756</v>
      </c>
      <c r="C239" s="1140"/>
      <c r="D239" s="684" t="s">
        <v>148</v>
      </c>
      <c r="E239" s="684" t="s">
        <v>206</v>
      </c>
      <c r="F239" s="688">
        <v>3.3</v>
      </c>
    </row>
    <row r="240" spans="1:6">
      <c r="A240" s="1142"/>
      <c r="B240" s="1141" t="s">
        <v>1597</v>
      </c>
      <c r="C240" s="686" t="s">
        <v>1</v>
      </c>
      <c r="D240" s="684" t="s">
        <v>1402</v>
      </c>
      <c r="E240" s="684" t="s">
        <v>1466</v>
      </c>
      <c r="F240" s="688">
        <v>5.0999999999999996</v>
      </c>
    </row>
    <row r="241" spans="1:6">
      <c r="A241" s="1142"/>
      <c r="B241" s="1142"/>
      <c r="C241" s="686" t="s">
        <v>1491</v>
      </c>
      <c r="D241" s="684" t="s">
        <v>1402</v>
      </c>
      <c r="E241" s="684" t="s">
        <v>1466</v>
      </c>
      <c r="F241" s="688">
        <v>21</v>
      </c>
    </row>
    <row r="242" spans="1:6">
      <c r="A242" s="1142"/>
      <c r="B242" s="1142"/>
      <c r="C242" s="686" t="s">
        <v>1757</v>
      </c>
      <c r="D242" s="684" t="s">
        <v>147</v>
      </c>
      <c r="E242" s="684" t="s">
        <v>1758</v>
      </c>
      <c r="F242" s="688">
        <v>5.6</v>
      </c>
    </row>
    <row r="243" spans="1:6">
      <c r="A243" s="1142"/>
      <c r="B243" s="1143"/>
      <c r="C243" s="686" t="s">
        <v>1759</v>
      </c>
      <c r="D243" s="684" t="s">
        <v>1402</v>
      </c>
      <c r="E243" s="684" t="s">
        <v>1466</v>
      </c>
      <c r="F243" s="688">
        <v>1.9</v>
      </c>
    </row>
    <row r="244" spans="1:6">
      <c r="A244" s="1142"/>
      <c r="B244" s="1139" t="s">
        <v>1489</v>
      </c>
      <c r="C244" s="1140"/>
      <c r="D244" s="684" t="s">
        <v>1402</v>
      </c>
      <c r="E244" s="684" t="s">
        <v>1466</v>
      </c>
      <c r="F244" s="688">
        <v>78.5</v>
      </c>
    </row>
    <row r="245" spans="1:6">
      <c r="A245" s="1143"/>
      <c r="B245" s="1139" t="s">
        <v>1760</v>
      </c>
      <c r="C245" s="1140"/>
      <c r="D245" s="684" t="s">
        <v>147</v>
      </c>
      <c r="E245" s="684" t="s">
        <v>1758</v>
      </c>
      <c r="F245" s="688">
        <v>8.3000000000000007</v>
      </c>
    </row>
    <row r="246" spans="1:6">
      <c r="A246" s="1141" t="s">
        <v>1761</v>
      </c>
      <c r="B246" s="1139" t="s">
        <v>1762</v>
      </c>
      <c r="C246" s="1140"/>
      <c r="D246" s="684" t="s">
        <v>148</v>
      </c>
      <c r="E246" s="684" t="s">
        <v>1441</v>
      </c>
      <c r="F246" s="688">
        <v>0.2</v>
      </c>
    </row>
    <row r="247" spans="1:6">
      <c r="A247" s="1142"/>
      <c r="B247" s="1139" t="s">
        <v>1763</v>
      </c>
      <c r="C247" s="1140"/>
      <c r="D247" s="684" t="s">
        <v>149</v>
      </c>
      <c r="E247" s="684" t="s">
        <v>1441</v>
      </c>
      <c r="F247" s="688">
        <v>5.4</v>
      </c>
    </row>
    <row r="248" spans="1:6">
      <c r="A248" s="1143"/>
      <c r="B248" s="1139" t="s">
        <v>1764</v>
      </c>
      <c r="C248" s="1140"/>
      <c r="D248" s="684" t="s">
        <v>148</v>
      </c>
      <c r="E248" s="684" t="s">
        <v>1441</v>
      </c>
      <c r="F248" s="688">
        <v>0.4</v>
      </c>
    </row>
    <row r="249" spans="1:6">
      <c r="A249" s="1141" t="s">
        <v>1765</v>
      </c>
      <c r="B249" s="1141" t="s">
        <v>1766</v>
      </c>
      <c r="C249" s="686" t="s">
        <v>1767</v>
      </c>
      <c r="D249" s="684" t="s">
        <v>1440</v>
      </c>
      <c r="E249" s="684" t="s">
        <v>1441</v>
      </c>
      <c r="F249" s="687">
        <v>50677</v>
      </c>
    </row>
    <row r="250" spans="1:6">
      <c r="A250" s="1142"/>
      <c r="B250" s="1142"/>
      <c r="C250" s="686" t="s">
        <v>1528</v>
      </c>
      <c r="D250" s="684" t="s">
        <v>1440</v>
      </c>
      <c r="E250" s="684" t="s">
        <v>1441</v>
      </c>
      <c r="F250" s="687">
        <v>72392</v>
      </c>
    </row>
    <row r="251" spans="1:6">
      <c r="A251" s="1142"/>
      <c r="B251" s="1142"/>
      <c r="C251" s="686" t="s">
        <v>1529</v>
      </c>
      <c r="D251" s="684" t="s">
        <v>1440</v>
      </c>
      <c r="E251" s="684" t="s">
        <v>1441</v>
      </c>
      <c r="F251" s="687">
        <v>40619</v>
      </c>
    </row>
    <row r="252" spans="1:6">
      <c r="A252" s="1142"/>
      <c r="B252" s="1142"/>
      <c r="C252" s="686" t="s">
        <v>1530</v>
      </c>
      <c r="D252" s="684" t="s">
        <v>1440</v>
      </c>
      <c r="E252" s="684" t="s">
        <v>1441</v>
      </c>
      <c r="F252" s="687">
        <v>67827</v>
      </c>
    </row>
    <row r="253" spans="1:6">
      <c r="A253" s="1142"/>
      <c r="B253" s="1142"/>
      <c r="C253" s="686" t="s">
        <v>1768</v>
      </c>
      <c r="D253" s="684" t="s">
        <v>1440</v>
      </c>
      <c r="E253" s="684" t="s">
        <v>1441</v>
      </c>
      <c r="F253" s="687">
        <v>80369</v>
      </c>
    </row>
    <row r="254" spans="1:6">
      <c r="A254" s="1142"/>
      <c r="B254" s="1143"/>
      <c r="C254" s="686" t="s">
        <v>1769</v>
      </c>
      <c r="D254" s="684" t="s">
        <v>1440</v>
      </c>
      <c r="E254" s="684" t="s">
        <v>1441</v>
      </c>
      <c r="F254" s="687">
        <v>577</v>
      </c>
    </row>
    <row r="255" spans="1:6">
      <c r="A255" s="1142"/>
      <c r="B255" s="1139" t="s">
        <v>1770</v>
      </c>
      <c r="C255" s="1140"/>
      <c r="D255" s="684" t="s">
        <v>1440</v>
      </c>
      <c r="E255" s="684" t="s">
        <v>206</v>
      </c>
      <c r="F255" s="688">
        <v>123.9</v>
      </c>
    </row>
    <row r="256" spans="1:6">
      <c r="A256" s="1142"/>
      <c r="B256" s="1139" t="s">
        <v>1771</v>
      </c>
      <c r="C256" s="1140"/>
      <c r="D256" s="684" t="s">
        <v>1440</v>
      </c>
      <c r="E256" s="684" t="s">
        <v>206</v>
      </c>
      <c r="F256" s="688">
        <v>3.4</v>
      </c>
    </row>
    <row r="257" spans="1:6">
      <c r="A257" s="1143"/>
      <c r="B257" s="1139" t="s">
        <v>1772</v>
      </c>
      <c r="C257" s="1140"/>
      <c r="D257" s="684" t="s">
        <v>1440</v>
      </c>
      <c r="E257" s="684" t="s">
        <v>206</v>
      </c>
      <c r="F257" s="688">
        <v>92.8</v>
      </c>
    </row>
    <row r="258" spans="1:6">
      <c r="A258" s="1141" t="s">
        <v>1773</v>
      </c>
      <c r="B258" s="1139" t="s">
        <v>1774</v>
      </c>
      <c r="C258" s="1140"/>
      <c r="D258" s="684" t="s">
        <v>1440</v>
      </c>
      <c r="E258" s="684" t="s">
        <v>1441</v>
      </c>
      <c r="F258" s="688">
        <v>25.2</v>
      </c>
    </row>
    <row r="259" spans="1:6">
      <c r="A259" s="1142"/>
      <c r="B259" s="1139" t="s">
        <v>1439</v>
      </c>
      <c r="C259" s="1140"/>
      <c r="D259" s="684" t="s">
        <v>1440</v>
      </c>
      <c r="E259" s="684" t="s">
        <v>1441</v>
      </c>
      <c r="F259" s="687">
        <v>403</v>
      </c>
    </row>
    <row r="260" spans="1:6">
      <c r="A260" s="1142"/>
      <c r="B260" s="1139" t="s">
        <v>1465</v>
      </c>
      <c r="C260" s="1140"/>
      <c r="D260" s="684" t="s">
        <v>149</v>
      </c>
      <c r="E260" s="684" t="s">
        <v>1466</v>
      </c>
      <c r="F260" s="688">
        <v>6.6</v>
      </c>
    </row>
    <row r="261" spans="1:6">
      <c r="A261" s="1143"/>
      <c r="B261" s="1139" t="s">
        <v>1775</v>
      </c>
      <c r="C261" s="1140"/>
      <c r="D261" s="684" t="s">
        <v>147</v>
      </c>
      <c r="E261" s="684" t="s">
        <v>1758</v>
      </c>
      <c r="F261" s="688">
        <v>36.5</v>
      </c>
    </row>
    <row r="262" spans="1:6">
      <c r="A262" s="1141" t="s">
        <v>1776</v>
      </c>
      <c r="B262" s="686" t="s">
        <v>1708</v>
      </c>
      <c r="C262" s="686" t="s">
        <v>1777</v>
      </c>
      <c r="D262" s="684" t="s">
        <v>148</v>
      </c>
      <c r="E262" s="684" t="s">
        <v>1462</v>
      </c>
      <c r="F262" s="688">
        <v>99.68</v>
      </c>
    </row>
    <row r="263" spans="1:6">
      <c r="A263" s="1142"/>
      <c r="B263" s="1139" t="s">
        <v>1778</v>
      </c>
      <c r="C263" s="1140"/>
      <c r="D263" s="684" t="s">
        <v>148</v>
      </c>
      <c r="E263" s="684" t="s">
        <v>206</v>
      </c>
      <c r="F263" s="688">
        <v>13.6</v>
      </c>
    </row>
    <row r="264" spans="1:6">
      <c r="A264" s="1142"/>
      <c r="B264" s="1139" t="s">
        <v>1779</v>
      </c>
      <c r="C264" s="1140"/>
      <c r="D264" s="684" t="s">
        <v>148</v>
      </c>
      <c r="E264" s="684" t="s">
        <v>206</v>
      </c>
      <c r="F264" s="688">
        <v>55.2</v>
      </c>
    </row>
    <row r="265" spans="1:6">
      <c r="A265" s="1142"/>
      <c r="B265" s="1139" t="s">
        <v>1780</v>
      </c>
      <c r="C265" s="1140"/>
      <c r="D265" s="684" t="s">
        <v>148</v>
      </c>
      <c r="E265" s="684" t="s">
        <v>206</v>
      </c>
      <c r="F265" s="688">
        <v>7.1</v>
      </c>
    </row>
    <row r="266" spans="1:6">
      <c r="A266" s="1143"/>
      <c r="B266" s="1139" t="s">
        <v>1781</v>
      </c>
      <c r="C266" s="1140"/>
      <c r="D266" s="684" t="s">
        <v>146</v>
      </c>
      <c r="E266" s="684" t="s">
        <v>206</v>
      </c>
      <c r="F266" s="688">
        <v>15.6</v>
      </c>
    </row>
    <row r="267" spans="1:6">
      <c r="A267" s="1141" t="s">
        <v>1782</v>
      </c>
      <c r="B267" s="1139" t="s">
        <v>1783</v>
      </c>
      <c r="C267" s="1140"/>
      <c r="D267" s="684" t="s">
        <v>148</v>
      </c>
      <c r="E267" s="684" t="s">
        <v>1784</v>
      </c>
      <c r="F267" s="688">
        <v>1320</v>
      </c>
    </row>
    <row r="268" spans="1:6">
      <c r="A268" s="1142"/>
      <c r="B268" s="1139" t="s">
        <v>1785</v>
      </c>
      <c r="C268" s="1140"/>
      <c r="D268" s="684" t="s">
        <v>148</v>
      </c>
      <c r="E268" s="684" t="s">
        <v>206</v>
      </c>
      <c r="F268" s="688">
        <v>98.81</v>
      </c>
    </row>
    <row r="269" spans="1:6">
      <c r="A269" s="1142"/>
      <c r="B269" s="1139" t="s">
        <v>1786</v>
      </c>
      <c r="C269" s="1140"/>
      <c r="D269" s="684" t="s">
        <v>148</v>
      </c>
      <c r="E269" s="684" t="s">
        <v>206</v>
      </c>
      <c r="F269" s="687">
        <v>17</v>
      </c>
    </row>
    <row r="270" spans="1:6">
      <c r="A270" s="1142"/>
      <c r="B270" s="1139" t="s">
        <v>1787</v>
      </c>
      <c r="C270" s="1140"/>
      <c r="D270" s="684" t="s">
        <v>149</v>
      </c>
      <c r="E270" s="684" t="s">
        <v>1441</v>
      </c>
      <c r="F270" s="688">
        <v>3.5</v>
      </c>
    </row>
    <row r="271" spans="1:6">
      <c r="A271" s="1143"/>
      <c r="B271" s="1139" t="s">
        <v>1788</v>
      </c>
      <c r="C271" s="1140"/>
      <c r="D271" s="684" t="s">
        <v>148</v>
      </c>
      <c r="E271" s="684" t="s">
        <v>1789</v>
      </c>
      <c r="F271" s="687">
        <v>466</v>
      </c>
    </row>
    <row r="272" spans="1:6">
      <c r="A272" s="700"/>
      <c r="B272" s="700"/>
      <c r="C272" s="700"/>
      <c r="D272" s="700"/>
      <c r="E272" s="700"/>
      <c r="F272" s="700"/>
    </row>
    <row r="273" spans="1:6">
      <c r="A273" s="700"/>
      <c r="B273" s="700"/>
      <c r="C273" s="700"/>
      <c r="D273" s="700"/>
      <c r="E273" s="700"/>
      <c r="F273" s="700"/>
    </row>
  </sheetData>
  <mergeCells count="133">
    <mergeCell ref="A28:A40"/>
    <mergeCell ref="B28:C28"/>
    <mergeCell ref="B29:B35"/>
    <mergeCell ref="B36:B40"/>
    <mergeCell ref="A41:A46"/>
    <mergeCell ref="B41:B46"/>
    <mergeCell ref="A7:A14"/>
    <mergeCell ref="B7:C7"/>
    <mergeCell ref="B8:B14"/>
    <mergeCell ref="A15:A27"/>
    <mergeCell ref="B15:C15"/>
    <mergeCell ref="B16:B22"/>
    <mergeCell ref="B23:B27"/>
    <mergeCell ref="A65:A75"/>
    <mergeCell ref="B65:C65"/>
    <mergeCell ref="B66:B75"/>
    <mergeCell ref="A76:A86"/>
    <mergeCell ref="B76:C76"/>
    <mergeCell ref="B77:B86"/>
    <mergeCell ref="A47:A52"/>
    <mergeCell ref="B47:B52"/>
    <mergeCell ref="A53:A58"/>
    <mergeCell ref="B53:B58"/>
    <mergeCell ref="A59:A64"/>
    <mergeCell ref="B59:B64"/>
    <mergeCell ref="A87:A97"/>
    <mergeCell ref="B87:C87"/>
    <mergeCell ref="B88:B97"/>
    <mergeCell ref="A98:A150"/>
    <mergeCell ref="B98:C98"/>
    <mergeCell ref="B99:B108"/>
    <mergeCell ref="B109:B139"/>
    <mergeCell ref="B140:B141"/>
    <mergeCell ref="B142:B150"/>
    <mergeCell ref="A170:C170"/>
    <mergeCell ref="A171:C171"/>
    <mergeCell ref="A172:C172"/>
    <mergeCell ref="A173:C173"/>
    <mergeCell ref="A174:C174"/>
    <mergeCell ref="A175:C175"/>
    <mergeCell ref="A151:A159"/>
    <mergeCell ref="B151:C151"/>
    <mergeCell ref="B152:B159"/>
    <mergeCell ref="A160:A169"/>
    <mergeCell ref="B160:C160"/>
    <mergeCell ref="B161:B169"/>
    <mergeCell ref="A176:C176"/>
    <mergeCell ref="A177:C177"/>
    <mergeCell ref="A178:C178"/>
    <mergeCell ref="A179:C179"/>
    <mergeCell ref="A180:C180"/>
    <mergeCell ref="A181:A183"/>
    <mergeCell ref="B181:C181"/>
    <mergeCell ref="B182:C182"/>
    <mergeCell ref="B183:C183"/>
    <mergeCell ref="A204:A208"/>
    <mergeCell ref="B204:C204"/>
    <mergeCell ref="B205:C205"/>
    <mergeCell ref="B206:C206"/>
    <mergeCell ref="B207:C207"/>
    <mergeCell ref="B208:C208"/>
    <mergeCell ref="B194:C194"/>
    <mergeCell ref="A195:A203"/>
    <mergeCell ref="B195:C195"/>
    <mergeCell ref="B196:B199"/>
    <mergeCell ref="B200:C200"/>
    <mergeCell ref="B201:C201"/>
    <mergeCell ref="B202:C202"/>
    <mergeCell ref="B203:C203"/>
    <mergeCell ref="A184:A194"/>
    <mergeCell ref="B184:C184"/>
    <mergeCell ref="B185:C185"/>
    <mergeCell ref="B186:C186"/>
    <mergeCell ref="B187:C187"/>
    <mergeCell ref="B189:C189"/>
    <mergeCell ref="B190:C190"/>
    <mergeCell ref="B191:C191"/>
    <mergeCell ref="B192:C192"/>
    <mergeCell ref="B193:C193"/>
    <mergeCell ref="A209:A211"/>
    <mergeCell ref="B209:C209"/>
    <mergeCell ref="B210:C210"/>
    <mergeCell ref="B211:C211"/>
    <mergeCell ref="A212:A215"/>
    <mergeCell ref="B212:C212"/>
    <mergeCell ref="B213:C213"/>
    <mergeCell ref="B214:C214"/>
    <mergeCell ref="B215:C215"/>
    <mergeCell ref="A231:A232"/>
    <mergeCell ref="B231:C231"/>
    <mergeCell ref="B232:C232"/>
    <mergeCell ref="A233:A238"/>
    <mergeCell ref="B233:C233"/>
    <mergeCell ref="B235:C235"/>
    <mergeCell ref="B236:C236"/>
    <mergeCell ref="B238:C238"/>
    <mergeCell ref="A216:A218"/>
    <mergeCell ref="B217:C217"/>
    <mergeCell ref="B218:C218"/>
    <mergeCell ref="A219:A230"/>
    <mergeCell ref="B219:C219"/>
    <mergeCell ref="B220:B222"/>
    <mergeCell ref="B223:B230"/>
    <mergeCell ref="A239:A245"/>
    <mergeCell ref="B239:C239"/>
    <mergeCell ref="B240:B243"/>
    <mergeCell ref="B244:C244"/>
    <mergeCell ref="B245:C245"/>
    <mergeCell ref="A246:A248"/>
    <mergeCell ref="B246:C246"/>
    <mergeCell ref="B247:C247"/>
    <mergeCell ref="B248:C248"/>
    <mergeCell ref="A249:A257"/>
    <mergeCell ref="B249:B254"/>
    <mergeCell ref="B255:C255"/>
    <mergeCell ref="B256:C256"/>
    <mergeCell ref="B257:C257"/>
    <mergeCell ref="A258:A261"/>
    <mergeCell ref="B258:C258"/>
    <mergeCell ref="B259:C259"/>
    <mergeCell ref="B260:C260"/>
    <mergeCell ref="B261:C261"/>
    <mergeCell ref="B271:C271"/>
    <mergeCell ref="A262:A266"/>
    <mergeCell ref="B263:C263"/>
    <mergeCell ref="B264:C264"/>
    <mergeCell ref="B265:C265"/>
    <mergeCell ref="B266:C266"/>
    <mergeCell ref="A267:A271"/>
    <mergeCell ref="B267:C267"/>
    <mergeCell ref="B268:C268"/>
    <mergeCell ref="B269:C269"/>
    <mergeCell ref="B270:C27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D0D52-982F-4C06-9389-09851C2438A6}">
  <dimension ref="A4:F62"/>
  <sheetViews>
    <sheetView workbookViewId="0">
      <selection activeCell="C3" sqref="C3"/>
    </sheetView>
  </sheetViews>
  <sheetFormatPr defaultRowHeight="14.4"/>
  <cols>
    <col min="1" max="1" width="54.5546875" bestFit="1" customWidth="1"/>
    <col min="2" max="2" width="39.6640625" bestFit="1" customWidth="1"/>
    <col min="3" max="3" width="156.77734375" bestFit="1" customWidth="1"/>
    <col min="4" max="4" width="5" bestFit="1" customWidth="1"/>
    <col min="5" max="5" width="19.88671875" bestFit="1" customWidth="1"/>
  </cols>
  <sheetData>
    <row r="4" spans="1:6">
      <c r="A4" s="700"/>
      <c r="B4" s="700"/>
      <c r="C4" s="700"/>
      <c r="D4" s="700"/>
      <c r="E4" s="700"/>
      <c r="F4" s="701" t="s">
        <v>1568</v>
      </c>
    </row>
    <row r="5" spans="1:6" ht="26.4">
      <c r="A5" s="700"/>
      <c r="B5" s="700"/>
      <c r="C5" s="700"/>
      <c r="D5" s="700"/>
      <c r="E5" s="700"/>
      <c r="F5" s="701" t="s">
        <v>1569</v>
      </c>
    </row>
    <row r="6" spans="1:6">
      <c r="A6" s="1139" t="s">
        <v>1570</v>
      </c>
      <c r="B6" s="1144"/>
      <c r="C6" s="1140"/>
      <c r="D6" s="684" t="s">
        <v>147</v>
      </c>
      <c r="E6" s="684" t="s">
        <v>1571</v>
      </c>
      <c r="F6" s="688">
        <v>79.2</v>
      </c>
    </row>
    <row r="7" spans="1:6">
      <c r="A7" s="1139" t="s">
        <v>1572</v>
      </c>
      <c r="B7" s="1144"/>
      <c r="C7" s="1140"/>
      <c r="D7" s="684" t="s">
        <v>149</v>
      </c>
      <c r="E7" s="684" t="s">
        <v>1441</v>
      </c>
      <c r="F7" s="688">
        <v>206.77209999999999</v>
      </c>
    </row>
    <row r="8" spans="1:6">
      <c r="A8" s="1141" t="s">
        <v>1573</v>
      </c>
      <c r="B8" s="1139" t="s">
        <v>1</v>
      </c>
      <c r="C8" s="1140"/>
      <c r="D8" s="684" t="s">
        <v>149</v>
      </c>
      <c r="E8" s="684" t="s">
        <v>1441</v>
      </c>
      <c r="F8" s="687">
        <v>2229331</v>
      </c>
    </row>
    <row r="9" spans="1:6">
      <c r="A9" s="1142"/>
      <c r="B9" s="1141" t="s">
        <v>1509</v>
      </c>
      <c r="C9" s="686" t="s">
        <v>1510</v>
      </c>
      <c r="D9" s="684" t="s">
        <v>149</v>
      </c>
      <c r="E9" s="684" t="s">
        <v>1441</v>
      </c>
      <c r="F9" s="687">
        <v>1055473</v>
      </c>
    </row>
    <row r="10" spans="1:6">
      <c r="A10" s="1142"/>
      <c r="B10" s="1143"/>
      <c r="C10" s="686" t="s">
        <v>1511</v>
      </c>
      <c r="D10" s="684" t="s">
        <v>149</v>
      </c>
      <c r="E10" s="684" t="s">
        <v>1441</v>
      </c>
      <c r="F10" s="687">
        <v>1173858</v>
      </c>
    </row>
    <row r="11" spans="1:6">
      <c r="A11" s="1142"/>
      <c r="B11" s="1141" t="s">
        <v>1574</v>
      </c>
      <c r="C11" s="686" t="s">
        <v>1575</v>
      </c>
      <c r="D11" s="684" t="s">
        <v>149</v>
      </c>
      <c r="E11" s="684" t="s">
        <v>1441</v>
      </c>
      <c r="F11" s="687">
        <v>265456</v>
      </c>
    </row>
    <row r="12" spans="1:6">
      <c r="A12" s="1142"/>
      <c r="B12" s="1142"/>
      <c r="C12" s="686" t="s">
        <v>1576</v>
      </c>
      <c r="D12" s="684" t="s">
        <v>149</v>
      </c>
      <c r="E12" s="684" t="s">
        <v>1441</v>
      </c>
      <c r="F12" s="687">
        <v>1414986</v>
      </c>
    </row>
    <row r="13" spans="1:6">
      <c r="A13" s="1143"/>
      <c r="B13" s="1143"/>
      <c r="C13" s="686" t="s">
        <v>1518</v>
      </c>
      <c r="D13" s="684" t="s">
        <v>149</v>
      </c>
      <c r="E13" s="684" t="s">
        <v>1441</v>
      </c>
      <c r="F13" s="687">
        <v>548889</v>
      </c>
    </row>
    <row r="14" spans="1:6">
      <c r="A14" s="1141" t="s">
        <v>962</v>
      </c>
      <c r="B14" s="1139" t="s">
        <v>1</v>
      </c>
      <c r="C14" s="1140"/>
      <c r="D14" s="684" t="s">
        <v>149</v>
      </c>
      <c r="E14" s="684" t="s">
        <v>1577</v>
      </c>
      <c r="F14" s="688">
        <v>1043.2</v>
      </c>
    </row>
    <row r="15" spans="1:6">
      <c r="A15" s="1142"/>
      <c r="B15" s="1141" t="s">
        <v>1509</v>
      </c>
      <c r="C15" s="686" t="s">
        <v>1510</v>
      </c>
      <c r="D15" s="684" t="s">
        <v>149</v>
      </c>
      <c r="E15" s="684" t="s">
        <v>1577</v>
      </c>
      <c r="F15" s="688">
        <v>532.70000000000005</v>
      </c>
    </row>
    <row r="16" spans="1:6">
      <c r="A16" s="1143"/>
      <c r="B16" s="1143"/>
      <c r="C16" s="686" t="s">
        <v>1511</v>
      </c>
      <c r="D16" s="684" t="s">
        <v>149</v>
      </c>
      <c r="E16" s="684" t="s">
        <v>1577</v>
      </c>
      <c r="F16" s="688">
        <v>510.5</v>
      </c>
    </row>
    <row r="17" spans="1:6">
      <c r="A17" s="1141" t="s">
        <v>1460</v>
      </c>
      <c r="B17" s="1139" t="s">
        <v>1</v>
      </c>
      <c r="C17" s="1140"/>
      <c r="D17" s="684" t="s">
        <v>148</v>
      </c>
      <c r="E17" s="684" t="s">
        <v>1578</v>
      </c>
      <c r="F17" s="688">
        <v>33.123699999999999</v>
      </c>
    </row>
    <row r="18" spans="1:6">
      <c r="A18" s="1142"/>
      <c r="B18" s="1141" t="s">
        <v>1579</v>
      </c>
      <c r="C18" s="686" t="s">
        <v>1580</v>
      </c>
      <c r="D18" s="684" t="s">
        <v>147</v>
      </c>
      <c r="E18" s="684" t="s">
        <v>1578</v>
      </c>
      <c r="F18" s="688">
        <v>10.5763</v>
      </c>
    </row>
    <row r="19" spans="1:6">
      <c r="A19" s="1142"/>
      <c r="B19" s="1142"/>
      <c r="C19" s="686" t="s">
        <v>1581</v>
      </c>
      <c r="D19" s="684" t="s">
        <v>147</v>
      </c>
      <c r="E19" s="684" t="s">
        <v>1578</v>
      </c>
      <c r="F19" s="688">
        <v>40.473399999999998</v>
      </c>
    </row>
    <row r="20" spans="1:6">
      <c r="A20" s="1142"/>
      <c r="B20" s="1142"/>
      <c r="C20" s="686" t="s">
        <v>789</v>
      </c>
      <c r="D20" s="684" t="s">
        <v>147</v>
      </c>
      <c r="E20" s="684" t="s">
        <v>1578</v>
      </c>
      <c r="F20" s="688">
        <v>23.6447</v>
      </c>
    </row>
    <row r="21" spans="1:6">
      <c r="A21" s="1142"/>
      <c r="B21" s="1142"/>
      <c r="C21" s="686" t="s">
        <v>1582</v>
      </c>
      <c r="D21" s="684" t="s">
        <v>147</v>
      </c>
      <c r="E21" s="684" t="s">
        <v>1578</v>
      </c>
      <c r="F21" s="688">
        <v>31.783999999999999</v>
      </c>
    </row>
    <row r="22" spans="1:6">
      <c r="A22" s="1142"/>
      <c r="B22" s="1142"/>
      <c r="C22" s="686" t="s">
        <v>1583</v>
      </c>
      <c r="D22" s="684" t="s">
        <v>147</v>
      </c>
      <c r="E22" s="684" t="s">
        <v>1578</v>
      </c>
      <c r="F22" s="688">
        <v>46.732500000000002</v>
      </c>
    </row>
    <row r="23" spans="1:6">
      <c r="A23" s="1142"/>
      <c r="B23" s="1142"/>
      <c r="C23" s="686" t="s">
        <v>1584</v>
      </c>
      <c r="D23" s="684" t="s">
        <v>147</v>
      </c>
      <c r="E23" s="684" t="s">
        <v>1578</v>
      </c>
      <c r="F23" s="688">
        <v>93.216399999999993</v>
      </c>
    </row>
    <row r="24" spans="1:6">
      <c r="A24" s="1142"/>
      <c r="B24" s="1142"/>
      <c r="C24" s="686" t="s">
        <v>815</v>
      </c>
      <c r="D24" s="684" t="s">
        <v>147</v>
      </c>
      <c r="E24" s="684" t="s">
        <v>1578</v>
      </c>
      <c r="F24" s="688">
        <v>839.10609999999997</v>
      </c>
    </row>
    <row r="25" spans="1:6">
      <c r="A25" s="1142"/>
      <c r="B25" s="1142"/>
      <c r="C25" s="686" t="s">
        <v>1585</v>
      </c>
      <c r="D25" s="684" t="s">
        <v>147</v>
      </c>
      <c r="E25" s="684" t="s">
        <v>1578</v>
      </c>
      <c r="F25" s="688">
        <v>23.3276</v>
      </c>
    </row>
    <row r="26" spans="1:6">
      <c r="A26" s="1142"/>
      <c r="B26" s="1142"/>
      <c r="C26" s="686" t="s">
        <v>1586</v>
      </c>
      <c r="D26" s="684" t="s">
        <v>147</v>
      </c>
      <c r="E26" s="684" t="s">
        <v>1578</v>
      </c>
      <c r="F26" s="688">
        <v>32.963799999999999</v>
      </c>
    </row>
    <row r="27" spans="1:6">
      <c r="A27" s="1143"/>
      <c r="B27" s="1143"/>
      <c r="C27" s="686" t="s">
        <v>1587</v>
      </c>
      <c r="D27" s="684" t="s">
        <v>147</v>
      </c>
      <c r="E27" s="684" t="s">
        <v>1578</v>
      </c>
      <c r="F27" s="688">
        <v>17.630199999999999</v>
      </c>
    </row>
    <row r="28" spans="1:6">
      <c r="A28" s="1141" t="s">
        <v>1588</v>
      </c>
      <c r="B28" s="1139" t="s">
        <v>1456</v>
      </c>
      <c r="C28" s="1140"/>
      <c r="D28" s="684" t="s">
        <v>148</v>
      </c>
      <c r="E28" s="684" t="s">
        <v>1418</v>
      </c>
      <c r="F28" s="687">
        <v>38407.08</v>
      </c>
    </row>
    <row r="29" spans="1:6">
      <c r="A29" s="1142"/>
      <c r="B29" s="1139" t="s">
        <v>1589</v>
      </c>
      <c r="C29" s="1140"/>
      <c r="D29" s="684" t="s">
        <v>148</v>
      </c>
      <c r="E29" s="684" t="s">
        <v>1590</v>
      </c>
      <c r="F29" s="687">
        <v>45139.77</v>
      </c>
    </row>
    <row r="30" spans="1:6">
      <c r="A30" s="1142"/>
      <c r="B30" s="1139" t="s">
        <v>1591</v>
      </c>
      <c r="C30" s="1140"/>
      <c r="D30" s="684" t="s">
        <v>148</v>
      </c>
      <c r="E30" s="684" t="s">
        <v>1592</v>
      </c>
      <c r="F30" s="688">
        <v>17300</v>
      </c>
    </row>
    <row r="31" spans="1:6">
      <c r="A31" s="1142"/>
      <c r="B31" s="1139" t="s">
        <v>1593</v>
      </c>
      <c r="C31" s="1140"/>
      <c r="D31" s="684" t="s">
        <v>148</v>
      </c>
      <c r="E31" s="684" t="s">
        <v>1435</v>
      </c>
      <c r="F31" s="687">
        <v>58</v>
      </c>
    </row>
    <row r="32" spans="1:6">
      <c r="A32" s="1142"/>
      <c r="B32" s="1139" t="s">
        <v>1594</v>
      </c>
      <c r="C32" s="1140"/>
      <c r="D32" s="684" t="s">
        <v>148</v>
      </c>
      <c r="E32" s="684" t="s">
        <v>1595</v>
      </c>
      <c r="F32" s="687">
        <v>20300</v>
      </c>
    </row>
    <row r="33" spans="1:6">
      <c r="A33" s="1143"/>
      <c r="B33" s="1139" t="s">
        <v>1596</v>
      </c>
      <c r="C33" s="1140"/>
      <c r="D33" s="684" t="s">
        <v>148</v>
      </c>
      <c r="E33" s="684" t="s">
        <v>1435</v>
      </c>
      <c r="F33" s="687">
        <v>68</v>
      </c>
    </row>
    <row r="34" spans="1:6">
      <c r="A34" s="1141" t="s">
        <v>1597</v>
      </c>
      <c r="B34" s="1139" t="s">
        <v>1</v>
      </c>
      <c r="C34" s="1140"/>
      <c r="D34" s="684" t="s">
        <v>149</v>
      </c>
      <c r="E34" s="684" t="s">
        <v>206</v>
      </c>
      <c r="F34" s="688">
        <v>5.8</v>
      </c>
    </row>
    <row r="35" spans="1:6">
      <c r="A35" s="1142"/>
      <c r="B35" s="1141" t="s">
        <v>1509</v>
      </c>
      <c r="C35" s="686" t="s">
        <v>1510</v>
      </c>
      <c r="D35" s="684" t="s">
        <v>149</v>
      </c>
      <c r="E35" s="684" t="s">
        <v>206</v>
      </c>
      <c r="F35" s="688">
        <v>5.4</v>
      </c>
    </row>
    <row r="36" spans="1:6">
      <c r="A36" s="1143"/>
      <c r="B36" s="1143"/>
      <c r="C36" s="686" t="s">
        <v>1511</v>
      </c>
      <c r="D36" s="684" t="s">
        <v>149</v>
      </c>
      <c r="E36" s="684" t="s">
        <v>206</v>
      </c>
      <c r="F36" s="688">
        <v>6.3</v>
      </c>
    </row>
    <row r="37" spans="1:6">
      <c r="A37" s="1141" t="s">
        <v>1598</v>
      </c>
      <c r="B37" s="1139" t="s">
        <v>1</v>
      </c>
      <c r="C37" s="1140"/>
      <c r="D37" s="684" t="s">
        <v>149</v>
      </c>
      <c r="E37" s="684" t="s">
        <v>206</v>
      </c>
      <c r="F37" s="688">
        <v>53</v>
      </c>
    </row>
    <row r="38" spans="1:6">
      <c r="A38" s="1142"/>
      <c r="B38" s="1141" t="s">
        <v>1509</v>
      </c>
      <c r="C38" s="686" t="s">
        <v>1510</v>
      </c>
      <c r="D38" s="684" t="s">
        <v>149</v>
      </c>
      <c r="E38" s="684" t="s">
        <v>206</v>
      </c>
      <c r="F38" s="688">
        <v>57.7</v>
      </c>
    </row>
    <row r="39" spans="1:6">
      <c r="A39" s="1143"/>
      <c r="B39" s="1143"/>
      <c r="C39" s="686" t="s">
        <v>1511</v>
      </c>
      <c r="D39" s="684" t="s">
        <v>149</v>
      </c>
      <c r="E39" s="684" t="s">
        <v>206</v>
      </c>
      <c r="F39" s="688">
        <v>48.8</v>
      </c>
    </row>
    <row r="40" spans="1:6">
      <c r="A40" s="1141" t="s">
        <v>1599</v>
      </c>
      <c r="B40" s="1139" t="s">
        <v>1</v>
      </c>
      <c r="C40" s="1140"/>
      <c r="D40" s="684" t="s">
        <v>148</v>
      </c>
      <c r="E40" s="684" t="s">
        <v>1418</v>
      </c>
      <c r="F40" s="687">
        <v>33453.93</v>
      </c>
    </row>
    <row r="41" spans="1:6">
      <c r="A41" s="1142"/>
      <c r="B41" s="1141" t="s">
        <v>1579</v>
      </c>
      <c r="C41" s="686" t="s">
        <v>543</v>
      </c>
      <c r="D41" s="684" t="s">
        <v>147</v>
      </c>
      <c r="E41" s="684" t="s">
        <v>1418</v>
      </c>
      <c r="F41" s="687">
        <v>1275.71</v>
      </c>
    </row>
    <row r="42" spans="1:6">
      <c r="A42" s="1142"/>
      <c r="B42" s="1142"/>
      <c r="C42" s="686" t="s">
        <v>1600</v>
      </c>
      <c r="D42" s="684" t="s">
        <v>147</v>
      </c>
      <c r="E42" s="684" t="s">
        <v>1418</v>
      </c>
      <c r="F42" s="687">
        <v>8678.7199999999993</v>
      </c>
    </row>
    <row r="43" spans="1:6">
      <c r="A43" s="1142"/>
      <c r="B43" s="1142"/>
      <c r="C43" s="686" t="s">
        <v>789</v>
      </c>
      <c r="D43" s="684" t="s">
        <v>147</v>
      </c>
      <c r="E43" s="684" t="s">
        <v>1418</v>
      </c>
      <c r="F43" s="687">
        <v>1642.6</v>
      </c>
    </row>
    <row r="44" spans="1:6">
      <c r="A44" s="1142"/>
      <c r="B44" s="1142"/>
      <c r="C44" s="686" t="s">
        <v>1601</v>
      </c>
      <c r="D44" s="684" t="s">
        <v>147</v>
      </c>
      <c r="E44" s="684" t="s">
        <v>1418</v>
      </c>
      <c r="F44" s="687">
        <v>7730.19</v>
      </c>
    </row>
    <row r="45" spans="1:6">
      <c r="A45" s="1142"/>
      <c r="B45" s="1142"/>
      <c r="C45" s="686" t="s">
        <v>1583</v>
      </c>
      <c r="D45" s="684" t="s">
        <v>147</v>
      </c>
      <c r="E45" s="684" t="s">
        <v>1418</v>
      </c>
      <c r="F45" s="687">
        <v>548.64</v>
      </c>
    </row>
    <row r="46" spans="1:6">
      <c r="A46" s="1142"/>
      <c r="B46" s="1142"/>
      <c r="C46" s="686" t="s">
        <v>1584</v>
      </c>
      <c r="D46" s="684" t="s">
        <v>147</v>
      </c>
      <c r="E46" s="684" t="s">
        <v>1418</v>
      </c>
      <c r="F46" s="687">
        <v>930.3</v>
      </c>
    </row>
    <row r="47" spans="1:6">
      <c r="A47" s="1142"/>
      <c r="B47" s="1142"/>
      <c r="C47" s="686" t="s">
        <v>815</v>
      </c>
      <c r="D47" s="684" t="s">
        <v>147</v>
      </c>
      <c r="E47" s="684" t="s">
        <v>1418</v>
      </c>
      <c r="F47" s="687">
        <v>4430.4799999999996</v>
      </c>
    </row>
    <row r="48" spans="1:6">
      <c r="A48" s="1142"/>
      <c r="B48" s="1142"/>
      <c r="C48" s="686" t="s">
        <v>1585</v>
      </c>
      <c r="D48" s="684" t="s">
        <v>147</v>
      </c>
      <c r="E48" s="684" t="s">
        <v>1418</v>
      </c>
      <c r="F48" s="687">
        <v>1614.97</v>
      </c>
    </row>
    <row r="49" spans="1:6">
      <c r="A49" s="1142"/>
      <c r="B49" s="1142"/>
      <c r="C49" s="686" t="s">
        <v>1602</v>
      </c>
      <c r="D49" s="684" t="s">
        <v>147</v>
      </c>
      <c r="E49" s="684" t="s">
        <v>1418</v>
      </c>
      <c r="F49" s="687">
        <v>6954.05</v>
      </c>
    </row>
    <row r="50" spans="1:6">
      <c r="A50" s="1143"/>
      <c r="B50" s="1143"/>
      <c r="C50" s="686" t="s">
        <v>1587</v>
      </c>
      <c r="D50" s="684" t="s">
        <v>147</v>
      </c>
      <c r="E50" s="684" t="s">
        <v>1418</v>
      </c>
      <c r="F50" s="687">
        <v>830.03</v>
      </c>
    </row>
    <row r="51" spans="1:6">
      <c r="A51" s="1141" t="s">
        <v>1603</v>
      </c>
      <c r="B51" s="1139" t="s">
        <v>1432</v>
      </c>
      <c r="C51" s="1140"/>
      <c r="D51" s="684" t="s">
        <v>149</v>
      </c>
      <c r="E51" s="684" t="s">
        <v>1433</v>
      </c>
      <c r="F51" s="689" t="s">
        <v>759</v>
      </c>
    </row>
    <row r="52" spans="1:6">
      <c r="A52" s="1143"/>
      <c r="B52" s="1139" t="s">
        <v>1434</v>
      </c>
      <c r="C52" s="1140"/>
      <c r="D52" s="684" t="s">
        <v>149</v>
      </c>
      <c r="E52" s="684" t="s">
        <v>1435</v>
      </c>
      <c r="F52" s="688">
        <v>78.841499999999996</v>
      </c>
    </row>
    <row r="53" spans="1:6">
      <c r="A53" s="686" t="s">
        <v>1604</v>
      </c>
      <c r="B53" s="1139" t="s">
        <v>1605</v>
      </c>
      <c r="C53" s="1140"/>
      <c r="D53" s="684" t="s">
        <v>147</v>
      </c>
      <c r="E53" s="684" t="s">
        <v>1606</v>
      </c>
      <c r="F53" s="689" t="s">
        <v>39</v>
      </c>
    </row>
    <row r="54" spans="1:6">
      <c r="A54" s="1139" t="s">
        <v>1607</v>
      </c>
      <c r="B54" s="1144"/>
      <c r="C54" s="1140"/>
      <c r="D54" s="684" t="s">
        <v>147</v>
      </c>
      <c r="E54" s="684" t="s">
        <v>1608</v>
      </c>
      <c r="F54" s="687">
        <v>197</v>
      </c>
    </row>
    <row r="55" spans="1:6">
      <c r="A55" s="686" t="s">
        <v>1609</v>
      </c>
      <c r="B55" s="1139" t="s">
        <v>1610</v>
      </c>
      <c r="C55" s="1140"/>
      <c r="D55" s="684" t="s">
        <v>148</v>
      </c>
      <c r="E55" s="684" t="s">
        <v>1116</v>
      </c>
      <c r="F55" s="688">
        <v>65.599999999999994</v>
      </c>
    </row>
    <row r="56" spans="1:6">
      <c r="A56" s="1139" t="s">
        <v>1611</v>
      </c>
      <c r="B56" s="1144"/>
      <c r="C56" s="1140"/>
      <c r="D56" s="684" t="s">
        <v>148</v>
      </c>
      <c r="E56" s="684" t="s">
        <v>206</v>
      </c>
      <c r="F56" s="688">
        <v>1.43</v>
      </c>
    </row>
    <row r="57" spans="1:6">
      <c r="A57" s="1139" t="s">
        <v>1612</v>
      </c>
      <c r="B57" s="1144"/>
      <c r="C57" s="1140"/>
      <c r="D57" s="684" t="s">
        <v>149</v>
      </c>
      <c r="E57" s="684" t="s">
        <v>206</v>
      </c>
      <c r="F57" s="688">
        <v>46.3</v>
      </c>
    </row>
    <row r="58" spans="1:6">
      <c r="A58" s="1139" t="s">
        <v>1613</v>
      </c>
      <c r="B58" s="1144"/>
      <c r="C58" s="1140"/>
      <c r="D58" s="684" t="s">
        <v>149</v>
      </c>
      <c r="E58" s="684" t="s">
        <v>206</v>
      </c>
      <c r="F58" s="688">
        <v>6.6</v>
      </c>
    </row>
    <row r="59" spans="1:6">
      <c r="A59" s="1139" t="s">
        <v>1614</v>
      </c>
      <c r="B59" s="1144"/>
      <c r="C59" s="1140"/>
      <c r="D59" s="684" t="s">
        <v>149</v>
      </c>
      <c r="E59" s="684" t="s">
        <v>206</v>
      </c>
      <c r="F59" s="688">
        <v>75.900000000000006</v>
      </c>
    </row>
    <row r="60" spans="1:6">
      <c r="A60" s="700"/>
      <c r="B60" s="700"/>
      <c r="C60" s="700"/>
      <c r="D60" s="700"/>
      <c r="E60" s="700"/>
      <c r="F60" s="700"/>
    </row>
    <row r="61" spans="1:6">
      <c r="A61" s="700"/>
      <c r="B61" s="700"/>
      <c r="C61" s="700"/>
      <c r="D61" s="700"/>
      <c r="E61" s="700"/>
      <c r="F61" s="700"/>
    </row>
    <row r="62" spans="1:6">
      <c r="A62" s="700" t="s">
        <v>1565</v>
      </c>
      <c r="B62" s="700"/>
      <c r="C62" s="700"/>
      <c r="D62" s="700"/>
      <c r="E62" s="700"/>
      <c r="F62" s="700"/>
    </row>
  </sheetData>
  <mergeCells count="38">
    <mergeCell ref="A6:C6"/>
    <mergeCell ref="A7:C7"/>
    <mergeCell ref="A8:A13"/>
    <mergeCell ref="B8:C8"/>
    <mergeCell ref="B9:B10"/>
    <mergeCell ref="B11:B13"/>
    <mergeCell ref="A14:A16"/>
    <mergeCell ref="B14:C14"/>
    <mergeCell ref="B15:B16"/>
    <mergeCell ref="A17:A27"/>
    <mergeCell ref="B17:C17"/>
    <mergeCell ref="B18:B27"/>
    <mergeCell ref="A28:A33"/>
    <mergeCell ref="B28:C28"/>
    <mergeCell ref="B29:C29"/>
    <mergeCell ref="B30:C30"/>
    <mergeCell ref="B31:C31"/>
    <mergeCell ref="B32:C32"/>
    <mergeCell ref="B33:C33"/>
    <mergeCell ref="A34:A36"/>
    <mergeCell ref="B34:C34"/>
    <mergeCell ref="B35:B36"/>
    <mergeCell ref="A37:A39"/>
    <mergeCell ref="B37:C37"/>
    <mergeCell ref="B38:B39"/>
    <mergeCell ref="A40:A50"/>
    <mergeCell ref="B40:C40"/>
    <mergeCell ref="B41:B50"/>
    <mergeCell ref="A51:A52"/>
    <mergeCell ref="B51:C51"/>
    <mergeCell ref="B52:C52"/>
    <mergeCell ref="A59:C59"/>
    <mergeCell ref="B53:C53"/>
    <mergeCell ref="A54:C54"/>
    <mergeCell ref="B55:C55"/>
    <mergeCell ref="A56:C56"/>
    <mergeCell ref="A57:C57"/>
    <mergeCell ref="A58:C5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46FE-2259-4517-BF35-12A3AD4E30C0}">
  <dimension ref="D1:I121"/>
  <sheetViews>
    <sheetView topLeftCell="D1" workbookViewId="0">
      <selection activeCell="I8" sqref="I8"/>
    </sheetView>
  </sheetViews>
  <sheetFormatPr defaultRowHeight="14.4"/>
  <cols>
    <col min="4" max="4" width="42.6640625" bestFit="1" customWidth="1"/>
    <col min="5" max="5" width="55.5546875" bestFit="1" customWidth="1"/>
    <col min="6" max="6" width="39.109375" bestFit="1" customWidth="1"/>
    <col min="7" max="7" width="9.5546875" bestFit="1" customWidth="1"/>
    <col min="8" max="8" width="30.6640625" bestFit="1" customWidth="1"/>
    <col min="9" max="9" width="18.109375" bestFit="1" customWidth="1"/>
  </cols>
  <sheetData>
    <row r="1" spans="4:9" ht="15" thickBot="1"/>
    <row r="2" spans="4:9">
      <c r="D2" s="1151" t="s">
        <v>1400</v>
      </c>
      <c r="E2" s="1152" t="s">
        <v>1401</v>
      </c>
      <c r="F2" s="1153"/>
      <c r="G2" s="690" t="s">
        <v>1402</v>
      </c>
      <c r="H2" s="690" t="s">
        <v>1403</v>
      </c>
      <c r="I2" s="691">
        <v>4.7363</v>
      </c>
    </row>
    <row r="3" spans="4:9">
      <c r="D3" s="1149"/>
      <c r="E3" s="1141" t="s">
        <v>1404</v>
      </c>
      <c r="F3" s="686" t="s">
        <v>1405</v>
      </c>
      <c r="G3" s="684" t="s">
        <v>1402</v>
      </c>
      <c r="H3" s="684" t="s">
        <v>1403</v>
      </c>
      <c r="I3" s="692">
        <v>4.4446000000000003</v>
      </c>
    </row>
    <row r="4" spans="4:9">
      <c r="D4" s="1149"/>
      <c r="E4" s="1142"/>
      <c r="F4" s="686" t="s">
        <v>1406</v>
      </c>
      <c r="G4" s="684" t="s">
        <v>1402</v>
      </c>
      <c r="H4" s="684" t="s">
        <v>1403</v>
      </c>
      <c r="I4" s="692">
        <v>6.0899000000000001</v>
      </c>
    </row>
    <row r="5" spans="4:9">
      <c r="D5" s="1149"/>
      <c r="E5" s="1142"/>
      <c r="F5" s="686" t="s">
        <v>1407</v>
      </c>
      <c r="G5" s="684" t="s">
        <v>1402</v>
      </c>
      <c r="H5" s="684" t="s">
        <v>1403</v>
      </c>
      <c r="I5" s="692">
        <v>2.0459999999999998</v>
      </c>
    </row>
    <row r="6" spans="4:9">
      <c r="D6" s="1149"/>
      <c r="E6" s="1142"/>
      <c r="F6" s="686" t="s">
        <v>1408</v>
      </c>
      <c r="G6" s="684" t="s">
        <v>1402</v>
      </c>
      <c r="H6" s="684" t="s">
        <v>1403</v>
      </c>
      <c r="I6" s="692">
        <v>4.3506</v>
      </c>
    </row>
    <row r="7" spans="4:9">
      <c r="D7" s="1150"/>
      <c r="E7" s="1143"/>
      <c r="F7" s="686" t="s">
        <v>1409</v>
      </c>
      <c r="G7" s="684" t="s">
        <v>1402</v>
      </c>
      <c r="H7" s="684" t="s">
        <v>1403</v>
      </c>
      <c r="I7" s="692">
        <v>4.7747999999999999</v>
      </c>
    </row>
    <row r="8" spans="4:9">
      <c r="D8" s="1145" t="s">
        <v>1410</v>
      </c>
      <c r="E8" s="1139" t="s">
        <v>1411</v>
      </c>
      <c r="F8" s="1140"/>
      <c r="G8" s="684" t="s">
        <v>1402</v>
      </c>
      <c r="H8" s="684" t="s">
        <v>1412</v>
      </c>
      <c r="I8" s="693">
        <v>15144690897</v>
      </c>
    </row>
    <row r="9" spans="4:9">
      <c r="D9" s="1149"/>
      <c r="E9" s="1139" t="s">
        <v>1139</v>
      </c>
      <c r="F9" s="1140"/>
      <c r="G9" s="684" t="s">
        <v>149</v>
      </c>
      <c r="H9" s="684" t="s">
        <v>206</v>
      </c>
      <c r="I9" s="694">
        <v>30.825299999999999</v>
      </c>
    </row>
    <row r="10" spans="4:9">
      <c r="D10" s="1149"/>
      <c r="E10" s="1139" t="s">
        <v>1413</v>
      </c>
      <c r="F10" s="1140"/>
      <c r="G10" s="684" t="s">
        <v>1402</v>
      </c>
      <c r="H10" s="684" t="s">
        <v>206</v>
      </c>
      <c r="I10" s="694">
        <v>19.3354</v>
      </c>
    </row>
    <row r="11" spans="4:9">
      <c r="D11" s="1149"/>
      <c r="E11" s="1139" t="s">
        <v>1414</v>
      </c>
      <c r="F11" s="1140"/>
      <c r="G11" s="684" t="s">
        <v>1402</v>
      </c>
      <c r="H11" s="684" t="s">
        <v>206</v>
      </c>
      <c r="I11" s="694">
        <v>104.77</v>
      </c>
    </row>
    <row r="12" spans="4:9">
      <c r="D12" s="1150"/>
      <c r="E12" s="1139" t="s">
        <v>1415</v>
      </c>
      <c r="F12" s="1140"/>
      <c r="G12" s="684" t="s">
        <v>1402</v>
      </c>
      <c r="H12" s="684" t="s">
        <v>206</v>
      </c>
      <c r="I12" s="694">
        <v>3.51</v>
      </c>
    </row>
    <row r="13" spans="4:9">
      <c r="D13" s="1145" t="s">
        <v>1416</v>
      </c>
      <c r="E13" s="1141" t="s">
        <v>1417</v>
      </c>
      <c r="F13" s="686" t="s">
        <v>167</v>
      </c>
      <c r="G13" s="684" t="s">
        <v>149</v>
      </c>
      <c r="H13" s="684" t="s">
        <v>1418</v>
      </c>
      <c r="I13" s="694">
        <v>7673.7277999999997</v>
      </c>
    </row>
    <row r="14" spans="4:9">
      <c r="D14" s="1149"/>
      <c r="E14" s="1142"/>
      <c r="F14" s="686" t="s">
        <v>1419</v>
      </c>
      <c r="G14" s="684" t="s">
        <v>149</v>
      </c>
      <c r="H14" s="684" t="s">
        <v>206</v>
      </c>
      <c r="I14" s="692">
        <v>24.193899999999999</v>
      </c>
    </row>
    <row r="15" spans="4:9">
      <c r="D15" s="1149"/>
      <c r="E15" s="1143"/>
      <c r="F15" s="686" t="s">
        <v>1420</v>
      </c>
      <c r="G15" s="684" t="s">
        <v>149</v>
      </c>
      <c r="H15" s="684" t="s">
        <v>206</v>
      </c>
      <c r="I15" s="692">
        <v>4.9513999999999996</v>
      </c>
    </row>
    <row r="16" spans="4:9">
      <c r="D16" s="1149"/>
      <c r="E16" s="1141" t="s">
        <v>1421</v>
      </c>
      <c r="F16" s="686" t="s">
        <v>1422</v>
      </c>
      <c r="G16" s="684" t="s">
        <v>149</v>
      </c>
      <c r="H16" s="684" t="s">
        <v>1418</v>
      </c>
      <c r="I16" s="694">
        <v>770.43989999999997</v>
      </c>
    </row>
    <row r="17" spans="4:9">
      <c r="D17" s="1149"/>
      <c r="E17" s="1142"/>
      <c r="F17" s="686" t="s">
        <v>1423</v>
      </c>
      <c r="G17" s="684" t="s">
        <v>149</v>
      </c>
      <c r="H17" s="684" t="s">
        <v>1418</v>
      </c>
      <c r="I17" s="694">
        <v>3676.3730999999998</v>
      </c>
    </row>
    <row r="18" spans="4:9">
      <c r="D18" s="1150"/>
      <c r="E18" s="1143"/>
      <c r="F18" s="686" t="s">
        <v>1424</v>
      </c>
      <c r="G18" s="684" t="s">
        <v>149</v>
      </c>
      <c r="H18" s="684" t="s">
        <v>1418</v>
      </c>
      <c r="I18" s="694">
        <v>2905.9331999999999</v>
      </c>
    </row>
    <row r="19" spans="4:9">
      <c r="D19" s="1145" t="s">
        <v>1425</v>
      </c>
      <c r="E19" s="1139" t="s">
        <v>1426</v>
      </c>
      <c r="F19" s="1140"/>
      <c r="G19" s="684" t="s">
        <v>148</v>
      </c>
      <c r="H19" s="684" t="s">
        <v>1427</v>
      </c>
      <c r="I19" s="694">
        <v>549983.1</v>
      </c>
    </row>
    <row r="20" spans="4:9">
      <c r="D20" s="1149"/>
      <c r="E20" s="1139" t="s">
        <v>1428</v>
      </c>
      <c r="F20" s="1140"/>
      <c r="G20" s="684" t="s">
        <v>148</v>
      </c>
      <c r="H20" s="684" t="s">
        <v>206</v>
      </c>
      <c r="I20" s="694">
        <v>1.43</v>
      </c>
    </row>
    <row r="21" spans="4:9">
      <c r="D21" s="1149"/>
      <c r="E21" s="1139" t="s">
        <v>1429</v>
      </c>
      <c r="F21" s="1140"/>
      <c r="G21" s="684" t="s">
        <v>148</v>
      </c>
      <c r="H21" s="684" t="s">
        <v>206</v>
      </c>
      <c r="I21" s="694">
        <v>16.994700000000002</v>
      </c>
    </row>
    <row r="22" spans="4:9">
      <c r="D22" s="1150"/>
      <c r="E22" s="1139" t="s">
        <v>1430</v>
      </c>
      <c r="F22" s="1140"/>
      <c r="G22" s="684" t="s">
        <v>148</v>
      </c>
      <c r="H22" s="684" t="s">
        <v>206</v>
      </c>
      <c r="I22" s="694">
        <v>57.688200000000002</v>
      </c>
    </row>
    <row r="23" spans="4:9">
      <c r="D23" s="1145" t="s">
        <v>1431</v>
      </c>
      <c r="E23" s="1139" t="s">
        <v>1432</v>
      </c>
      <c r="F23" s="1140"/>
      <c r="G23" s="684" t="s">
        <v>149</v>
      </c>
      <c r="H23" s="684" t="s">
        <v>1433</v>
      </c>
      <c r="I23" s="695" t="s">
        <v>759</v>
      </c>
    </row>
    <row r="24" spans="4:9">
      <c r="D24" s="1149"/>
      <c r="E24" s="1139" t="s">
        <v>1434</v>
      </c>
      <c r="F24" s="1140"/>
      <c r="G24" s="684" t="s">
        <v>149</v>
      </c>
      <c r="H24" s="684" t="s">
        <v>1435</v>
      </c>
      <c r="I24" s="694">
        <v>78.841499999999996</v>
      </c>
    </row>
    <row r="25" spans="4:9">
      <c r="D25" s="1150"/>
      <c r="E25" s="1139" t="s">
        <v>1436</v>
      </c>
      <c r="F25" s="1140"/>
      <c r="G25" s="684" t="s">
        <v>149</v>
      </c>
      <c r="H25" s="684" t="s">
        <v>1437</v>
      </c>
      <c r="I25" s="693">
        <v>157</v>
      </c>
    </row>
    <row r="26" spans="4:9">
      <c r="D26" s="1145" t="s">
        <v>1438</v>
      </c>
      <c r="E26" s="1139" t="s">
        <v>1439</v>
      </c>
      <c r="F26" s="1140"/>
      <c r="G26" s="684" t="s">
        <v>1440</v>
      </c>
      <c r="H26" s="684" t="s">
        <v>1441</v>
      </c>
      <c r="I26" s="693">
        <v>403</v>
      </c>
    </row>
    <row r="27" spans="4:9">
      <c r="D27" s="1150"/>
      <c r="E27" s="1139" t="s">
        <v>1442</v>
      </c>
      <c r="F27" s="1140"/>
      <c r="G27" s="684" t="s">
        <v>1440</v>
      </c>
      <c r="H27" s="684" t="s">
        <v>1441</v>
      </c>
      <c r="I27" s="694">
        <v>1.7</v>
      </c>
    </row>
    <row r="28" spans="4:9">
      <c r="D28" s="1145" t="s">
        <v>1443</v>
      </c>
      <c r="E28" s="1139" t="s">
        <v>1444</v>
      </c>
      <c r="F28" s="1140"/>
      <c r="G28" s="684" t="s">
        <v>149</v>
      </c>
      <c r="H28" s="684" t="s">
        <v>1441</v>
      </c>
      <c r="I28" s="693">
        <v>91</v>
      </c>
    </row>
    <row r="29" spans="4:9">
      <c r="D29" s="1149"/>
      <c r="E29" s="1139" t="s">
        <v>1445</v>
      </c>
      <c r="F29" s="1140"/>
      <c r="G29" s="684" t="s">
        <v>148</v>
      </c>
      <c r="H29" s="684" t="s">
        <v>1441</v>
      </c>
      <c r="I29" s="693">
        <v>94</v>
      </c>
    </row>
    <row r="30" spans="4:9">
      <c r="D30" s="1150"/>
      <c r="E30" s="1139" t="s">
        <v>1446</v>
      </c>
      <c r="F30" s="1140"/>
      <c r="G30" s="684" t="s">
        <v>148</v>
      </c>
      <c r="H30" s="684" t="s">
        <v>206</v>
      </c>
      <c r="I30" s="692">
        <v>0.96530000000000005</v>
      </c>
    </row>
    <row r="31" spans="4:9">
      <c r="D31" s="1145" t="s">
        <v>1447</v>
      </c>
      <c r="E31" s="1141" t="s">
        <v>805</v>
      </c>
      <c r="F31" s="686" t="s">
        <v>1448</v>
      </c>
      <c r="G31" s="684" t="s">
        <v>148</v>
      </c>
      <c r="H31" s="684" t="s">
        <v>206</v>
      </c>
      <c r="I31" s="694">
        <v>-14.516400000000001</v>
      </c>
    </row>
    <row r="32" spans="4:9">
      <c r="D32" s="1149"/>
      <c r="E32" s="1142"/>
      <c r="F32" s="686" t="s">
        <v>1449</v>
      </c>
      <c r="G32" s="684" t="s">
        <v>148</v>
      </c>
      <c r="H32" s="684" t="s">
        <v>1441</v>
      </c>
      <c r="I32" s="693">
        <v>28361</v>
      </c>
    </row>
    <row r="33" spans="4:9">
      <c r="D33" s="1149"/>
      <c r="E33" s="1143"/>
      <c r="F33" s="686" t="s">
        <v>1450</v>
      </c>
      <c r="G33" s="684" t="s">
        <v>148</v>
      </c>
      <c r="H33" s="684" t="s">
        <v>1441</v>
      </c>
      <c r="I33" s="693">
        <v>32478</v>
      </c>
    </row>
    <row r="34" spans="4:9">
      <c r="D34" s="1149"/>
      <c r="E34" s="1141" t="s">
        <v>1451</v>
      </c>
      <c r="F34" s="686" t="s">
        <v>1452</v>
      </c>
      <c r="G34" s="684" t="s">
        <v>148</v>
      </c>
      <c r="H34" s="684" t="s">
        <v>206</v>
      </c>
      <c r="I34" s="694">
        <v>33.3735</v>
      </c>
    </row>
    <row r="35" spans="4:9">
      <c r="D35" s="1149"/>
      <c r="E35" s="1142"/>
      <c r="F35" s="686" t="s">
        <v>1453</v>
      </c>
      <c r="G35" s="684" t="s">
        <v>148</v>
      </c>
      <c r="H35" s="684" t="s">
        <v>1441</v>
      </c>
      <c r="I35" s="693">
        <v>5813</v>
      </c>
    </row>
    <row r="36" spans="4:9">
      <c r="D36" s="1150"/>
      <c r="E36" s="1143"/>
      <c r="F36" s="686" t="s">
        <v>1454</v>
      </c>
      <c r="G36" s="684" t="s">
        <v>148</v>
      </c>
      <c r="H36" s="684" t="s">
        <v>1441</v>
      </c>
      <c r="I36" s="693">
        <v>3873</v>
      </c>
    </row>
    <row r="37" spans="4:9">
      <c r="D37" s="1145" t="s">
        <v>1455</v>
      </c>
      <c r="E37" s="1139" t="s">
        <v>1456</v>
      </c>
      <c r="F37" s="1140"/>
      <c r="G37" s="684" t="s">
        <v>149</v>
      </c>
      <c r="H37" s="684" t="s">
        <v>1418</v>
      </c>
      <c r="I37" s="694">
        <v>40977.603000000003</v>
      </c>
    </row>
    <row r="38" spans="4:9">
      <c r="D38" s="1149"/>
      <c r="E38" s="1139" t="s">
        <v>1457</v>
      </c>
      <c r="F38" s="1140"/>
      <c r="G38" s="684" t="s">
        <v>149</v>
      </c>
      <c r="H38" s="684" t="s">
        <v>206</v>
      </c>
      <c r="I38" s="694">
        <v>19.106400000000001</v>
      </c>
    </row>
    <row r="39" spans="4:9">
      <c r="D39" s="1150"/>
      <c r="E39" s="1139" t="s">
        <v>1458</v>
      </c>
      <c r="F39" s="1140"/>
      <c r="G39" s="684" t="s">
        <v>149</v>
      </c>
      <c r="H39" s="684" t="s">
        <v>206</v>
      </c>
      <c r="I39" s="694">
        <v>4.8</v>
      </c>
    </row>
    <row r="40" spans="4:9">
      <c r="D40" s="1145" t="s">
        <v>1459</v>
      </c>
      <c r="E40" s="1139" t="s">
        <v>1460</v>
      </c>
      <c r="F40" s="1140"/>
      <c r="G40" s="684" t="s">
        <v>149</v>
      </c>
      <c r="H40" s="684" t="s">
        <v>1427</v>
      </c>
      <c r="I40" s="694">
        <v>35.456000000000003</v>
      </c>
    </row>
    <row r="41" spans="4:9">
      <c r="D41" s="1149"/>
      <c r="E41" s="1139" t="s">
        <v>1461</v>
      </c>
      <c r="F41" s="1140"/>
      <c r="G41" s="684" t="s">
        <v>149</v>
      </c>
      <c r="H41" s="684" t="s">
        <v>1462</v>
      </c>
      <c r="I41" s="694">
        <v>94.7</v>
      </c>
    </row>
    <row r="42" spans="4:9">
      <c r="D42" s="1150"/>
      <c r="E42" s="1139" t="s">
        <v>1463</v>
      </c>
      <c r="F42" s="1140"/>
      <c r="G42" s="684" t="s">
        <v>149</v>
      </c>
      <c r="H42" s="684" t="s">
        <v>1435</v>
      </c>
      <c r="I42" s="694">
        <v>57.195599999999999</v>
      </c>
    </row>
    <row r="43" spans="4:9">
      <c r="D43" s="696" t="s">
        <v>1464</v>
      </c>
      <c r="E43" s="1139" t="s">
        <v>1465</v>
      </c>
      <c r="F43" s="1140"/>
      <c r="G43" s="684" t="s">
        <v>149</v>
      </c>
      <c r="H43" s="684" t="s">
        <v>1466</v>
      </c>
      <c r="I43" s="694">
        <v>6.6</v>
      </c>
    </row>
    <row r="44" spans="4:9">
      <c r="D44" s="696" t="s">
        <v>1467</v>
      </c>
      <c r="E44" s="1139" t="s">
        <v>1468</v>
      </c>
      <c r="F44" s="1140"/>
      <c r="G44" s="684" t="s">
        <v>1402</v>
      </c>
      <c r="H44" s="684" t="s">
        <v>206</v>
      </c>
      <c r="I44" s="694">
        <v>43.3</v>
      </c>
    </row>
    <row r="45" spans="4:9">
      <c r="D45" s="1145" t="s">
        <v>1469</v>
      </c>
      <c r="E45" s="1141" t="s">
        <v>1470</v>
      </c>
      <c r="F45" s="686" t="s">
        <v>1471</v>
      </c>
      <c r="G45" s="684" t="s">
        <v>147</v>
      </c>
      <c r="H45" s="684" t="s">
        <v>1472</v>
      </c>
      <c r="I45" s="692">
        <v>3.1084000000000001</v>
      </c>
    </row>
    <row r="46" spans="4:9">
      <c r="D46" s="1149"/>
      <c r="E46" s="1142"/>
      <c r="F46" s="686" t="s">
        <v>1473</v>
      </c>
      <c r="G46" s="684" t="s">
        <v>1156</v>
      </c>
      <c r="H46" s="684" t="s">
        <v>1472</v>
      </c>
      <c r="I46" s="692">
        <v>3.3212999999999999</v>
      </c>
    </row>
    <row r="47" spans="4:9">
      <c r="D47" s="1149"/>
      <c r="E47" s="1142"/>
      <c r="F47" s="686" t="s">
        <v>1474</v>
      </c>
      <c r="G47" s="684" t="s">
        <v>1156</v>
      </c>
      <c r="H47" s="684" t="s">
        <v>1472</v>
      </c>
      <c r="I47" s="692">
        <v>2.9855</v>
      </c>
    </row>
    <row r="48" spans="4:9">
      <c r="D48" s="1149"/>
      <c r="E48" s="1142"/>
      <c r="F48" s="686" t="s">
        <v>1475</v>
      </c>
      <c r="G48" s="684" t="s">
        <v>147</v>
      </c>
      <c r="H48" s="684" t="s">
        <v>1472</v>
      </c>
      <c r="I48" s="692">
        <v>3.1084000000000001</v>
      </c>
    </row>
    <row r="49" spans="4:9">
      <c r="D49" s="1149"/>
      <c r="E49" s="1143"/>
      <c r="F49" s="686" t="s">
        <v>1476</v>
      </c>
      <c r="G49" s="684" t="s">
        <v>149</v>
      </c>
      <c r="H49" s="684" t="s">
        <v>1477</v>
      </c>
      <c r="I49" s="692">
        <v>11.247199999999999</v>
      </c>
    </row>
    <row r="50" spans="4:9">
      <c r="D50" s="1149"/>
      <c r="E50" s="1141" t="s">
        <v>1478</v>
      </c>
      <c r="F50" s="686" t="s">
        <v>1479</v>
      </c>
      <c r="G50" s="684" t="s">
        <v>147</v>
      </c>
      <c r="H50" s="684" t="s">
        <v>1462</v>
      </c>
      <c r="I50" s="694">
        <v>101.97669999999999</v>
      </c>
    </row>
    <row r="51" spans="4:9">
      <c r="D51" s="1149"/>
      <c r="E51" s="1142"/>
      <c r="F51" s="686" t="s">
        <v>1480</v>
      </c>
      <c r="G51" s="684" t="s">
        <v>147</v>
      </c>
      <c r="H51" s="684" t="s">
        <v>1462</v>
      </c>
      <c r="I51" s="694">
        <v>103.0956</v>
      </c>
    </row>
    <row r="52" spans="4:9">
      <c r="D52" s="1150"/>
      <c r="E52" s="1143"/>
      <c r="F52" s="686" t="s">
        <v>1476</v>
      </c>
      <c r="G52" s="684" t="s">
        <v>149</v>
      </c>
      <c r="H52" s="684" t="s">
        <v>1462</v>
      </c>
      <c r="I52" s="694">
        <v>100.1782</v>
      </c>
    </row>
    <row r="53" spans="4:9">
      <c r="D53" s="696" t="s">
        <v>1481</v>
      </c>
      <c r="E53" s="1139" t="s">
        <v>1482</v>
      </c>
      <c r="F53" s="1140"/>
      <c r="G53" s="684" t="s">
        <v>1402</v>
      </c>
      <c r="H53" s="684" t="s">
        <v>206</v>
      </c>
      <c r="I53" s="694">
        <v>14.6</v>
      </c>
    </row>
    <row r="54" spans="4:9">
      <c r="D54" s="1145" t="s">
        <v>1483</v>
      </c>
      <c r="E54" s="1139" t="s">
        <v>1484</v>
      </c>
      <c r="F54" s="1140"/>
      <c r="G54" s="684" t="s">
        <v>149</v>
      </c>
      <c r="H54" s="684" t="s">
        <v>1441</v>
      </c>
      <c r="I54" s="693">
        <v>2235752</v>
      </c>
    </row>
    <row r="55" spans="4:9">
      <c r="D55" s="1149"/>
      <c r="E55" s="1139" t="s">
        <v>1485</v>
      </c>
      <c r="F55" s="1140"/>
      <c r="G55" s="684" t="s">
        <v>149</v>
      </c>
      <c r="H55" s="684" t="s">
        <v>206</v>
      </c>
      <c r="I55" s="694">
        <v>21.597200000000001</v>
      </c>
    </row>
    <row r="56" spans="4:9">
      <c r="D56" s="1150"/>
      <c r="E56" s="1139" t="s">
        <v>1486</v>
      </c>
      <c r="F56" s="1140"/>
      <c r="G56" s="684" t="s">
        <v>149</v>
      </c>
      <c r="H56" s="684" t="s">
        <v>206</v>
      </c>
      <c r="I56" s="692">
        <v>-1.2999999999999999E-3</v>
      </c>
    </row>
    <row r="57" spans="4:9">
      <c r="D57" s="1145" t="s">
        <v>1487</v>
      </c>
      <c r="E57" s="1139" t="s">
        <v>1</v>
      </c>
      <c r="F57" s="1140"/>
      <c r="G57" s="684" t="s">
        <v>1402</v>
      </c>
      <c r="H57" s="684" t="s">
        <v>1466</v>
      </c>
      <c r="I57" s="694">
        <v>5.0999999999999996</v>
      </c>
    </row>
    <row r="58" spans="4:9">
      <c r="D58" s="1149"/>
      <c r="E58" s="1139" t="s">
        <v>1488</v>
      </c>
      <c r="F58" s="1140"/>
      <c r="G58" s="684" t="s">
        <v>1402</v>
      </c>
      <c r="H58" s="684" t="s">
        <v>1462</v>
      </c>
      <c r="I58" s="694">
        <v>85</v>
      </c>
    </row>
    <row r="59" spans="4:9">
      <c r="D59" s="1150"/>
      <c r="E59" s="1139" t="s">
        <v>1489</v>
      </c>
      <c r="F59" s="1140"/>
      <c r="G59" s="684" t="s">
        <v>1402</v>
      </c>
      <c r="H59" s="684" t="s">
        <v>1466</v>
      </c>
      <c r="I59" s="694">
        <v>78.5</v>
      </c>
    </row>
    <row r="60" spans="4:9">
      <c r="D60" s="1145" t="s">
        <v>1490</v>
      </c>
      <c r="E60" s="1139" t="s">
        <v>1491</v>
      </c>
      <c r="F60" s="1140"/>
      <c r="G60" s="684" t="s">
        <v>1402</v>
      </c>
      <c r="H60" s="684" t="s">
        <v>1466</v>
      </c>
      <c r="I60" s="694">
        <v>21</v>
      </c>
    </row>
    <row r="61" spans="4:9">
      <c r="D61" s="1150"/>
      <c r="E61" s="1139" t="s">
        <v>1492</v>
      </c>
      <c r="F61" s="1140"/>
      <c r="G61" s="684" t="s">
        <v>1402</v>
      </c>
      <c r="H61" s="684" t="s">
        <v>1462</v>
      </c>
      <c r="I61" s="694">
        <v>92.1053</v>
      </c>
    </row>
    <row r="62" spans="4:9">
      <c r="D62" s="1145" t="s">
        <v>1493</v>
      </c>
      <c r="E62" s="1139" t="s">
        <v>1494</v>
      </c>
      <c r="F62" s="1140"/>
      <c r="G62" s="684" t="s">
        <v>1402</v>
      </c>
      <c r="H62" s="684" t="s">
        <v>1495</v>
      </c>
      <c r="I62" s="692">
        <v>2.7435999999999998</v>
      </c>
    </row>
    <row r="63" spans="4:9">
      <c r="D63" s="1149"/>
      <c r="E63" s="1141" t="s">
        <v>1496</v>
      </c>
      <c r="F63" s="686" t="s">
        <v>1497</v>
      </c>
      <c r="G63" s="684" t="s">
        <v>1402</v>
      </c>
      <c r="H63" s="684" t="s">
        <v>206</v>
      </c>
      <c r="I63" s="694">
        <v>10.3718</v>
      </c>
    </row>
    <row r="64" spans="4:9">
      <c r="D64" s="1149"/>
      <c r="E64" s="1142"/>
      <c r="F64" s="686" t="s">
        <v>1498</v>
      </c>
      <c r="G64" s="684" t="s">
        <v>1402</v>
      </c>
      <c r="H64" s="684" t="s">
        <v>206</v>
      </c>
      <c r="I64" s="694">
        <v>61.643799999999999</v>
      </c>
    </row>
    <row r="65" spans="4:9">
      <c r="D65" s="1149"/>
      <c r="E65" s="1142"/>
      <c r="F65" s="686" t="s">
        <v>1499</v>
      </c>
      <c r="G65" s="684" t="s">
        <v>1402</v>
      </c>
      <c r="H65" s="684" t="s">
        <v>206</v>
      </c>
      <c r="I65" s="694">
        <v>19.960899999999999</v>
      </c>
    </row>
    <row r="66" spans="4:9">
      <c r="D66" s="1150"/>
      <c r="E66" s="1143"/>
      <c r="F66" s="686" t="s">
        <v>1500</v>
      </c>
      <c r="G66" s="684" t="s">
        <v>1402</v>
      </c>
      <c r="H66" s="684" t="s">
        <v>206</v>
      </c>
      <c r="I66" s="694">
        <v>8.0235000000000003</v>
      </c>
    </row>
    <row r="67" spans="4:9">
      <c r="D67" s="1145" t="s">
        <v>1501</v>
      </c>
      <c r="E67" s="1139" t="s">
        <v>1</v>
      </c>
      <c r="F67" s="1140"/>
      <c r="G67" s="684" t="s">
        <v>1402</v>
      </c>
      <c r="H67" s="684" t="s">
        <v>206</v>
      </c>
      <c r="I67" s="694">
        <v>72.015699999999995</v>
      </c>
    </row>
    <row r="68" spans="4:9">
      <c r="D68" s="1149"/>
      <c r="E68" s="1141" t="s">
        <v>1502</v>
      </c>
      <c r="F68" s="686" t="s">
        <v>1503</v>
      </c>
      <c r="G68" s="684" t="s">
        <v>1402</v>
      </c>
      <c r="H68" s="684" t="s">
        <v>206</v>
      </c>
      <c r="I68" s="694">
        <v>76.923100000000005</v>
      </c>
    </row>
    <row r="69" spans="4:9">
      <c r="D69" s="1149"/>
      <c r="E69" s="1142"/>
      <c r="F69" s="686" t="s">
        <v>150</v>
      </c>
      <c r="G69" s="684" t="s">
        <v>1402</v>
      </c>
      <c r="H69" s="684" t="s">
        <v>206</v>
      </c>
      <c r="I69" s="694">
        <v>77</v>
      </c>
    </row>
    <row r="70" spans="4:9">
      <c r="D70" s="1149"/>
      <c r="E70" s="1142"/>
      <c r="F70" s="686" t="s">
        <v>1504</v>
      </c>
      <c r="G70" s="684" t="s">
        <v>1402</v>
      </c>
      <c r="H70" s="684" t="s">
        <v>206</v>
      </c>
      <c r="I70" s="694">
        <v>66.666700000000006</v>
      </c>
    </row>
    <row r="71" spans="4:9">
      <c r="D71" s="1149"/>
      <c r="E71" s="1142"/>
      <c r="F71" s="686" t="s">
        <v>1505</v>
      </c>
      <c r="G71" s="684" t="s">
        <v>1402</v>
      </c>
      <c r="H71" s="684" t="s">
        <v>206</v>
      </c>
      <c r="I71" s="694">
        <v>70.175399999999996</v>
      </c>
    </row>
    <row r="72" spans="4:9">
      <c r="D72" s="1149"/>
      <c r="E72" s="1142"/>
      <c r="F72" s="686" t="s">
        <v>152</v>
      </c>
      <c r="G72" s="684" t="s">
        <v>1402</v>
      </c>
      <c r="H72" s="684" t="s">
        <v>206</v>
      </c>
      <c r="I72" s="694">
        <v>66.037700000000001</v>
      </c>
    </row>
    <row r="73" spans="4:9">
      <c r="D73" s="1149"/>
      <c r="E73" s="1142"/>
      <c r="F73" s="686" t="s">
        <v>1506</v>
      </c>
      <c r="G73" s="684" t="s">
        <v>1402</v>
      </c>
      <c r="H73" s="684" t="s">
        <v>206</v>
      </c>
      <c r="I73" s="694">
        <v>80</v>
      </c>
    </row>
    <row r="74" spans="4:9">
      <c r="D74" s="1149"/>
      <c r="E74" s="1142"/>
      <c r="F74" s="686" t="s">
        <v>1507</v>
      </c>
      <c r="G74" s="684" t="s">
        <v>1402</v>
      </c>
      <c r="H74" s="684" t="s">
        <v>206</v>
      </c>
      <c r="I74" s="694">
        <v>70.129900000000006</v>
      </c>
    </row>
    <row r="75" spans="4:9">
      <c r="D75" s="1149"/>
      <c r="E75" s="1143"/>
      <c r="F75" s="686" t="s">
        <v>1508</v>
      </c>
      <c r="G75" s="684" t="s">
        <v>1402</v>
      </c>
      <c r="H75" s="684" t="s">
        <v>206</v>
      </c>
      <c r="I75" s="694">
        <v>67.924499999999995</v>
      </c>
    </row>
    <row r="76" spans="4:9">
      <c r="D76" s="1149"/>
      <c r="E76" s="1141" t="s">
        <v>1509</v>
      </c>
      <c r="F76" s="686" t="s">
        <v>1510</v>
      </c>
      <c r="G76" s="684" t="s">
        <v>1402</v>
      </c>
      <c r="H76" s="684" t="s">
        <v>206</v>
      </c>
      <c r="I76" s="694">
        <v>74.042599999999993</v>
      </c>
    </row>
    <row r="77" spans="4:9">
      <c r="D77" s="1149"/>
      <c r="E77" s="1143"/>
      <c r="F77" s="686" t="s">
        <v>1511</v>
      </c>
      <c r="G77" s="684" t="s">
        <v>1402</v>
      </c>
      <c r="H77" s="684" t="s">
        <v>206</v>
      </c>
      <c r="I77" s="694">
        <v>70.289900000000003</v>
      </c>
    </row>
    <row r="78" spans="4:9">
      <c r="D78" s="1149"/>
      <c r="E78" s="1141" t="s">
        <v>1512</v>
      </c>
      <c r="F78" s="686" t="s">
        <v>1513</v>
      </c>
      <c r="G78" s="684" t="s">
        <v>1402</v>
      </c>
      <c r="H78" s="684" t="s">
        <v>206</v>
      </c>
      <c r="I78" s="694">
        <v>95</v>
      </c>
    </row>
    <row r="79" spans="4:9">
      <c r="D79" s="1149"/>
      <c r="E79" s="1142"/>
      <c r="F79" s="686" t="s">
        <v>1514</v>
      </c>
      <c r="G79" s="684" t="s">
        <v>1402</v>
      </c>
      <c r="H79" s="684" t="s">
        <v>206</v>
      </c>
      <c r="I79" s="694">
        <v>86.904799999999994</v>
      </c>
    </row>
    <row r="80" spans="4:9">
      <c r="D80" s="1149"/>
      <c r="E80" s="1142"/>
      <c r="F80" s="686" t="s">
        <v>1515</v>
      </c>
      <c r="G80" s="684" t="s">
        <v>1402</v>
      </c>
      <c r="H80" s="684" t="s">
        <v>206</v>
      </c>
      <c r="I80" s="694">
        <v>76.829300000000003</v>
      </c>
    </row>
    <row r="81" spans="4:9">
      <c r="D81" s="1149"/>
      <c r="E81" s="1142"/>
      <c r="F81" s="686" t="s">
        <v>1516</v>
      </c>
      <c r="G81" s="684" t="s">
        <v>1402</v>
      </c>
      <c r="H81" s="684" t="s">
        <v>206</v>
      </c>
      <c r="I81" s="694">
        <v>70.731700000000004</v>
      </c>
    </row>
    <row r="82" spans="4:9">
      <c r="D82" s="1149"/>
      <c r="E82" s="1142"/>
      <c r="F82" s="686" t="s">
        <v>1517</v>
      </c>
      <c r="G82" s="684" t="s">
        <v>1402</v>
      </c>
      <c r="H82" s="684" t="s">
        <v>206</v>
      </c>
      <c r="I82" s="694">
        <v>63.513500000000001</v>
      </c>
    </row>
    <row r="83" spans="4:9">
      <c r="D83" s="1149"/>
      <c r="E83" s="1143"/>
      <c r="F83" s="686" t="s">
        <v>1518</v>
      </c>
      <c r="G83" s="684" t="s">
        <v>1402</v>
      </c>
      <c r="H83" s="684" t="s">
        <v>206</v>
      </c>
      <c r="I83" s="694">
        <v>54.263599999999997</v>
      </c>
    </row>
    <row r="84" spans="4:9">
      <c r="D84" s="1149"/>
      <c r="E84" s="1141" t="s">
        <v>1519</v>
      </c>
      <c r="F84" s="686" t="s">
        <v>1520</v>
      </c>
      <c r="G84" s="684" t="s">
        <v>1402</v>
      </c>
      <c r="H84" s="684" t="s">
        <v>206</v>
      </c>
      <c r="I84" s="694">
        <v>80.555599999999998</v>
      </c>
    </row>
    <row r="85" spans="4:9">
      <c r="D85" s="1149"/>
      <c r="E85" s="1142"/>
      <c r="F85" s="686" t="s">
        <v>1521</v>
      </c>
      <c r="G85" s="684" t="s">
        <v>1402</v>
      </c>
      <c r="H85" s="684" t="s">
        <v>206</v>
      </c>
      <c r="I85" s="694">
        <v>50</v>
      </c>
    </row>
    <row r="86" spans="4:9">
      <c r="D86" s="1149"/>
      <c r="E86" s="1142"/>
      <c r="F86" s="686" t="s">
        <v>1522</v>
      </c>
      <c r="G86" s="684" t="s">
        <v>1402</v>
      </c>
      <c r="H86" s="684" t="s">
        <v>206</v>
      </c>
      <c r="I86" s="694">
        <v>82.352900000000005</v>
      </c>
    </row>
    <row r="87" spans="4:9">
      <c r="D87" s="1149"/>
      <c r="E87" s="1142"/>
      <c r="F87" s="686" t="s">
        <v>1523</v>
      </c>
      <c r="G87" s="684" t="s">
        <v>1402</v>
      </c>
      <c r="H87" s="684" t="s">
        <v>206</v>
      </c>
      <c r="I87" s="694">
        <v>97.222200000000001</v>
      </c>
    </row>
    <row r="88" spans="4:9">
      <c r="D88" s="1149"/>
      <c r="E88" s="1143"/>
      <c r="F88" s="686" t="s">
        <v>1524</v>
      </c>
      <c r="G88" s="684" t="s">
        <v>1402</v>
      </c>
      <c r="H88" s="684" t="s">
        <v>206</v>
      </c>
      <c r="I88" s="694">
        <v>51.428600000000003</v>
      </c>
    </row>
    <row r="89" spans="4:9">
      <c r="D89" s="1149"/>
      <c r="E89" s="1141" t="s">
        <v>1525</v>
      </c>
      <c r="F89" s="686" t="s">
        <v>1526</v>
      </c>
      <c r="G89" s="684" t="s">
        <v>1402</v>
      </c>
      <c r="H89" s="684" t="s">
        <v>206</v>
      </c>
      <c r="I89" s="694">
        <v>50</v>
      </c>
    </row>
    <row r="90" spans="4:9">
      <c r="D90" s="1149"/>
      <c r="E90" s="1142"/>
      <c r="F90" s="686" t="s">
        <v>1527</v>
      </c>
      <c r="G90" s="684" t="s">
        <v>1402</v>
      </c>
      <c r="H90" s="684" t="s">
        <v>206</v>
      </c>
      <c r="I90" s="694">
        <v>75</v>
      </c>
    </row>
    <row r="91" spans="4:9">
      <c r="D91" s="1149"/>
      <c r="E91" s="1142"/>
      <c r="F91" s="686" t="s">
        <v>1528</v>
      </c>
      <c r="G91" s="684" t="s">
        <v>1402</v>
      </c>
      <c r="H91" s="684" t="s">
        <v>206</v>
      </c>
      <c r="I91" s="694">
        <v>42.045499999999997</v>
      </c>
    </row>
    <row r="92" spans="4:9">
      <c r="D92" s="1149"/>
      <c r="E92" s="1142"/>
      <c r="F92" s="686" t="s">
        <v>1529</v>
      </c>
      <c r="G92" s="684" t="s">
        <v>1402</v>
      </c>
      <c r="H92" s="684" t="s">
        <v>206</v>
      </c>
      <c r="I92" s="694">
        <v>50</v>
      </c>
    </row>
    <row r="93" spans="4:9">
      <c r="D93" s="1149"/>
      <c r="E93" s="1142"/>
      <c r="F93" s="686" t="s">
        <v>1530</v>
      </c>
      <c r="G93" s="684" t="s">
        <v>1402</v>
      </c>
      <c r="H93" s="684" t="s">
        <v>206</v>
      </c>
      <c r="I93" s="694">
        <v>75</v>
      </c>
    </row>
    <row r="94" spans="4:9">
      <c r="D94" s="1149"/>
      <c r="E94" s="1142"/>
      <c r="F94" s="686" t="s">
        <v>1531</v>
      </c>
      <c r="G94" s="684" t="s">
        <v>1402</v>
      </c>
      <c r="H94" s="684" t="s">
        <v>206</v>
      </c>
      <c r="I94" s="694">
        <v>77.639799999999994</v>
      </c>
    </row>
    <row r="95" spans="4:9">
      <c r="D95" s="1149"/>
      <c r="E95" s="1142"/>
      <c r="F95" s="686" t="s">
        <v>1532</v>
      </c>
      <c r="G95" s="684" t="s">
        <v>1402</v>
      </c>
      <c r="H95" s="684" t="s">
        <v>206</v>
      </c>
      <c r="I95" s="694">
        <v>83.783799999999999</v>
      </c>
    </row>
    <row r="96" spans="4:9">
      <c r="D96" s="1150"/>
      <c r="E96" s="1143"/>
      <c r="F96" s="686" t="s">
        <v>1533</v>
      </c>
      <c r="G96" s="684" t="s">
        <v>1402</v>
      </c>
      <c r="H96" s="684" t="s">
        <v>206</v>
      </c>
      <c r="I96" s="694">
        <v>89.473699999999994</v>
      </c>
    </row>
    <row r="97" spans="4:9">
      <c r="D97" s="1145" t="s">
        <v>1534</v>
      </c>
      <c r="E97" s="1139" t="s">
        <v>1535</v>
      </c>
      <c r="F97" s="1140"/>
      <c r="G97" s="684" t="s">
        <v>149</v>
      </c>
      <c r="H97" s="684" t="s">
        <v>1412</v>
      </c>
      <c r="I97" s="693">
        <v>18372</v>
      </c>
    </row>
    <row r="98" spans="4:9">
      <c r="D98" s="1149"/>
      <c r="E98" s="1141" t="s">
        <v>1536</v>
      </c>
      <c r="F98" s="686" t="s">
        <v>1537</v>
      </c>
      <c r="G98" s="684" t="s">
        <v>149</v>
      </c>
      <c r="H98" s="684" t="s">
        <v>1462</v>
      </c>
      <c r="I98" s="694">
        <v>88.1</v>
      </c>
    </row>
    <row r="99" spans="4:9">
      <c r="D99" s="1150"/>
      <c r="E99" s="1143"/>
      <c r="F99" s="686" t="s">
        <v>1538</v>
      </c>
      <c r="G99" s="684" t="s">
        <v>149</v>
      </c>
      <c r="H99" s="684" t="s">
        <v>1435</v>
      </c>
      <c r="I99" s="694">
        <v>66.2</v>
      </c>
    </row>
    <row r="100" spans="4:9">
      <c r="D100" s="1145" t="s">
        <v>1539</v>
      </c>
      <c r="E100" s="1139" t="s">
        <v>1540</v>
      </c>
      <c r="F100" s="1140"/>
      <c r="G100" s="684" t="s">
        <v>149</v>
      </c>
      <c r="H100" s="684" t="s">
        <v>1441</v>
      </c>
      <c r="I100" s="693">
        <v>39413</v>
      </c>
    </row>
    <row r="101" spans="4:9">
      <c r="D101" s="1150"/>
      <c r="E101" s="1139" t="s">
        <v>1541</v>
      </c>
      <c r="F101" s="1140"/>
      <c r="G101" s="684" t="s">
        <v>149</v>
      </c>
      <c r="H101" s="684" t="s">
        <v>1441</v>
      </c>
      <c r="I101" s="694">
        <v>20.14</v>
      </c>
    </row>
    <row r="102" spans="4:9">
      <c r="D102" s="1145" t="s">
        <v>1542</v>
      </c>
      <c r="E102" s="1141" t="s">
        <v>1543</v>
      </c>
      <c r="F102" s="686" t="s">
        <v>1544</v>
      </c>
      <c r="G102" s="684" t="s">
        <v>1157</v>
      </c>
      <c r="H102" s="684" t="s">
        <v>206</v>
      </c>
      <c r="I102" s="694">
        <v>15.4</v>
      </c>
    </row>
    <row r="103" spans="4:9">
      <c r="D103" s="1149"/>
      <c r="E103" s="1143"/>
      <c r="F103" s="686" t="s">
        <v>1545</v>
      </c>
      <c r="G103" s="684" t="s">
        <v>1157</v>
      </c>
      <c r="H103" s="684" t="s">
        <v>206</v>
      </c>
      <c r="I103" s="694">
        <v>28</v>
      </c>
    </row>
    <row r="104" spans="4:9">
      <c r="D104" s="1149"/>
      <c r="E104" s="1141" t="s">
        <v>1546</v>
      </c>
      <c r="F104" s="686" t="s">
        <v>1544</v>
      </c>
      <c r="G104" s="684" t="s">
        <v>149</v>
      </c>
      <c r="H104" s="684" t="s">
        <v>206</v>
      </c>
      <c r="I104" s="694">
        <v>15.6</v>
      </c>
    </row>
    <row r="105" spans="4:9">
      <c r="D105" s="1150"/>
      <c r="E105" s="1143"/>
      <c r="F105" s="686" t="s">
        <v>1545</v>
      </c>
      <c r="G105" s="684" t="s">
        <v>149</v>
      </c>
      <c r="H105" s="684" t="s">
        <v>206</v>
      </c>
      <c r="I105" s="694">
        <v>31.547000000000001</v>
      </c>
    </row>
    <row r="106" spans="4:9">
      <c r="D106" s="1145" t="s">
        <v>1547</v>
      </c>
      <c r="E106" s="1141" t="s">
        <v>1548</v>
      </c>
      <c r="F106" s="686" t="s">
        <v>1549</v>
      </c>
      <c r="G106" s="684" t="s">
        <v>149</v>
      </c>
      <c r="H106" s="684" t="s">
        <v>1433</v>
      </c>
      <c r="I106" s="692">
        <v>0.67430000000000001</v>
      </c>
    </row>
    <row r="107" spans="4:9">
      <c r="D107" s="1149"/>
      <c r="E107" s="1142"/>
      <c r="F107" s="686" t="s">
        <v>1550</v>
      </c>
      <c r="G107" s="684" t="s">
        <v>149</v>
      </c>
      <c r="H107" s="684" t="s">
        <v>206</v>
      </c>
      <c r="I107" s="692">
        <v>1.65</v>
      </c>
    </row>
    <row r="108" spans="4:9">
      <c r="D108" s="1149"/>
      <c r="E108" s="1142"/>
      <c r="F108" s="686" t="s">
        <v>1551</v>
      </c>
      <c r="G108" s="684" t="s">
        <v>149</v>
      </c>
      <c r="H108" s="684" t="s">
        <v>206</v>
      </c>
      <c r="I108" s="692">
        <v>-1.66</v>
      </c>
    </row>
    <row r="109" spans="4:9">
      <c r="D109" s="1150"/>
      <c r="E109" s="1143"/>
      <c r="F109" s="686" t="s">
        <v>1552</v>
      </c>
      <c r="G109" s="684" t="s">
        <v>149</v>
      </c>
      <c r="H109" s="684" t="s">
        <v>206</v>
      </c>
      <c r="I109" s="692">
        <v>-0.24279999999999999</v>
      </c>
    </row>
    <row r="110" spans="4:9">
      <c r="D110" s="1145" t="s">
        <v>1553</v>
      </c>
      <c r="E110" s="1141" t="s">
        <v>1554</v>
      </c>
      <c r="F110" s="686" t="s">
        <v>1555</v>
      </c>
      <c r="G110" s="684" t="s">
        <v>148</v>
      </c>
      <c r="H110" s="684" t="s">
        <v>1433</v>
      </c>
      <c r="I110" s="697">
        <v>0.1368</v>
      </c>
    </row>
    <row r="111" spans="4:9">
      <c r="D111" s="1149"/>
      <c r="E111" s="1142"/>
      <c r="F111" s="686" t="s">
        <v>1549</v>
      </c>
      <c r="G111" s="684" t="s">
        <v>148</v>
      </c>
      <c r="H111" s="684" t="s">
        <v>1433</v>
      </c>
      <c r="I111" s="693">
        <v>1003.7806</v>
      </c>
    </row>
    <row r="112" spans="4:9">
      <c r="D112" s="1149"/>
      <c r="E112" s="1142"/>
      <c r="F112" s="686" t="s">
        <v>1550</v>
      </c>
      <c r="G112" s="684" t="s">
        <v>148</v>
      </c>
      <c r="H112" s="684" t="s">
        <v>1412</v>
      </c>
      <c r="I112" s="693">
        <v>11352</v>
      </c>
    </row>
    <row r="113" spans="4:9">
      <c r="D113" s="1149"/>
      <c r="E113" s="1142"/>
      <c r="F113" s="686" t="s">
        <v>1551</v>
      </c>
      <c r="G113" s="684" t="s">
        <v>148</v>
      </c>
      <c r="H113" s="684" t="s">
        <v>1412</v>
      </c>
      <c r="I113" s="693">
        <v>5410</v>
      </c>
    </row>
    <row r="114" spans="4:9">
      <c r="D114" s="1150"/>
      <c r="E114" s="1143"/>
      <c r="F114" s="686" t="s">
        <v>1552</v>
      </c>
      <c r="G114" s="684" t="s">
        <v>148</v>
      </c>
      <c r="H114" s="684" t="s">
        <v>1412</v>
      </c>
      <c r="I114" s="693">
        <v>7337.64</v>
      </c>
    </row>
    <row r="115" spans="4:9">
      <c r="D115" s="696" t="s">
        <v>1556</v>
      </c>
      <c r="E115" s="1139" t="s">
        <v>1310</v>
      </c>
      <c r="F115" s="1140"/>
      <c r="G115" s="684" t="s">
        <v>148</v>
      </c>
      <c r="H115" s="684" t="s">
        <v>206</v>
      </c>
      <c r="I115" s="694">
        <v>66.435900000000004</v>
      </c>
    </row>
    <row r="116" spans="4:9">
      <c r="D116" s="696" t="s">
        <v>1557</v>
      </c>
      <c r="E116" s="1139" t="s">
        <v>1558</v>
      </c>
      <c r="F116" s="1140"/>
      <c r="G116" s="684" t="s">
        <v>147</v>
      </c>
      <c r="H116" s="684" t="s">
        <v>1559</v>
      </c>
      <c r="I116" s="692">
        <v>0.4214</v>
      </c>
    </row>
    <row r="117" spans="4:9">
      <c r="D117" s="1145" t="s">
        <v>1560</v>
      </c>
      <c r="E117" s="1139" t="s">
        <v>1561</v>
      </c>
      <c r="F117" s="1140"/>
      <c r="G117" s="684" t="s">
        <v>148</v>
      </c>
      <c r="H117" s="684" t="s">
        <v>1562</v>
      </c>
      <c r="I117" s="693">
        <v>5911.4459999999999</v>
      </c>
    </row>
    <row r="118" spans="4:9" ht="15" thickBot="1">
      <c r="D118" s="1146"/>
      <c r="E118" s="1147" t="s">
        <v>1563</v>
      </c>
      <c r="F118" s="1148"/>
      <c r="G118" s="698" t="s">
        <v>148</v>
      </c>
      <c r="H118" s="698" t="s">
        <v>1564</v>
      </c>
      <c r="I118" s="699">
        <v>153.91550000000001</v>
      </c>
    </row>
    <row r="120" spans="4:9">
      <c r="D120" t="s">
        <v>1565</v>
      </c>
      <c r="F120" t="s">
        <v>1143</v>
      </c>
    </row>
    <row r="121" spans="4:9">
      <c r="D121" t="s">
        <v>1566</v>
      </c>
      <c r="F121" s="408" t="s">
        <v>1567</v>
      </c>
    </row>
  </sheetData>
  <mergeCells count="84">
    <mergeCell ref="D2:D7"/>
    <mergeCell ref="E2:F2"/>
    <mergeCell ref="E3:E7"/>
    <mergeCell ref="D8:D12"/>
    <mergeCell ref="E8:F8"/>
    <mergeCell ref="D23:D25"/>
    <mergeCell ref="E23:F23"/>
    <mergeCell ref="E24:F24"/>
    <mergeCell ref="E25:F25"/>
    <mergeCell ref="E9:F9"/>
    <mergeCell ref="E10:F10"/>
    <mergeCell ref="E11:F11"/>
    <mergeCell ref="E12:F12"/>
    <mergeCell ref="D13:D18"/>
    <mergeCell ref="E13:E15"/>
    <mergeCell ref="E16:E18"/>
    <mergeCell ref="D19:D22"/>
    <mergeCell ref="E19:F19"/>
    <mergeCell ref="E20:F20"/>
    <mergeCell ref="E21:F21"/>
    <mergeCell ref="E22:F22"/>
    <mergeCell ref="D26:D27"/>
    <mergeCell ref="E26:F26"/>
    <mergeCell ref="E27:F27"/>
    <mergeCell ref="D28:D30"/>
    <mergeCell ref="E28:F28"/>
    <mergeCell ref="E29:F29"/>
    <mergeCell ref="E30:F30"/>
    <mergeCell ref="E44:F44"/>
    <mergeCell ref="D31:D36"/>
    <mergeCell ref="E31:E33"/>
    <mergeCell ref="D37:D39"/>
    <mergeCell ref="E37:F37"/>
    <mergeCell ref="E38:F38"/>
    <mergeCell ref="E39:F39"/>
    <mergeCell ref="E34:E36"/>
    <mergeCell ref="D40:D42"/>
    <mergeCell ref="E40:F40"/>
    <mergeCell ref="E41:F41"/>
    <mergeCell ref="E42:F42"/>
    <mergeCell ref="E43:F43"/>
    <mergeCell ref="D45:D52"/>
    <mergeCell ref="E45:E49"/>
    <mergeCell ref="E50:E52"/>
    <mergeCell ref="E53:F53"/>
    <mergeCell ref="D54:D56"/>
    <mergeCell ref="E54:F54"/>
    <mergeCell ref="E55:F55"/>
    <mergeCell ref="E56:F56"/>
    <mergeCell ref="D57:D59"/>
    <mergeCell ref="E57:F57"/>
    <mergeCell ref="E58:F58"/>
    <mergeCell ref="E59:F59"/>
    <mergeCell ref="D60:D61"/>
    <mergeCell ref="E60:F60"/>
    <mergeCell ref="E61:F61"/>
    <mergeCell ref="D62:D66"/>
    <mergeCell ref="E62:F62"/>
    <mergeCell ref="E63:E66"/>
    <mergeCell ref="D67:D96"/>
    <mergeCell ref="E67:F67"/>
    <mergeCell ref="E68:E75"/>
    <mergeCell ref="E76:E77"/>
    <mergeCell ref="E78:E83"/>
    <mergeCell ref="E84:E88"/>
    <mergeCell ref="E89:E96"/>
    <mergeCell ref="D97:D99"/>
    <mergeCell ref="E97:F97"/>
    <mergeCell ref="E98:E99"/>
    <mergeCell ref="D100:D101"/>
    <mergeCell ref="E100:F100"/>
    <mergeCell ref="E101:F101"/>
    <mergeCell ref="D117:D118"/>
    <mergeCell ref="E117:F117"/>
    <mergeCell ref="E118:F118"/>
    <mergeCell ref="D102:D105"/>
    <mergeCell ref="E102:E103"/>
    <mergeCell ref="E104:E105"/>
    <mergeCell ref="D106:D109"/>
    <mergeCell ref="E106:E109"/>
    <mergeCell ref="D110:D114"/>
    <mergeCell ref="E110:E114"/>
    <mergeCell ref="E115:F115"/>
    <mergeCell ref="E116:F116"/>
  </mergeCells>
  <hyperlinks>
    <hyperlink ref="F121" r:id="rId1" display="http://datacentro.ccdrc.pt/Viewer.aspx?D=DCAB89A60FFF316C1AD946AA2A836997AC65C6A87184BDC633146E4F7CA3B078" xr:uid="{A5335DC8-4441-45F3-B096-D17FE3B82F7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0D93-1097-4E38-97E4-6E961B3554A7}">
  <dimension ref="I11:R23"/>
  <sheetViews>
    <sheetView topLeftCell="E5" workbookViewId="0">
      <selection activeCell="I22" sqref="I22:Q23"/>
    </sheetView>
  </sheetViews>
  <sheetFormatPr defaultRowHeight="14.4"/>
  <cols>
    <col min="9" max="9" width="18.5546875" bestFit="1" customWidth="1"/>
    <col min="17" max="17" width="19.6640625" customWidth="1"/>
    <col min="18" max="18" width="15.5546875" customWidth="1"/>
  </cols>
  <sheetData>
    <row r="11" spans="9:18" ht="23.4" customHeight="1">
      <c r="I11" s="1129" t="s">
        <v>452</v>
      </c>
      <c r="J11" s="1130"/>
      <c r="K11" s="1135" t="s">
        <v>1340</v>
      </c>
      <c r="L11" s="1136"/>
      <c r="M11" s="1136"/>
      <c r="N11" s="1136"/>
      <c r="O11" s="1136"/>
      <c r="P11" s="1136"/>
      <c r="Q11" s="1136"/>
      <c r="R11" s="1136"/>
    </row>
    <row r="12" spans="9:18">
      <c r="I12" s="1131"/>
      <c r="J12" s="1132"/>
      <c r="K12" s="1137" t="s">
        <v>514</v>
      </c>
      <c r="L12" s="1138"/>
      <c r="M12" s="1138"/>
      <c r="N12" s="1138"/>
      <c r="O12" s="1138"/>
      <c r="P12" s="1138"/>
      <c r="Q12" s="1138"/>
      <c r="R12" s="1138"/>
    </row>
    <row r="13" spans="9:18">
      <c r="I13" s="1131"/>
      <c r="J13" s="1132"/>
      <c r="K13" s="1137">
        <v>2021</v>
      </c>
      <c r="L13" s="1138"/>
      <c r="M13" s="1138"/>
      <c r="N13" s="1138"/>
      <c r="O13" s="1137">
        <v>2020</v>
      </c>
      <c r="P13" s="1138"/>
      <c r="Q13" s="1138"/>
      <c r="R13" s="1138"/>
    </row>
    <row r="14" spans="9:18">
      <c r="I14" s="1131"/>
      <c r="J14" s="1132"/>
      <c r="K14" s="1137" t="s">
        <v>1341</v>
      </c>
      <c r="L14" s="1138"/>
      <c r="M14" s="1138"/>
      <c r="N14" s="1138"/>
      <c r="O14" s="1138"/>
      <c r="P14" s="1138"/>
      <c r="Q14" s="1138"/>
      <c r="R14" s="1138"/>
    </row>
    <row r="15" spans="9:18" ht="30.6" customHeight="1">
      <c r="I15" s="1131"/>
      <c r="J15" s="1132"/>
      <c r="K15" s="768" t="s">
        <v>1</v>
      </c>
      <c r="L15" s="768" t="s">
        <v>1342</v>
      </c>
      <c r="M15" s="768" t="s">
        <v>1343</v>
      </c>
      <c r="N15" s="768" t="s">
        <v>1344</v>
      </c>
      <c r="O15" s="768" t="s">
        <v>1</v>
      </c>
      <c r="P15" s="768" t="s">
        <v>1342</v>
      </c>
      <c r="Q15" s="768" t="s">
        <v>1343</v>
      </c>
      <c r="R15" s="768" t="s">
        <v>1344</v>
      </c>
    </row>
    <row r="16" spans="9:18" ht="20.399999999999999">
      <c r="I16" s="1133"/>
      <c r="J16" s="1134"/>
      <c r="K16" s="768" t="s">
        <v>1035</v>
      </c>
      <c r="L16" s="768" t="s">
        <v>1035</v>
      </c>
      <c r="M16" s="768" t="s">
        <v>1035</v>
      </c>
      <c r="N16" s="768" t="s">
        <v>1035</v>
      </c>
      <c r="O16" s="768" t="s">
        <v>1035</v>
      </c>
      <c r="P16" s="768" t="s">
        <v>1035</v>
      </c>
      <c r="Q16" s="768" t="s">
        <v>1035</v>
      </c>
      <c r="R16" s="768" t="s">
        <v>1035</v>
      </c>
    </row>
    <row r="17" spans="9:18">
      <c r="I17" s="409" t="s">
        <v>263</v>
      </c>
      <c r="J17" s="410" t="s">
        <v>430</v>
      </c>
      <c r="K17" s="411">
        <v>23648</v>
      </c>
      <c r="L17" s="411">
        <v>2948</v>
      </c>
      <c r="M17" s="411">
        <v>6984</v>
      </c>
      <c r="N17" s="411">
        <v>13717</v>
      </c>
      <c r="O17" s="411">
        <v>25265</v>
      </c>
      <c r="P17" s="411">
        <v>2416</v>
      </c>
      <c r="Q17" s="411">
        <v>8110</v>
      </c>
      <c r="R17" s="411">
        <v>14739</v>
      </c>
    </row>
    <row r="18" spans="9:18">
      <c r="I18" s="413" t="s">
        <v>3</v>
      </c>
      <c r="J18" s="414">
        <v>16</v>
      </c>
      <c r="K18" s="415">
        <v>2993</v>
      </c>
      <c r="L18" s="415">
        <v>18</v>
      </c>
      <c r="M18" s="415">
        <v>1078</v>
      </c>
      <c r="N18" s="415">
        <v>1897</v>
      </c>
      <c r="O18" s="415">
        <v>2678</v>
      </c>
      <c r="P18" s="415">
        <v>999</v>
      </c>
      <c r="Q18" s="415">
        <v>341</v>
      </c>
      <c r="R18" s="415">
        <v>1337</v>
      </c>
    </row>
    <row r="19" spans="9:18">
      <c r="I19" s="409" t="s">
        <v>150</v>
      </c>
      <c r="J19" s="410" t="s">
        <v>290</v>
      </c>
      <c r="K19" s="411">
        <v>1108</v>
      </c>
      <c r="L19" s="411">
        <v>0</v>
      </c>
      <c r="M19" s="411">
        <v>344</v>
      </c>
      <c r="N19" s="411">
        <v>764</v>
      </c>
      <c r="O19" s="411">
        <v>598</v>
      </c>
      <c r="P19" s="411">
        <v>0</v>
      </c>
      <c r="Q19" s="411">
        <v>66</v>
      </c>
      <c r="R19" s="411">
        <v>532</v>
      </c>
    </row>
    <row r="20" spans="9:18">
      <c r="I20" s="413" t="s">
        <v>151</v>
      </c>
      <c r="J20" s="414" t="s">
        <v>291</v>
      </c>
      <c r="K20" s="415">
        <v>228</v>
      </c>
      <c r="L20" s="415">
        <v>0</v>
      </c>
      <c r="M20" s="415">
        <v>154</v>
      </c>
      <c r="N20" s="415">
        <v>74</v>
      </c>
      <c r="O20" s="415">
        <v>124</v>
      </c>
      <c r="P20" s="415">
        <v>0</v>
      </c>
      <c r="Q20" s="415">
        <v>0</v>
      </c>
      <c r="R20" s="415">
        <v>124</v>
      </c>
    </row>
    <row r="21" spans="9:18">
      <c r="I21" s="409" t="s">
        <v>152</v>
      </c>
      <c r="J21" s="410" t="s">
        <v>292</v>
      </c>
      <c r="K21" s="411">
        <v>372</v>
      </c>
      <c r="L21" s="411">
        <v>0</v>
      </c>
      <c r="M21" s="411">
        <v>243</v>
      </c>
      <c r="N21" s="411">
        <v>129</v>
      </c>
      <c r="O21" s="411">
        <v>61</v>
      </c>
      <c r="P21" s="411">
        <v>0</v>
      </c>
      <c r="Q21" s="411">
        <v>3</v>
      </c>
      <c r="R21" s="411">
        <v>58</v>
      </c>
    </row>
    <row r="22" spans="9:18">
      <c r="I22" s="1154" t="s">
        <v>1345</v>
      </c>
      <c r="J22" s="1154"/>
      <c r="K22" s="1154"/>
      <c r="L22" s="1154"/>
      <c r="M22" s="1154"/>
      <c r="N22" s="1154"/>
      <c r="O22" s="1154"/>
      <c r="P22" s="1154"/>
      <c r="Q22" s="1154"/>
      <c r="R22" s="475"/>
    </row>
    <row r="23" spans="9:18">
      <c r="I23" s="1155"/>
      <c r="J23" s="1155"/>
      <c r="K23" s="1155"/>
      <c r="L23" s="1155"/>
      <c r="M23" s="1155"/>
      <c r="N23" s="1155"/>
      <c r="O23" s="1155"/>
      <c r="P23" s="1155"/>
      <c r="Q23" s="1155"/>
    </row>
  </sheetData>
  <mergeCells count="7">
    <mergeCell ref="I22:Q23"/>
    <mergeCell ref="I11:J16"/>
    <mergeCell ref="K11:R11"/>
    <mergeCell ref="K12:R12"/>
    <mergeCell ref="K13:N13"/>
    <mergeCell ref="O13:R13"/>
    <mergeCell ref="K14:R1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25C29-47DB-4BAF-B199-DFDFC04C35E9}">
  <dimension ref="H12:V22"/>
  <sheetViews>
    <sheetView topLeftCell="A7" workbookViewId="0">
      <selection activeCell="F21" sqref="F21"/>
    </sheetView>
  </sheetViews>
  <sheetFormatPr defaultRowHeight="14.4"/>
  <sheetData>
    <row r="12" spans="8:22" ht="15.6">
      <c r="H12" s="626"/>
      <c r="I12" s="626"/>
      <c r="J12" s="1157" t="s">
        <v>1346</v>
      </c>
      <c r="K12" s="1157"/>
      <c r="L12" s="1157"/>
      <c r="M12" s="1157"/>
      <c r="N12" s="1157"/>
      <c r="O12" s="1157"/>
      <c r="P12" s="1157"/>
      <c r="Q12" s="1157"/>
      <c r="R12" s="1157"/>
      <c r="S12" s="1157"/>
      <c r="T12" s="1157"/>
      <c r="U12" s="1157"/>
      <c r="V12" s="1157"/>
    </row>
    <row r="13" spans="8:22">
      <c r="H13" s="626"/>
      <c r="I13" s="626"/>
      <c r="J13" s="1158" t="s">
        <v>1347</v>
      </c>
      <c r="K13" s="1158"/>
      <c r="L13" s="1158"/>
      <c r="M13" s="1158"/>
      <c r="N13" s="1158"/>
      <c r="O13" s="1158"/>
      <c r="P13" s="1158"/>
      <c r="Q13" s="1158"/>
      <c r="R13" s="1158"/>
      <c r="S13" s="1158"/>
      <c r="T13" s="1158"/>
      <c r="U13" s="1158"/>
      <c r="V13" s="1158"/>
    </row>
    <row r="14" spans="8:22">
      <c r="H14" s="626"/>
      <c r="I14" s="626"/>
      <c r="J14" s="628" t="s">
        <v>1348</v>
      </c>
      <c r="K14" s="626"/>
      <c r="L14" s="626"/>
      <c r="M14" s="626"/>
      <c r="N14" s="626"/>
      <c r="O14" s="626"/>
      <c r="P14" s="626"/>
      <c r="Q14" s="626"/>
      <c r="R14" s="626"/>
      <c r="S14" s="626"/>
      <c r="T14" s="626"/>
      <c r="U14" s="626"/>
      <c r="V14" s="626"/>
    </row>
    <row r="15" spans="8:22">
      <c r="H15" s="1156" t="s">
        <v>213</v>
      </c>
      <c r="I15" s="1156"/>
      <c r="J15" s="1159" t="s">
        <v>1346</v>
      </c>
      <c r="K15" s="1159"/>
      <c r="L15" s="1159"/>
      <c r="M15" s="1159"/>
      <c r="N15" s="1159"/>
      <c r="O15" s="1159"/>
      <c r="P15" s="1159"/>
      <c r="Q15" s="1159"/>
      <c r="R15" s="1159"/>
      <c r="S15" s="1159"/>
      <c r="T15" s="1159"/>
      <c r="U15" s="1159"/>
      <c r="V15" s="1159"/>
    </row>
    <row r="16" spans="8:22">
      <c r="H16" s="1156"/>
      <c r="I16" s="1156"/>
      <c r="J16" s="1159"/>
      <c r="K16" s="1159"/>
      <c r="L16" s="1159"/>
      <c r="M16" s="1159"/>
      <c r="N16" s="1159"/>
      <c r="O16" s="1159"/>
      <c r="P16" s="1159"/>
      <c r="Q16" s="1159"/>
      <c r="R16" s="1159"/>
      <c r="S16" s="1159"/>
      <c r="T16" s="1159"/>
      <c r="U16" s="1159"/>
      <c r="V16" s="1159"/>
    </row>
    <row r="17" spans="8:22" ht="39.6">
      <c r="H17" s="627" t="s">
        <v>215</v>
      </c>
      <c r="I17" s="627" t="s">
        <v>7</v>
      </c>
      <c r="J17" s="627">
        <v>2002</v>
      </c>
      <c r="K17" s="627">
        <v>2009</v>
      </c>
      <c r="L17" s="627" t="s">
        <v>1349</v>
      </c>
      <c r="M17" s="627">
        <v>2011</v>
      </c>
      <c r="N17" s="627">
        <v>2012</v>
      </c>
      <c r="O17" s="627">
        <v>2013</v>
      </c>
      <c r="P17" s="627">
        <v>2014</v>
      </c>
      <c r="Q17" s="627" t="s">
        <v>1350</v>
      </c>
      <c r="R17" s="627">
        <v>2016</v>
      </c>
      <c r="S17" s="627">
        <v>2017</v>
      </c>
      <c r="T17" s="627">
        <v>2018</v>
      </c>
      <c r="U17" s="627">
        <v>2019</v>
      </c>
      <c r="V17" s="627">
        <v>2020</v>
      </c>
    </row>
    <row r="18" spans="8:22" ht="26.4">
      <c r="H18" s="629" t="s">
        <v>1351</v>
      </c>
      <c r="I18" s="629" t="s">
        <v>263</v>
      </c>
      <c r="J18" s="630">
        <v>-84.6</v>
      </c>
      <c r="K18" s="630">
        <v>-61</v>
      </c>
      <c r="L18" s="631">
        <v>-62.7</v>
      </c>
      <c r="M18" s="630">
        <v>-59.8</v>
      </c>
      <c r="N18" s="630">
        <v>-47.8</v>
      </c>
      <c r="O18" s="630">
        <v>-48.4</v>
      </c>
      <c r="P18" s="630">
        <v>-39.299999999999997</v>
      </c>
      <c r="Q18" s="631">
        <v>-37.299999999999997</v>
      </c>
      <c r="R18" s="630">
        <v>-34.299999999999997</v>
      </c>
      <c r="S18" s="630">
        <v>-39</v>
      </c>
      <c r="T18" s="630">
        <v>-39</v>
      </c>
      <c r="U18" s="630">
        <v>-39.299999999999997</v>
      </c>
      <c r="V18" s="630">
        <v>-44.9</v>
      </c>
    </row>
    <row r="19" spans="8:22">
      <c r="H19" s="632" t="s">
        <v>216</v>
      </c>
      <c r="I19" s="632" t="s">
        <v>3</v>
      </c>
      <c r="J19" s="633">
        <v>-89.6</v>
      </c>
      <c r="K19" s="633">
        <v>-76.5</v>
      </c>
      <c r="L19" s="634">
        <v>-77.3</v>
      </c>
      <c r="M19" s="633">
        <v>-72</v>
      </c>
      <c r="N19" s="633">
        <v>-34</v>
      </c>
      <c r="O19" s="633">
        <v>-9.9</v>
      </c>
      <c r="P19" s="633">
        <v>-1.1000000000000001</v>
      </c>
      <c r="Q19" s="634">
        <v>-8.8000000000000007</v>
      </c>
      <c r="R19" s="633">
        <v>-18</v>
      </c>
      <c r="S19" s="633">
        <v>-17.399999999999999</v>
      </c>
      <c r="T19" s="633">
        <v>-9.6999999999999993</v>
      </c>
      <c r="U19" s="633">
        <v>-12.1</v>
      </c>
      <c r="V19" s="633">
        <v>-28.1</v>
      </c>
    </row>
    <row r="20" spans="8:22" ht="39.6">
      <c r="H20" s="629" t="s">
        <v>217</v>
      </c>
      <c r="I20" s="629" t="s">
        <v>150</v>
      </c>
      <c r="J20" s="635">
        <v>0</v>
      </c>
      <c r="K20" s="635">
        <v>0</v>
      </c>
      <c r="L20" s="636">
        <v>0</v>
      </c>
      <c r="M20" s="630">
        <v>-82.3</v>
      </c>
      <c r="N20" s="630">
        <v>-17.399999999999999</v>
      </c>
      <c r="O20" s="630">
        <v>28.3</v>
      </c>
      <c r="P20" s="630">
        <v>29.7</v>
      </c>
      <c r="Q20" s="631">
        <v>23.8</v>
      </c>
      <c r="R20" s="630">
        <v>23.7</v>
      </c>
      <c r="S20" s="630">
        <v>24.3</v>
      </c>
      <c r="T20" s="630">
        <v>30.1</v>
      </c>
      <c r="U20" s="630">
        <v>31.3</v>
      </c>
      <c r="V20" s="630">
        <v>-20.5</v>
      </c>
    </row>
    <row r="21" spans="8:22" ht="39.6">
      <c r="H21" s="632" t="s">
        <v>217</v>
      </c>
      <c r="I21" s="632" t="s">
        <v>151</v>
      </c>
      <c r="J21" s="637">
        <v>0</v>
      </c>
      <c r="K21" s="637">
        <v>0</v>
      </c>
      <c r="L21" s="638">
        <v>0</v>
      </c>
      <c r="M21" s="633">
        <v>-86</v>
      </c>
      <c r="N21" s="633">
        <v>-53.3</v>
      </c>
      <c r="O21" s="633">
        <v>-76.8</v>
      </c>
      <c r="P21" s="633">
        <v>-75.8</v>
      </c>
      <c r="Q21" s="634">
        <v>-72.5</v>
      </c>
      <c r="R21" s="633">
        <v>-77.3</v>
      </c>
      <c r="S21" s="633">
        <v>-70.5</v>
      </c>
      <c r="T21" s="633">
        <v>-69.400000000000006</v>
      </c>
      <c r="U21" s="633">
        <v>-62</v>
      </c>
      <c r="V21" s="633">
        <v>-65.8</v>
      </c>
    </row>
    <row r="22" spans="8:22" ht="39.6">
      <c r="H22" s="629" t="s">
        <v>217</v>
      </c>
      <c r="I22" s="629" t="s">
        <v>152</v>
      </c>
      <c r="J22" s="635">
        <v>0</v>
      </c>
      <c r="K22" s="635">
        <v>0</v>
      </c>
      <c r="L22" s="636">
        <v>0</v>
      </c>
      <c r="M22" s="630">
        <v>-58.9</v>
      </c>
      <c r="N22" s="630">
        <v>10.3</v>
      </c>
      <c r="O22" s="630">
        <v>15.6</v>
      </c>
      <c r="P22" s="630">
        <v>1</v>
      </c>
      <c r="Q22" s="631">
        <v>29.6</v>
      </c>
      <c r="R22" s="630">
        <v>15.5</v>
      </c>
      <c r="S22" s="630">
        <v>5.3</v>
      </c>
      <c r="T22" s="630">
        <v>14</v>
      </c>
      <c r="U22" s="630">
        <v>-6.5</v>
      </c>
      <c r="V22" s="630">
        <v>-27.5</v>
      </c>
    </row>
  </sheetData>
  <mergeCells count="4">
    <mergeCell ref="H15:I16"/>
    <mergeCell ref="J12:V12"/>
    <mergeCell ref="J13:V13"/>
    <mergeCell ref="J15:V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59A0C-D0CE-4E60-B212-354D035F47C9}">
  <dimension ref="H7:M16"/>
  <sheetViews>
    <sheetView workbookViewId="0">
      <selection activeCell="G6" sqref="G6"/>
    </sheetView>
  </sheetViews>
  <sheetFormatPr defaultRowHeight="14.4"/>
  <sheetData>
    <row r="7" spans="8:13" ht="20.399999999999999" customHeight="1">
      <c r="H7" s="1129" t="s">
        <v>452</v>
      </c>
      <c r="I7" s="1130"/>
      <c r="J7" s="1135" t="s">
        <v>1332</v>
      </c>
      <c r="K7" s="1136"/>
      <c r="L7" s="1136"/>
      <c r="M7" s="1136"/>
    </row>
    <row r="8" spans="8:13">
      <c r="H8" s="1131"/>
      <c r="I8" s="1132"/>
      <c r="J8" s="1137" t="s">
        <v>514</v>
      </c>
      <c r="K8" s="1138"/>
      <c r="L8" s="1138"/>
      <c r="M8" s="1138"/>
    </row>
    <row r="9" spans="8:13">
      <c r="H9" s="1131"/>
      <c r="I9" s="1132"/>
      <c r="J9" s="768">
        <v>2020</v>
      </c>
      <c r="K9" s="768">
        <v>2019</v>
      </c>
      <c r="L9" s="768">
        <v>2018</v>
      </c>
      <c r="M9" s="768">
        <v>2017</v>
      </c>
    </row>
    <row r="10" spans="8:13">
      <c r="H10" s="1133"/>
      <c r="I10" s="1134"/>
      <c r="J10" s="768" t="s">
        <v>1333</v>
      </c>
      <c r="K10" s="768" t="s">
        <v>1333</v>
      </c>
      <c r="L10" s="768" t="s">
        <v>1333</v>
      </c>
      <c r="M10" s="768" t="s">
        <v>1333</v>
      </c>
    </row>
    <row r="11" spans="8:13">
      <c r="H11" s="409" t="s">
        <v>263</v>
      </c>
      <c r="I11" s="410" t="s">
        <v>430</v>
      </c>
      <c r="J11" s="411">
        <v>513</v>
      </c>
      <c r="K11" s="411">
        <v>514</v>
      </c>
      <c r="L11" s="411">
        <v>507</v>
      </c>
      <c r="M11" s="411">
        <v>486</v>
      </c>
    </row>
    <row r="12" spans="8:13">
      <c r="H12" s="413" t="s">
        <v>3</v>
      </c>
      <c r="I12" s="414">
        <v>16</v>
      </c>
      <c r="J12" s="415">
        <v>466</v>
      </c>
      <c r="K12" s="415">
        <v>455</v>
      </c>
      <c r="L12" s="415">
        <v>448</v>
      </c>
      <c r="M12" s="415">
        <v>423</v>
      </c>
    </row>
    <row r="13" spans="8:13">
      <c r="H13" s="409" t="s">
        <v>150</v>
      </c>
      <c r="I13" s="410" t="s">
        <v>290</v>
      </c>
      <c r="J13" s="411">
        <v>461</v>
      </c>
      <c r="K13" s="411">
        <v>459</v>
      </c>
      <c r="L13" s="411">
        <v>451</v>
      </c>
      <c r="M13" s="411">
        <v>427</v>
      </c>
    </row>
    <row r="14" spans="8:13">
      <c r="H14" s="413" t="s">
        <v>151</v>
      </c>
      <c r="I14" s="414" t="s">
        <v>291</v>
      </c>
      <c r="J14" s="415">
        <v>427</v>
      </c>
      <c r="K14" s="415">
        <v>407</v>
      </c>
      <c r="L14" s="415">
        <v>402</v>
      </c>
      <c r="M14" s="415">
        <v>386</v>
      </c>
    </row>
    <row r="15" spans="8:13">
      <c r="H15" s="409" t="s">
        <v>152</v>
      </c>
      <c r="I15" s="410" t="s">
        <v>292</v>
      </c>
      <c r="J15" s="411">
        <v>423</v>
      </c>
      <c r="K15" s="411">
        <v>413</v>
      </c>
      <c r="L15" s="411">
        <v>411</v>
      </c>
      <c r="M15" s="411">
        <v>394</v>
      </c>
    </row>
    <row r="16" spans="8:13">
      <c r="H16" s="417" t="s">
        <v>1334</v>
      </c>
      <c r="I16" s="418"/>
      <c r="J16" s="418"/>
      <c r="K16" s="475"/>
      <c r="L16" s="475"/>
      <c r="M16" s="475"/>
    </row>
  </sheetData>
  <mergeCells count="3">
    <mergeCell ref="H7:I10"/>
    <mergeCell ref="J7:M7"/>
    <mergeCell ref="J8:M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03674-0BE5-4973-8865-0C4BC3039C5F}">
  <dimension ref="H9:M18"/>
  <sheetViews>
    <sheetView workbookViewId="0">
      <selection activeCell="O14" sqref="O14"/>
    </sheetView>
  </sheetViews>
  <sheetFormatPr defaultRowHeight="14.4"/>
  <sheetData>
    <row r="9" spans="8:13" ht="20.399999999999999" customHeight="1">
      <c r="H9" s="1129" t="s">
        <v>452</v>
      </c>
      <c r="I9" s="1130"/>
      <c r="J9" s="1135" t="s">
        <v>1329</v>
      </c>
      <c r="K9" s="1136"/>
      <c r="L9" s="1136"/>
      <c r="M9" s="1136"/>
    </row>
    <row r="10" spans="8:13">
      <c r="H10" s="1131"/>
      <c r="I10" s="1132"/>
      <c r="J10" s="1137" t="s">
        <v>514</v>
      </c>
      <c r="K10" s="1138"/>
      <c r="L10" s="1138"/>
      <c r="M10" s="1138"/>
    </row>
    <row r="11" spans="8:13">
      <c r="H11" s="1131"/>
      <c r="I11" s="1132"/>
      <c r="J11" s="768">
        <v>2020</v>
      </c>
      <c r="K11" s="768">
        <v>2019</v>
      </c>
      <c r="L11" s="768">
        <v>2018</v>
      </c>
      <c r="M11" s="768">
        <v>2017</v>
      </c>
    </row>
    <row r="12" spans="8:13">
      <c r="H12" s="1133"/>
      <c r="I12" s="1134"/>
      <c r="J12" s="768" t="s">
        <v>429</v>
      </c>
      <c r="K12" s="768" t="s">
        <v>429</v>
      </c>
      <c r="L12" s="768" t="s">
        <v>429</v>
      </c>
      <c r="M12" s="768" t="s">
        <v>429</v>
      </c>
    </row>
    <row r="13" spans="8:13">
      <c r="H13" s="409" t="s">
        <v>263</v>
      </c>
      <c r="I13" s="410" t="s">
        <v>430</v>
      </c>
      <c r="J13" s="411">
        <v>21</v>
      </c>
      <c r="K13" s="411">
        <v>21</v>
      </c>
      <c r="L13" s="411">
        <v>20</v>
      </c>
      <c r="M13" s="411">
        <v>19</v>
      </c>
    </row>
    <row r="14" spans="8:13">
      <c r="H14" s="413" t="s">
        <v>3</v>
      </c>
      <c r="I14" s="414">
        <v>16</v>
      </c>
      <c r="J14" s="415">
        <v>17</v>
      </c>
      <c r="K14" s="415">
        <v>16</v>
      </c>
      <c r="L14" s="415">
        <v>14</v>
      </c>
      <c r="M14" s="415">
        <v>13</v>
      </c>
    </row>
    <row r="15" spans="8:13">
      <c r="H15" s="409" t="s">
        <v>150</v>
      </c>
      <c r="I15" s="410" t="s">
        <v>290</v>
      </c>
      <c r="J15" s="411">
        <v>18</v>
      </c>
      <c r="K15" s="411">
        <v>17</v>
      </c>
      <c r="L15" s="411">
        <v>14</v>
      </c>
      <c r="M15" s="411">
        <v>14</v>
      </c>
    </row>
    <row r="16" spans="8:13">
      <c r="H16" s="413" t="s">
        <v>151</v>
      </c>
      <c r="I16" s="414" t="s">
        <v>291</v>
      </c>
      <c r="J16" s="415">
        <v>16</v>
      </c>
      <c r="K16" s="415">
        <v>13</v>
      </c>
      <c r="L16" s="415">
        <v>11</v>
      </c>
      <c r="M16" s="415">
        <v>10</v>
      </c>
    </row>
    <row r="17" spans="8:13">
      <c r="H17" s="409" t="s">
        <v>152</v>
      </c>
      <c r="I17" s="410" t="s">
        <v>292</v>
      </c>
      <c r="J17" s="411">
        <v>13</v>
      </c>
      <c r="K17" s="411">
        <v>12</v>
      </c>
      <c r="L17" s="411">
        <v>11</v>
      </c>
      <c r="M17" s="411">
        <v>11</v>
      </c>
    </row>
    <row r="18" spans="8:13">
      <c r="H18" s="417" t="s">
        <v>1330</v>
      </c>
      <c r="I18" s="418"/>
      <c r="J18" s="418"/>
      <c r="K18" s="475"/>
      <c r="L18" s="475"/>
      <c r="M18" s="475"/>
    </row>
  </sheetData>
  <mergeCells count="3">
    <mergeCell ref="H9:I12"/>
    <mergeCell ref="J9:M9"/>
    <mergeCell ref="J10:M10"/>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1D349-7B8E-4C81-9D18-3289B5182F0D}">
  <dimension ref="A3:AY43"/>
  <sheetViews>
    <sheetView topLeftCell="AA33" zoomScale="80" zoomScaleNormal="80" workbookViewId="0">
      <selection activeCell="AT42" sqref="AT42"/>
    </sheetView>
  </sheetViews>
  <sheetFormatPr defaultRowHeight="14.4"/>
  <cols>
    <col min="1" max="1" width="18.5546875" bestFit="1" customWidth="1"/>
  </cols>
  <sheetData>
    <row r="3" spans="1:14" ht="15" thickBot="1"/>
    <row r="4" spans="1:14" ht="15" thickBot="1">
      <c r="A4" s="1162" t="s">
        <v>512</v>
      </c>
      <c r="B4" s="1163"/>
      <c r="C4" s="1164"/>
    </row>
    <row r="5" spans="1:14">
      <c r="A5" s="1129" t="s">
        <v>452</v>
      </c>
      <c r="B5" s="1130"/>
      <c r="C5" s="1160" t="s">
        <v>508</v>
      </c>
      <c r="D5" s="1161"/>
      <c r="E5" s="1161"/>
      <c r="F5" s="1161"/>
      <c r="G5" s="1161"/>
      <c r="H5" s="1161"/>
      <c r="I5" s="1161"/>
      <c r="J5" s="1161"/>
      <c r="K5" s="1161"/>
      <c r="L5" s="1161"/>
      <c r="M5" s="1161"/>
      <c r="N5" s="1161"/>
    </row>
    <row r="6" spans="1:14">
      <c r="A6" s="1131"/>
      <c r="B6" s="1132"/>
      <c r="C6" s="1137" t="s">
        <v>449</v>
      </c>
      <c r="D6" s="1138"/>
      <c r="E6" s="1138"/>
      <c r="F6" s="1138"/>
      <c r="G6" s="1138"/>
      <c r="H6" s="1138"/>
      <c r="I6" s="1138"/>
      <c r="J6" s="1138"/>
      <c r="K6" s="1138"/>
      <c r="L6" s="1138"/>
      <c r="M6" s="1138"/>
      <c r="N6" s="1138"/>
    </row>
    <row r="7" spans="1:14">
      <c r="A7" s="1131"/>
      <c r="B7" s="1132"/>
      <c r="C7" s="1137">
        <v>2020</v>
      </c>
      <c r="D7" s="1138"/>
      <c r="E7" s="1138"/>
      <c r="F7" s="1137">
        <v>2019</v>
      </c>
      <c r="G7" s="1138"/>
      <c r="H7" s="1138"/>
      <c r="I7" s="1137">
        <v>2018</v>
      </c>
      <c r="J7" s="1138"/>
      <c r="K7" s="1138"/>
      <c r="L7" s="1137">
        <v>2017</v>
      </c>
      <c r="M7" s="1138"/>
      <c r="N7" s="1138"/>
    </row>
    <row r="8" spans="1:14">
      <c r="A8" s="1131"/>
      <c r="B8" s="1132"/>
      <c r="C8" s="1137" t="s">
        <v>509</v>
      </c>
      <c r="D8" s="1138"/>
      <c r="E8" s="1138"/>
      <c r="F8" s="1138"/>
      <c r="G8" s="1138"/>
      <c r="H8" s="1138"/>
      <c r="I8" s="1138"/>
      <c r="J8" s="1138"/>
      <c r="K8" s="1138"/>
      <c r="L8" s="1138"/>
      <c r="M8" s="1138"/>
      <c r="N8" s="1138"/>
    </row>
    <row r="9" spans="1:14" ht="30.6">
      <c r="A9" s="1131"/>
      <c r="B9" s="1132"/>
      <c r="C9" s="768" t="s">
        <v>1</v>
      </c>
      <c r="D9" s="768" t="s">
        <v>510</v>
      </c>
      <c r="E9" s="768" t="s">
        <v>511</v>
      </c>
      <c r="F9" s="768" t="s">
        <v>1</v>
      </c>
      <c r="G9" s="768" t="s">
        <v>510</v>
      </c>
      <c r="H9" s="768" t="s">
        <v>511</v>
      </c>
      <c r="I9" s="768" t="s">
        <v>1</v>
      </c>
      <c r="J9" s="768" t="s">
        <v>510</v>
      </c>
      <c r="K9" s="768" t="s">
        <v>511</v>
      </c>
      <c r="L9" s="768" t="s">
        <v>1</v>
      </c>
      <c r="M9" s="768" t="s">
        <v>510</v>
      </c>
      <c r="N9" s="768" t="s">
        <v>511</v>
      </c>
    </row>
    <row r="10" spans="1:14">
      <c r="A10" s="1133"/>
      <c r="B10" s="1134"/>
      <c r="C10" s="768" t="s">
        <v>451</v>
      </c>
      <c r="D10" s="768" t="s">
        <v>451</v>
      </c>
      <c r="E10" s="768" t="s">
        <v>451</v>
      </c>
      <c r="F10" s="768" t="s">
        <v>451</v>
      </c>
      <c r="G10" s="768" t="s">
        <v>451</v>
      </c>
      <c r="H10" s="768" t="s">
        <v>451</v>
      </c>
      <c r="I10" s="768" t="s">
        <v>451</v>
      </c>
      <c r="J10" s="768" t="s">
        <v>451</v>
      </c>
      <c r="K10" s="768" t="s">
        <v>451</v>
      </c>
      <c r="L10" s="768" t="s">
        <v>451</v>
      </c>
      <c r="M10" s="768" t="s">
        <v>451</v>
      </c>
      <c r="N10" s="768" t="s">
        <v>451</v>
      </c>
    </row>
    <row r="11" spans="1:14">
      <c r="A11" s="409" t="s">
        <v>263</v>
      </c>
      <c r="B11" s="410" t="s">
        <v>430</v>
      </c>
      <c r="C11" s="411">
        <v>5278502</v>
      </c>
      <c r="D11" s="411">
        <v>4144328</v>
      </c>
      <c r="E11" s="411">
        <v>1134173</v>
      </c>
      <c r="F11" s="411">
        <v>5281384</v>
      </c>
      <c r="G11" s="411">
        <v>4154160</v>
      </c>
      <c r="H11" s="411">
        <v>1127224</v>
      </c>
      <c r="I11" s="411">
        <v>5213148</v>
      </c>
      <c r="J11" s="411">
        <v>4148729</v>
      </c>
      <c r="K11" s="411">
        <v>1064419</v>
      </c>
      <c r="L11" s="411">
        <v>5006550</v>
      </c>
      <c r="M11" s="411">
        <v>4075928</v>
      </c>
      <c r="N11" s="411">
        <v>930623</v>
      </c>
    </row>
    <row r="12" spans="1:14">
      <c r="A12" s="413" t="s">
        <v>3</v>
      </c>
      <c r="B12" s="414">
        <v>16</v>
      </c>
      <c r="C12" s="415">
        <v>1035599</v>
      </c>
      <c r="D12" s="415">
        <v>861838</v>
      </c>
      <c r="E12" s="415">
        <v>173761</v>
      </c>
      <c r="F12" s="415">
        <v>1009134</v>
      </c>
      <c r="G12" s="415">
        <v>848675</v>
      </c>
      <c r="H12" s="415">
        <v>160459</v>
      </c>
      <c r="I12" s="415">
        <v>996139</v>
      </c>
      <c r="J12" s="415">
        <v>853495</v>
      </c>
      <c r="K12" s="415">
        <v>142644</v>
      </c>
      <c r="L12" s="415">
        <v>947019</v>
      </c>
      <c r="M12" s="415">
        <v>823800</v>
      </c>
      <c r="N12" s="415">
        <v>123220</v>
      </c>
    </row>
    <row r="13" spans="1:14">
      <c r="A13" s="409" t="s">
        <v>150</v>
      </c>
      <c r="B13" s="410" t="s">
        <v>290</v>
      </c>
      <c r="C13" s="411">
        <v>200583</v>
      </c>
      <c r="D13" s="411">
        <v>164158</v>
      </c>
      <c r="E13" s="411">
        <v>36424</v>
      </c>
      <c r="F13" s="411">
        <v>199332</v>
      </c>
      <c r="G13" s="411">
        <v>164876</v>
      </c>
      <c r="H13" s="411">
        <v>34456</v>
      </c>
      <c r="I13" s="411">
        <v>196556</v>
      </c>
      <c r="J13" s="411">
        <v>168396</v>
      </c>
      <c r="K13" s="411">
        <v>28160</v>
      </c>
      <c r="L13" s="411">
        <v>186909</v>
      </c>
      <c r="M13" s="411">
        <v>161652</v>
      </c>
      <c r="N13" s="411">
        <v>25257</v>
      </c>
    </row>
    <row r="14" spans="1:14">
      <c r="A14" s="413" t="s">
        <v>151</v>
      </c>
      <c r="B14" s="414" t="s">
        <v>291</v>
      </c>
      <c r="C14" s="415">
        <v>107551</v>
      </c>
      <c r="D14" s="415">
        <v>90577</v>
      </c>
      <c r="E14" s="415">
        <v>16975</v>
      </c>
      <c r="F14" s="415">
        <v>102622</v>
      </c>
      <c r="G14" s="415">
        <v>89601</v>
      </c>
      <c r="H14" s="415">
        <v>13022</v>
      </c>
      <c r="I14" s="415">
        <v>101799</v>
      </c>
      <c r="J14" s="415">
        <v>90585</v>
      </c>
      <c r="K14" s="415">
        <v>11213</v>
      </c>
      <c r="L14" s="415">
        <v>98848</v>
      </c>
      <c r="M14" s="415">
        <v>89047</v>
      </c>
      <c r="N14" s="415">
        <v>9801</v>
      </c>
    </row>
    <row r="15" spans="1:14">
      <c r="A15" s="409" t="s">
        <v>152</v>
      </c>
      <c r="B15" s="410" t="s">
        <v>292</v>
      </c>
      <c r="C15" s="411">
        <v>89426</v>
      </c>
      <c r="D15" s="411">
        <v>77536</v>
      </c>
      <c r="E15" s="411">
        <v>11890</v>
      </c>
      <c r="F15" s="411">
        <v>87733</v>
      </c>
      <c r="G15" s="411">
        <v>77222</v>
      </c>
      <c r="H15" s="411">
        <v>10511</v>
      </c>
      <c r="I15" s="411">
        <v>88179</v>
      </c>
      <c r="J15" s="411">
        <v>78333</v>
      </c>
      <c r="K15" s="411">
        <v>9846</v>
      </c>
      <c r="L15" s="411">
        <v>85746</v>
      </c>
      <c r="M15" s="411">
        <v>76017</v>
      </c>
      <c r="N15" s="411">
        <v>9729</v>
      </c>
    </row>
    <row r="19" spans="1:50" hidden="1">
      <c r="A19" s="1129" t="s">
        <v>452</v>
      </c>
      <c r="B19" s="1130"/>
      <c r="C19" s="1160" t="s">
        <v>513</v>
      </c>
      <c r="D19" s="1161"/>
      <c r="E19" s="1161"/>
      <c r="F19" s="1161"/>
      <c r="G19" s="1161"/>
      <c r="H19" s="1161"/>
      <c r="I19" s="1161"/>
      <c r="J19" s="1161"/>
      <c r="K19" s="1161"/>
      <c r="L19" s="1161"/>
      <c r="M19" s="1161"/>
      <c r="N19" s="1161"/>
      <c r="O19" s="1161"/>
      <c r="P19" s="1161"/>
      <c r="Q19" s="1161"/>
      <c r="R19" s="1161"/>
      <c r="S19" s="1161"/>
      <c r="T19" s="1161"/>
      <c r="U19" s="1161"/>
      <c r="V19" s="1161"/>
      <c r="W19" s="1161"/>
      <c r="X19" s="1161"/>
      <c r="Y19" s="1161"/>
      <c r="Z19" s="1161"/>
    </row>
    <row r="20" spans="1:50" hidden="1">
      <c r="A20" s="1131"/>
      <c r="B20" s="1132"/>
      <c r="C20" s="1137" t="s">
        <v>514</v>
      </c>
      <c r="D20" s="1138"/>
      <c r="E20" s="1138"/>
      <c r="F20" s="1138"/>
      <c r="G20" s="1138"/>
      <c r="H20" s="1138"/>
      <c r="I20" s="1138"/>
      <c r="J20" s="1138"/>
      <c r="K20" s="1138"/>
      <c r="L20" s="1138"/>
      <c r="M20" s="1138"/>
      <c r="N20" s="1138"/>
      <c r="O20" s="1138"/>
      <c r="P20" s="1138"/>
      <c r="Q20" s="1138"/>
      <c r="R20" s="1138"/>
      <c r="S20" s="1138"/>
      <c r="T20" s="1138"/>
      <c r="U20" s="1138"/>
      <c r="V20" s="1138"/>
      <c r="W20" s="1138"/>
      <c r="X20" s="1138"/>
      <c r="Y20" s="1138"/>
      <c r="Z20" s="1138"/>
    </row>
    <row r="21" spans="1:50" hidden="1">
      <c r="A21" s="1131"/>
      <c r="B21" s="1132"/>
      <c r="C21" s="1137">
        <v>2014</v>
      </c>
      <c r="D21" s="1138"/>
      <c r="E21" s="1138"/>
      <c r="F21" s="1138"/>
      <c r="G21" s="1138"/>
      <c r="H21" s="1138"/>
      <c r="I21" s="1137">
        <v>2013</v>
      </c>
      <c r="J21" s="1138"/>
      <c r="K21" s="1138"/>
      <c r="L21" s="1138"/>
      <c r="M21" s="1138"/>
      <c r="N21" s="1138"/>
      <c r="O21" s="1137">
        <v>2012</v>
      </c>
      <c r="P21" s="1138"/>
      <c r="Q21" s="1138"/>
      <c r="R21" s="1138"/>
      <c r="S21" s="1138"/>
      <c r="T21" s="1138"/>
      <c r="U21" s="1137">
        <v>2011</v>
      </c>
      <c r="V21" s="1138"/>
      <c r="W21" s="1138"/>
      <c r="X21" s="1138"/>
      <c r="Y21" s="1138"/>
      <c r="Z21" s="1138"/>
    </row>
    <row r="22" spans="1:50" hidden="1">
      <c r="A22" s="1131"/>
      <c r="B22" s="1132"/>
      <c r="C22" s="1137" t="s">
        <v>515</v>
      </c>
      <c r="D22" s="1138"/>
      <c r="E22" s="1138"/>
      <c r="F22" s="1138"/>
      <c r="G22" s="1138"/>
      <c r="H22" s="1138"/>
      <c r="I22" s="1138"/>
      <c r="J22" s="1138"/>
      <c r="K22" s="1138"/>
      <c r="L22" s="1138"/>
      <c r="M22" s="1138"/>
      <c r="N22" s="1138"/>
      <c r="O22" s="1138"/>
      <c r="P22" s="1138"/>
      <c r="Q22" s="1138"/>
      <c r="R22" s="1138"/>
      <c r="S22" s="1138"/>
      <c r="T22" s="1138"/>
      <c r="U22" s="1138"/>
      <c r="V22" s="1138"/>
      <c r="W22" s="1138"/>
      <c r="X22" s="1138"/>
      <c r="Y22" s="1138"/>
      <c r="Z22" s="1138"/>
    </row>
    <row r="23" spans="1:50" ht="20.399999999999999" hidden="1">
      <c r="A23" s="1131"/>
      <c r="B23" s="1132"/>
      <c r="C23" s="768" t="s">
        <v>1</v>
      </c>
      <c r="D23" s="768" t="s">
        <v>516</v>
      </c>
      <c r="E23" s="768" t="s">
        <v>517</v>
      </c>
      <c r="F23" s="768" t="s">
        <v>518</v>
      </c>
      <c r="G23" s="768" t="s">
        <v>519</v>
      </c>
      <c r="H23" s="768" t="s">
        <v>520</v>
      </c>
      <c r="I23" s="768" t="s">
        <v>1</v>
      </c>
      <c r="J23" s="768" t="s">
        <v>516</v>
      </c>
      <c r="K23" s="768" t="s">
        <v>517</v>
      </c>
      <c r="L23" s="768" t="s">
        <v>518</v>
      </c>
      <c r="M23" s="768" t="s">
        <v>519</v>
      </c>
      <c r="N23" s="768" t="s">
        <v>520</v>
      </c>
      <c r="O23" s="768" t="s">
        <v>1</v>
      </c>
      <c r="P23" s="768" t="s">
        <v>516</v>
      </c>
      <c r="Q23" s="768" t="s">
        <v>517</v>
      </c>
      <c r="R23" s="768" t="s">
        <v>518</v>
      </c>
      <c r="S23" s="768" t="s">
        <v>519</v>
      </c>
      <c r="T23" s="768" t="s">
        <v>520</v>
      </c>
      <c r="U23" s="768" t="s">
        <v>1</v>
      </c>
      <c r="V23" s="768" t="s">
        <v>516</v>
      </c>
      <c r="W23" s="768" t="s">
        <v>517</v>
      </c>
      <c r="X23" s="768" t="s">
        <v>518</v>
      </c>
      <c r="Y23" s="768" t="s">
        <v>519</v>
      </c>
      <c r="Z23" s="768" t="s">
        <v>520</v>
      </c>
    </row>
    <row r="24" spans="1:50" hidden="1">
      <c r="A24" s="1133"/>
      <c r="B24" s="1134"/>
      <c r="C24" s="768" t="s">
        <v>451</v>
      </c>
      <c r="D24" s="768" t="s">
        <v>451</v>
      </c>
      <c r="E24" s="768" t="s">
        <v>451</v>
      </c>
      <c r="F24" s="768" t="s">
        <v>451</v>
      </c>
      <c r="G24" s="768" t="s">
        <v>451</v>
      </c>
      <c r="H24" s="768" t="s">
        <v>451</v>
      </c>
      <c r="I24" s="768" t="s">
        <v>451</v>
      </c>
      <c r="J24" s="768" t="s">
        <v>451</v>
      </c>
      <c r="K24" s="768" t="s">
        <v>451</v>
      </c>
      <c r="L24" s="768" t="s">
        <v>451</v>
      </c>
      <c r="M24" s="768" t="s">
        <v>451</v>
      </c>
      <c r="N24" s="768" t="s">
        <v>451</v>
      </c>
      <c r="O24" s="768" t="s">
        <v>451</v>
      </c>
      <c r="P24" s="768" t="s">
        <v>451</v>
      </c>
      <c r="Q24" s="768" t="s">
        <v>451</v>
      </c>
      <c r="R24" s="768" t="s">
        <v>451</v>
      </c>
      <c r="S24" s="768" t="s">
        <v>451</v>
      </c>
      <c r="T24" s="768" t="s">
        <v>451</v>
      </c>
      <c r="U24" s="768" t="s">
        <v>451</v>
      </c>
      <c r="V24" s="768" t="s">
        <v>451</v>
      </c>
      <c r="W24" s="768" t="s">
        <v>451</v>
      </c>
      <c r="X24" s="768" t="s">
        <v>451</v>
      </c>
      <c r="Y24" s="768" t="s">
        <v>451</v>
      </c>
      <c r="Z24" s="768" t="s">
        <v>451</v>
      </c>
    </row>
    <row r="25" spans="1:50" hidden="1">
      <c r="A25" s="409" t="s">
        <v>263</v>
      </c>
      <c r="B25" s="410" t="s">
        <v>430</v>
      </c>
      <c r="C25" s="411">
        <v>440451.91800000001</v>
      </c>
      <c r="D25" s="411">
        <v>148390.50599999999</v>
      </c>
      <c r="E25" s="411">
        <v>137975.77799999999</v>
      </c>
      <c r="F25" s="411">
        <v>87397.767000000007</v>
      </c>
      <c r="G25" s="411">
        <v>52.902000000000001</v>
      </c>
      <c r="H25" s="411">
        <v>66634.964999999997</v>
      </c>
      <c r="I25" s="411">
        <v>446487.57799999998</v>
      </c>
      <c r="J25" s="411">
        <v>152019.492</v>
      </c>
      <c r="K25" s="411">
        <v>141333.62299999999</v>
      </c>
      <c r="L25" s="411">
        <v>82106.957999999999</v>
      </c>
      <c r="M25" s="411">
        <v>56.598999999999997</v>
      </c>
      <c r="N25" s="411">
        <v>70970.906000000003</v>
      </c>
      <c r="O25" s="411">
        <v>452417.054</v>
      </c>
      <c r="P25" s="411">
        <v>156721.14300000001</v>
      </c>
      <c r="Q25" s="411">
        <v>146616.098</v>
      </c>
      <c r="R25" s="411">
        <v>79378.600999999995</v>
      </c>
      <c r="S25" s="411">
        <v>95.596999999999994</v>
      </c>
      <c r="T25" s="411">
        <v>69605.615000000005</v>
      </c>
      <c r="U25" s="411">
        <v>492736.95199999999</v>
      </c>
      <c r="V25" s="411">
        <v>163506.288</v>
      </c>
      <c r="W25" s="411">
        <v>172927.76199999999</v>
      </c>
      <c r="X25" s="411">
        <v>82194.467999999993</v>
      </c>
      <c r="Y25" s="411">
        <v>166.66900000000001</v>
      </c>
      <c r="Z25" s="411">
        <v>73941.764999999999</v>
      </c>
    </row>
    <row r="26" spans="1:50" hidden="1">
      <c r="A26" s="413" t="s">
        <v>3</v>
      </c>
      <c r="B26" s="414">
        <v>16</v>
      </c>
      <c r="C26" s="415">
        <v>70141.001999999993</v>
      </c>
      <c r="D26" s="415">
        <v>28730.161</v>
      </c>
      <c r="E26" s="415">
        <v>23910.12</v>
      </c>
      <c r="F26" s="415">
        <v>17484.714</v>
      </c>
      <c r="G26" s="415">
        <v>16.007000000000001</v>
      </c>
      <c r="H26" s="415">
        <v>0</v>
      </c>
      <c r="I26" s="415">
        <v>69823.368000000002</v>
      </c>
      <c r="J26" s="415">
        <v>30136.293000000001</v>
      </c>
      <c r="K26" s="415">
        <v>24687.403999999999</v>
      </c>
      <c r="L26" s="415">
        <v>14991.646000000001</v>
      </c>
      <c r="M26" s="415">
        <v>8.0250000000000004</v>
      </c>
      <c r="N26" s="415">
        <v>0</v>
      </c>
      <c r="O26" s="415">
        <v>72130.567999999999</v>
      </c>
      <c r="P26" s="415">
        <v>31991.544000000002</v>
      </c>
      <c r="Q26" s="415">
        <v>25684.685000000001</v>
      </c>
      <c r="R26" s="415">
        <v>14425.245000000001</v>
      </c>
      <c r="S26" s="415">
        <v>29.094000000000001</v>
      </c>
      <c r="T26" s="415">
        <v>0</v>
      </c>
      <c r="U26" s="415">
        <v>77576.066999999995</v>
      </c>
      <c r="V26" s="415">
        <v>32454.489000000001</v>
      </c>
      <c r="W26" s="415">
        <v>29781.46</v>
      </c>
      <c r="X26" s="415">
        <v>15295.001</v>
      </c>
      <c r="Y26" s="415">
        <v>45.116999999999997</v>
      </c>
      <c r="Z26" s="415">
        <v>0</v>
      </c>
    </row>
    <row r="27" spans="1:50" hidden="1">
      <c r="A27" s="409" t="s">
        <v>150</v>
      </c>
      <c r="B27" s="410" t="s">
        <v>290</v>
      </c>
      <c r="C27" s="411">
        <v>14952.476000000001</v>
      </c>
      <c r="D27" s="411">
        <v>6348.6019999999999</v>
      </c>
      <c r="E27" s="411">
        <v>4965.24</v>
      </c>
      <c r="F27" s="411">
        <v>3636.585</v>
      </c>
      <c r="G27" s="411">
        <v>2.0489999999999999</v>
      </c>
      <c r="H27" s="411">
        <v>0</v>
      </c>
      <c r="I27" s="411">
        <v>14407.286</v>
      </c>
      <c r="J27" s="411">
        <v>7112.9790000000003</v>
      </c>
      <c r="K27" s="411">
        <v>4676.4809999999998</v>
      </c>
      <c r="L27" s="411">
        <v>2617.6460000000002</v>
      </c>
      <c r="M27" s="411">
        <v>0.18</v>
      </c>
      <c r="N27" s="411">
        <v>0</v>
      </c>
      <c r="O27" s="411">
        <v>16006.187</v>
      </c>
      <c r="P27" s="411">
        <v>6871.9210000000003</v>
      </c>
      <c r="Q27" s="411">
        <v>6185.2049999999999</v>
      </c>
      <c r="R27" s="411">
        <v>2948.0230000000001</v>
      </c>
      <c r="S27" s="411">
        <v>1.038</v>
      </c>
      <c r="T27" s="411">
        <v>0</v>
      </c>
      <c r="U27" s="411">
        <v>17024.915000000001</v>
      </c>
      <c r="V27" s="411">
        <v>7369.3959999999997</v>
      </c>
      <c r="W27" s="411">
        <v>6718.5810000000001</v>
      </c>
      <c r="X27" s="411">
        <v>2930.44</v>
      </c>
      <c r="Y27" s="411">
        <v>6.4980000000000002</v>
      </c>
      <c r="Z27" s="411">
        <v>0</v>
      </c>
    </row>
    <row r="28" spans="1:50" hidden="1">
      <c r="A28" s="413" t="s">
        <v>151</v>
      </c>
      <c r="B28" s="414" t="s">
        <v>291</v>
      </c>
      <c r="C28" s="415">
        <v>5280.3850000000002</v>
      </c>
      <c r="D28" s="415">
        <v>2320.4690000000001</v>
      </c>
      <c r="E28" s="415">
        <v>1935.7239999999999</v>
      </c>
      <c r="F28" s="415">
        <v>1022.114</v>
      </c>
      <c r="G28" s="415">
        <v>2.0779999999999998</v>
      </c>
      <c r="H28" s="415">
        <v>0</v>
      </c>
      <c r="I28" s="415">
        <v>5295.4040000000005</v>
      </c>
      <c r="J28" s="415">
        <v>2398.2399999999998</v>
      </c>
      <c r="K28" s="415">
        <v>1840.934</v>
      </c>
      <c r="L28" s="415">
        <v>1056.23</v>
      </c>
      <c r="M28" s="415">
        <v>0</v>
      </c>
      <c r="N28" s="415">
        <v>0</v>
      </c>
      <c r="O28" s="415">
        <v>5255.5789999999997</v>
      </c>
      <c r="P28" s="415">
        <v>2427.752</v>
      </c>
      <c r="Q28" s="415">
        <v>1842.74</v>
      </c>
      <c r="R28" s="415">
        <v>978.54100000000005</v>
      </c>
      <c r="S28" s="415">
        <v>6.5460000000000003</v>
      </c>
      <c r="T28" s="415">
        <v>0</v>
      </c>
      <c r="U28" s="415">
        <v>5830.5749999999998</v>
      </c>
      <c r="V28" s="415">
        <v>2580.8890000000001</v>
      </c>
      <c r="W28" s="415">
        <v>2188.1120000000001</v>
      </c>
      <c r="X28" s="415">
        <v>1057.3720000000001</v>
      </c>
      <c r="Y28" s="415">
        <v>4.202</v>
      </c>
      <c r="Z28" s="415">
        <v>0</v>
      </c>
    </row>
    <row r="29" spans="1:50" hidden="1">
      <c r="A29" s="409" t="s">
        <v>152</v>
      </c>
      <c r="B29" s="410" t="s">
        <v>292</v>
      </c>
      <c r="C29" s="411">
        <v>5677.6490000000003</v>
      </c>
      <c r="D29" s="411">
        <v>2308.1190000000001</v>
      </c>
      <c r="E29" s="411">
        <v>2347.7139999999999</v>
      </c>
      <c r="F29" s="411">
        <v>1015.682</v>
      </c>
      <c r="G29" s="411">
        <v>6.1340000000000003</v>
      </c>
      <c r="H29" s="411">
        <v>0</v>
      </c>
      <c r="I29" s="411">
        <v>5429.4480000000003</v>
      </c>
      <c r="J29" s="411">
        <v>2161.5920000000001</v>
      </c>
      <c r="K29" s="411">
        <v>2310.306</v>
      </c>
      <c r="L29" s="411">
        <v>957.55</v>
      </c>
      <c r="M29" s="411">
        <v>0</v>
      </c>
      <c r="N29" s="411">
        <v>0</v>
      </c>
      <c r="O29" s="411">
        <v>4683.6459999999997</v>
      </c>
      <c r="P29" s="411">
        <v>1735.3</v>
      </c>
      <c r="Q29" s="411">
        <v>2141.123</v>
      </c>
      <c r="R29" s="411">
        <v>802.15700000000004</v>
      </c>
      <c r="S29" s="411">
        <v>5.0659999999999998</v>
      </c>
      <c r="T29" s="411">
        <v>0</v>
      </c>
      <c r="U29" s="411">
        <v>4502.2430000000004</v>
      </c>
      <c r="V29" s="411">
        <v>1671.8920000000001</v>
      </c>
      <c r="W29" s="411">
        <v>1993.4870000000001</v>
      </c>
      <c r="X29" s="411">
        <v>829.54499999999996</v>
      </c>
      <c r="Y29" s="411">
        <v>7.319</v>
      </c>
      <c r="Z29" s="411">
        <v>0</v>
      </c>
    </row>
    <row r="32" spans="1:50">
      <c r="A32" s="1129" t="s">
        <v>452</v>
      </c>
      <c r="B32" s="1130"/>
      <c r="C32" s="1160" t="s">
        <v>1336</v>
      </c>
      <c r="D32" s="1161"/>
      <c r="E32" s="1161"/>
      <c r="F32" s="1161"/>
      <c r="G32" s="1161"/>
      <c r="H32" s="1161"/>
      <c r="I32" s="1161"/>
      <c r="J32" s="1161"/>
      <c r="K32" s="1161"/>
      <c r="L32" s="1161"/>
      <c r="M32" s="1161"/>
      <c r="N32" s="1161"/>
      <c r="O32" s="1161"/>
      <c r="P32" s="1161"/>
      <c r="Q32" s="1161"/>
      <c r="R32" s="1161"/>
      <c r="S32" s="1161"/>
      <c r="T32" s="1161"/>
      <c r="U32" s="1161"/>
      <c r="V32" s="1161"/>
      <c r="W32" s="1161"/>
      <c r="X32" s="1161"/>
      <c r="Y32" s="1161"/>
      <c r="Z32" s="1161"/>
      <c r="AA32" s="1161"/>
      <c r="AB32" s="1161"/>
      <c r="AC32" s="1161"/>
      <c r="AD32" s="1161"/>
      <c r="AE32" s="1161"/>
      <c r="AF32" s="1161"/>
      <c r="AG32" s="1161"/>
      <c r="AH32" s="1161"/>
      <c r="AI32" s="1161"/>
      <c r="AJ32" s="1161"/>
      <c r="AK32" s="1161"/>
      <c r="AL32" s="1161"/>
      <c r="AM32" s="1161"/>
      <c r="AN32" s="1161"/>
      <c r="AO32" s="1161"/>
      <c r="AP32" s="1161"/>
      <c r="AQ32" s="1161"/>
      <c r="AR32" s="1161"/>
      <c r="AS32" s="1161"/>
      <c r="AT32" s="1161"/>
      <c r="AU32" s="1161"/>
      <c r="AV32" s="1161"/>
      <c r="AW32" s="1161"/>
      <c r="AX32" s="1161"/>
    </row>
    <row r="33" spans="1:51">
      <c r="A33" s="1131"/>
      <c r="B33" s="1132"/>
      <c r="C33" s="1137" t="s">
        <v>449</v>
      </c>
      <c r="D33" s="1138"/>
      <c r="E33" s="1138"/>
      <c r="F33" s="1138"/>
      <c r="G33" s="1138"/>
      <c r="H33" s="1138"/>
      <c r="I33" s="1138"/>
      <c r="J33" s="1138"/>
      <c r="K33" s="1138"/>
      <c r="L33" s="1138"/>
      <c r="M33" s="1138"/>
      <c r="N33" s="1138"/>
      <c r="O33" s="1138"/>
      <c r="P33" s="1138"/>
      <c r="Q33" s="1138"/>
      <c r="R33" s="1138"/>
      <c r="S33" s="1138"/>
      <c r="T33" s="1138"/>
      <c r="U33" s="1138"/>
      <c r="V33" s="1138"/>
      <c r="W33" s="1138"/>
      <c r="X33" s="1138"/>
      <c r="Y33" s="1138"/>
      <c r="Z33" s="1138"/>
      <c r="AA33" s="1138"/>
      <c r="AB33" s="1138"/>
      <c r="AC33" s="1138"/>
      <c r="AD33" s="1138"/>
      <c r="AE33" s="1138"/>
      <c r="AF33" s="1138"/>
      <c r="AG33" s="1138"/>
      <c r="AH33" s="1138"/>
      <c r="AI33" s="1138"/>
      <c r="AJ33" s="1138"/>
      <c r="AK33" s="1138"/>
      <c r="AL33" s="1138"/>
      <c r="AM33" s="1138"/>
      <c r="AN33" s="1138"/>
      <c r="AO33" s="1138"/>
      <c r="AP33" s="1138"/>
      <c r="AQ33" s="1138"/>
      <c r="AR33" s="1138"/>
      <c r="AS33" s="1138"/>
      <c r="AT33" s="1138"/>
      <c r="AU33" s="1138"/>
      <c r="AV33" s="1138"/>
      <c r="AW33" s="1138"/>
      <c r="AX33" s="1138"/>
    </row>
    <row r="34" spans="1:51">
      <c r="A34" s="1131"/>
      <c r="B34" s="1132"/>
      <c r="C34" s="1137">
        <v>2020</v>
      </c>
      <c r="D34" s="1138"/>
      <c r="E34" s="1138"/>
      <c r="F34" s="1138"/>
      <c r="G34" s="1138"/>
      <c r="H34" s="1138"/>
      <c r="I34" s="1138"/>
      <c r="J34" s="1138"/>
      <c r="K34" s="1138"/>
      <c r="L34" s="1138"/>
      <c r="M34" s="1138"/>
      <c r="N34" s="1138"/>
      <c r="O34" s="1137">
        <v>2019</v>
      </c>
      <c r="P34" s="1138"/>
      <c r="Q34" s="1138"/>
      <c r="R34" s="1138"/>
      <c r="S34" s="1138"/>
      <c r="T34" s="1138"/>
      <c r="U34" s="1138"/>
      <c r="V34" s="1138"/>
      <c r="W34" s="1138"/>
      <c r="X34" s="1138"/>
      <c r="Y34" s="1138"/>
      <c r="Z34" s="1138"/>
      <c r="AA34" s="1137">
        <v>2018</v>
      </c>
      <c r="AB34" s="1138"/>
      <c r="AC34" s="1138"/>
      <c r="AD34" s="1138"/>
      <c r="AE34" s="1138"/>
      <c r="AF34" s="1138"/>
      <c r="AG34" s="1138"/>
      <c r="AH34" s="1138"/>
      <c r="AI34" s="1138"/>
      <c r="AJ34" s="1138"/>
      <c r="AK34" s="1138"/>
      <c r="AL34" s="1138"/>
      <c r="AM34" s="1137">
        <v>2017</v>
      </c>
      <c r="AN34" s="1138"/>
      <c r="AO34" s="1138"/>
      <c r="AP34" s="1138"/>
      <c r="AQ34" s="1138"/>
      <c r="AR34" s="1138"/>
      <c r="AS34" s="1138"/>
      <c r="AT34" s="1138"/>
      <c r="AU34" s="1138"/>
      <c r="AV34" s="1138"/>
      <c r="AW34" s="1138"/>
      <c r="AX34" s="1138"/>
    </row>
    <row r="35" spans="1:51">
      <c r="A35" s="1131"/>
      <c r="B35" s="1132"/>
      <c r="C35" s="1137" t="s">
        <v>1337</v>
      </c>
      <c r="D35" s="1138"/>
      <c r="E35" s="1138"/>
      <c r="F35" s="1138"/>
      <c r="G35" s="1138"/>
      <c r="H35" s="1138"/>
      <c r="I35" s="1138"/>
      <c r="J35" s="1138"/>
      <c r="K35" s="1138"/>
      <c r="L35" s="1138"/>
      <c r="M35" s="1138"/>
      <c r="N35" s="1138"/>
      <c r="O35" s="1138"/>
      <c r="P35" s="1138"/>
      <c r="Q35" s="1138"/>
      <c r="R35" s="1138"/>
      <c r="S35" s="1138"/>
      <c r="T35" s="1138"/>
      <c r="U35" s="1138"/>
      <c r="V35" s="1138"/>
      <c r="W35" s="1138"/>
      <c r="X35" s="1138"/>
      <c r="Y35" s="1138"/>
      <c r="Z35" s="1138"/>
      <c r="AA35" s="1138"/>
      <c r="AB35" s="1138"/>
      <c r="AC35" s="1138"/>
      <c r="AD35" s="1138"/>
      <c r="AE35" s="1138"/>
      <c r="AF35" s="1138"/>
      <c r="AG35" s="1138"/>
      <c r="AH35" s="1138"/>
      <c r="AI35" s="1138"/>
      <c r="AJ35" s="1138"/>
      <c r="AK35" s="1138"/>
      <c r="AL35" s="1138"/>
      <c r="AM35" s="1138"/>
      <c r="AN35" s="1138"/>
      <c r="AO35" s="1138"/>
      <c r="AP35" s="1138"/>
      <c r="AQ35" s="1138"/>
      <c r="AR35" s="1138"/>
      <c r="AS35" s="1138"/>
      <c r="AT35" s="1138"/>
      <c r="AU35" s="1138"/>
      <c r="AV35" s="1138"/>
      <c r="AW35" s="1138"/>
      <c r="AX35" s="1138"/>
    </row>
    <row r="36" spans="1:51" ht="20.399999999999999" customHeight="1">
      <c r="A36" s="1131"/>
      <c r="B36" s="1132"/>
      <c r="C36" s="768" t="s">
        <v>1</v>
      </c>
      <c r="D36" s="768" t="s">
        <v>517</v>
      </c>
      <c r="E36" s="768" t="s">
        <v>1313</v>
      </c>
      <c r="F36" s="768" t="s">
        <v>1314</v>
      </c>
      <c r="G36" s="768" t="s">
        <v>516</v>
      </c>
      <c r="H36" s="768" t="s">
        <v>313</v>
      </c>
      <c r="I36" s="768" t="s">
        <v>1315</v>
      </c>
      <c r="J36" s="768" t="s">
        <v>519</v>
      </c>
      <c r="K36" s="768" t="s">
        <v>1316</v>
      </c>
      <c r="L36" s="768" t="s">
        <v>1317</v>
      </c>
      <c r="M36" s="768" t="s">
        <v>110</v>
      </c>
      <c r="N36" s="768" t="s">
        <v>520</v>
      </c>
      <c r="O36" s="768" t="s">
        <v>1</v>
      </c>
      <c r="P36" s="768" t="s">
        <v>517</v>
      </c>
      <c r="Q36" s="768" t="s">
        <v>1313</v>
      </c>
      <c r="R36" s="768" t="s">
        <v>1314</v>
      </c>
      <c r="S36" s="768" t="s">
        <v>516</v>
      </c>
      <c r="T36" s="768" t="s">
        <v>313</v>
      </c>
      <c r="U36" s="768" t="s">
        <v>1315</v>
      </c>
      <c r="V36" s="768" t="s">
        <v>519</v>
      </c>
      <c r="W36" s="768" t="s">
        <v>1316</v>
      </c>
      <c r="X36" s="768" t="s">
        <v>1317</v>
      </c>
      <c r="Y36" s="768" t="s">
        <v>110</v>
      </c>
      <c r="Z36" s="768" t="s">
        <v>520</v>
      </c>
      <c r="AA36" s="768" t="s">
        <v>1</v>
      </c>
      <c r="AB36" s="768" t="s">
        <v>517</v>
      </c>
      <c r="AC36" s="768" t="s">
        <v>1313</v>
      </c>
      <c r="AD36" s="768" t="s">
        <v>1314</v>
      </c>
      <c r="AE36" s="768" t="s">
        <v>516</v>
      </c>
      <c r="AF36" s="768" t="s">
        <v>313</v>
      </c>
      <c r="AG36" s="768" t="s">
        <v>1315</v>
      </c>
      <c r="AH36" s="768" t="s">
        <v>519</v>
      </c>
      <c r="AI36" s="768" t="s">
        <v>1316</v>
      </c>
      <c r="AJ36" s="768" t="s">
        <v>1317</v>
      </c>
      <c r="AK36" s="768" t="s">
        <v>110</v>
      </c>
      <c r="AL36" s="768" t="s">
        <v>520</v>
      </c>
      <c r="AM36" s="768" t="s">
        <v>1</v>
      </c>
      <c r="AN36" s="768" t="s">
        <v>517</v>
      </c>
      <c r="AO36" s="768" t="s">
        <v>1313</v>
      </c>
      <c r="AP36" s="768" t="s">
        <v>1314</v>
      </c>
      <c r="AQ36" s="768" t="s">
        <v>516</v>
      </c>
      <c r="AR36" s="768" t="s">
        <v>313</v>
      </c>
      <c r="AS36" s="768" t="s">
        <v>1315</v>
      </c>
      <c r="AT36" s="768" t="s">
        <v>519</v>
      </c>
      <c r="AU36" s="768" t="s">
        <v>1316</v>
      </c>
      <c r="AV36" s="768" t="s">
        <v>1317</v>
      </c>
      <c r="AW36" s="768" t="s">
        <v>110</v>
      </c>
      <c r="AX36" s="768" t="s">
        <v>520</v>
      </c>
    </row>
    <row r="37" spans="1:51">
      <c r="A37" s="1133"/>
      <c r="B37" s="1134"/>
      <c r="C37" s="768" t="s">
        <v>451</v>
      </c>
      <c r="D37" s="768" t="s">
        <v>451</v>
      </c>
      <c r="E37" s="768" t="s">
        <v>451</v>
      </c>
      <c r="F37" s="768" t="s">
        <v>451</v>
      </c>
      <c r="G37" s="768" t="s">
        <v>451</v>
      </c>
      <c r="H37" s="768" t="s">
        <v>451</v>
      </c>
      <c r="I37" s="768" t="s">
        <v>451</v>
      </c>
      <c r="J37" s="768" t="s">
        <v>451</v>
      </c>
      <c r="K37" s="768" t="s">
        <v>451</v>
      </c>
      <c r="L37" s="768" t="s">
        <v>451</v>
      </c>
      <c r="M37" s="768" t="s">
        <v>451</v>
      </c>
      <c r="N37" s="768" t="s">
        <v>451</v>
      </c>
      <c r="O37" s="768" t="s">
        <v>451</v>
      </c>
      <c r="P37" s="768" t="s">
        <v>451</v>
      </c>
      <c r="Q37" s="768" t="s">
        <v>451</v>
      </c>
      <c r="R37" s="768" t="s">
        <v>451</v>
      </c>
      <c r="S37" s="768" t="s">
        <v>451</v>
      </c>
      <c r="T37" s="768" t="s">
        <v>451</v>
      </c>
      <c r="U37" s="768" t="s">
        <v>451</v>
      </c>
      <c r="V37" s="768" t="s">
        <v>451</v>
      </c>
      <c r="W37" s="768" t="s">
        <v>451</v>
      </c>
      <c r="X37" s="768" t="s">
        <v>451</v>
      </c>
      <c r="Y37" s="768" t="s">
        <v>451</v>
      </c>
      <c r="Z37" s="768" t="s">
        <v>451</v>
      </c>
      <c r="AA37" s="768" t="s">
        <v>451</v>
      </c>
      <c r="AB37" s="768" t="s">
        <v>451</v>
      </c>
      <c r="AC37" s="768" t="s">
        <v>451</v>
      </c>
      <c r="AD37" s="768" t="s">
        <v>451</v>
      </c>
      <c r="AE37" s="768" t="s">
        <v>451</v>
      </c>
      <c r="AF37" s="768" t="s">
        <v>451</v>
      </c>
      <c r="AG37" s="768" t="s">
        <v>451</v>
      </c>
      <c r="AH37" s="768" t="s">
        <v>451</v>
      </c>
      <c r="AI37" s="768" t="s">
        <v>451</v>
      </c>
      <c r="AJ37" s="768" t="s">
        <v>451</v>
      </c>
      <c r="AK37" s="768" t="s">
        <v>451</v>
      </c>
      <c r="AL37" s="768" t="s">
        <v>451</v>
      </c>
      <c r="AM37" s="768" t="s">
        <v>451</v>
      </c>
      <c r="AN37" s="768" t="s">
        <v>451</v>
      </c>
      <c r="AO37" s="768" t="s">
        <v>451</v>
      </c>
      <c r="AP37" s="768" t="s">
        <v>451</v>
      </c>
      <c r="AQ37" s="768" t="s">
        <v>451</v>
      </c>
      <c r="AR37" s="768" t="s">
        <v>451</v>
      </c>
      <c r="AS37" s="768" t="s">
        <v>451</v>
      </c>
      <c r="AT37" s="768" t="s">
        <v>451</v>
      </c>
      <c r="AU37" s="768" t="s">
        <v>451</v>
      </c>
      <c r="AV37" s="768" t="s">
        <v>451</v>
      </c>
      <c r="AW37" s="768" t="s">
        <v>451</v>
      </c>
      <c r="AX37" s="768" t="s">
        <v>451</v>
      </c>
    </row>
    <row r="38" spans="1:51">
      <c r="A38" s="409" t="s">
        <v>263</v>
      </c>
      <c r="B38" s="410" t="s">
        <v>430</v>
      </c>
      <c r="C38" s="411">
        <v>947924</v>
      </c>
      <c r="D38" s="411">
        <v>214230</v>
      </c>
      <c r="E38" s="411">
        <v>140333</v>
      </c>
      <c r="F38" s="411">
        <v>6994</v>
      </c>
      <c r="G38" s="411">
        <v>191862</v>
      </c>
      <c r="H38" s="411">
        <v>30408</v>
      </c>
      <c r="I38" s="411">
        <v>7120</v>
      </c>
      <c r="J38" s="411">
        <v>87</v>
      </c>
      <c r="K38" s="411">
        <v>36474</v>
      </c>
      <c r="L38" s="411">
        <v>660</v>
      </c>
      <c r="M38" s="411">
        <v>195826</v>
      </c>
      <c r="N38" s="411">
        <v>123929</v>
      </c>
      <c r="O38" s="411">
        <v>1004312</v>
      </c>
      <c r="P38" s="411">
        <v>204192</v>
      </c>
      <c r="Q38" s="411">
        <v>129553</v>
      </c>
      <c r="R38" s="411">
        <v>7337</v>
      </c>
      <c r="S38" s="411">
        <v>190110</v>
      </c>
      <c r="T38" s="411">
        <v>28492</v>
      </c>
      <c r="U38" s="411">
        <v>6098</v>
      </c>
      <c r="V38" s="411">
        <v>246</v>
      </c>
      <c r="W38" s="411">
        <v>27592</v>
      </c>
      <c r="X38" s="411">
        <v>644</v>
      </c>
      <c r="Y38" s="411">
        <v>263181</v>
      </c>
      <c r="Z38" s="411">
        <v>146866</v>
      </c>
      <c r="AA38" s="411">
        <v>945072</v>
      </c>
      <c r="AB38" s="411">
        <v>180330</v>
      </c>
      <c r="AC38" s="411">
        <v>113609</v>
      </c>
      <c r="AD38" s="411">
        <v>7559</v>
      </c>
      <c r="AE38" s="411">
        <v>172177</v>
      </c>
      <c r="AF38" s="411">
        <v>26152</v>
      </c>
      <c r="AG38" s="411">
        <v>5858</v>
      </c>
      <c r="AH38" s="411">
        <v>72</v>
      </c>
      <c r="AI38" s="411">
        <v>20422</v>
      </c>
      <c r="AJ38" s="411">
        <v>899</v>
      </c>
      <c r="AK38" s="411">
        <v>284371</v>
      </c>
      <c r="AL38" s="411">
        <v>133622</v>
      </c>
      <c r="AM38" s="411">
        <v>850062</v>
      </c>
      <c r="AN38" s="411">
        <v>157857</v>
      </c>
      <c r="AO38" s="411">
        <v>102951</v>
      </c>
      <c r="AP38" s="411">
        <v>5849</v>
      </c>
      <c r="AQ38" s="411">
        <v>165658</v>
      </c>
      <c r="AR38" s="411">
        <v>21222</v>
      </c>
      <c r="AS38" s="411">
        <v>4507</v>
      </c>
      <c r="AT38" s="411">
        <v>73</v>
      </c>
      <c r="AU38" s="411">
        <v>13097</v>
      </c>
      <c r="AV38" s="411">
        <v>732</v>
      </c>
      <c r="AW38" s="411">
        <v>256249</v>
      </c>
      <c r="AX38" s="411">
        <v>121865</v>
      </c>
    </row>
    <row r="39" spans="1:51">
      <c r="A39" s="413" t="s">
        <v>3</v>
      </c>
      <c r="B39" s="414">
        <v>16</v>
      </c>
      <c r="C39" s="415">
        <v>160574</v>
      </c>
      <c r="D39" s="415">
        <v>42007</v>
      </c>
      <c r="E39" s="415">
        <v>28653</v>
      </c>
      <c r="F39" s="415">
        <v>822</v>
      </c>
      <c r="G39" s="415">
        <v>40044</v>
      </c>
      <c r="H39" s="415">
        <v>1960</v>
      </c>
      <c r="I39" s="415">
        <v>1618</v>
      </c>
      <c r="J39" s="415">
        <v>16</v>
      </c>
      <c r="K39" s="415">
        <v>3089</v>
      </c>
      <c r="L39" s="415">
        <v>31</v>
      </c>
      <c r="M39" s="415">
        <v>37570</v>
      </c>
      <c r="N39" s="415">
        <v>4763</v>
      </c>
      <c r="O39" s="415">
        <v>161911</v>
      </c>
      <c r="P39" s="415">
        <v>38238</v>
      </c>
      <c r="Q39" s="415">
        <v>24861</v>
      </c>
      <c r="R39" s="415">
        <v>701</v>
      </c>
      <c r="S39" s="415">
        <v>38030</v>
      </c>
      <c r="T39" s="415">
        <v>1288</v>
      </c>
      <c r="U39" s="415">
        <v>1221</v>
      </c>
      <c r="V39" s="415">
        <v>115</v>
      </c>
      <c r="W39" s="415">
        <v>3121</v>
      </c>
      <c r="X39" s="415">
        <v>37</v>
      </c>
      <c r="Y39" s="415">
        <v>50258</v>
      </c>
      <c r="Z39" s="415">
        <v>4042</v>
      </c>
      <c r="AA39" s="415">
        <v>137307</v>
      </c>
      <c r="AB39" s="415">
        <v>32817</v>
      </c>
      <c r="AC39" s="415">
        <v>20861</v>
      </c>
      <c r="AD39" s="415">
        <v>592</v>
      </c>
      <c r="AE39" s="415">
        <v>32827</v>
      </c>
      <c r="AF39" s="415">
        <v>1010</v>
      </c>
      <c r="AG39" s="415">
        <v>1014</v>
      </c>
      <c r="AH39" s="415">
        <v>13</v>
      </c>
      <c r="AI39" s="415">
        <v>1834</v>
      </c>
      <c r="AJ39" s="415">
        <v>83</v>
      </c>
      <c r="AK39" s="415">
        <v>44070</v>
      </c>
      <c r="AL39" s="415">
        <v>2186</v>
      </c>
      <c r="AM39" s="415">
        <v>110861</v>
      </c>
      <c r="AN39" s="415">
        <v>27570</v>
      </c>
      <c r="AO39" s="415">
        <v>18949</v>
      </c>
      <c r="AP39" s="415">
        <v>457</v>
      </c>
      <c r="AQ39" s="415">
        <v>30136</v>
      </c>
      <c r="AR39" s="415">
        <v>1347</v>
      </c>
      <c r="AS39" s="415">
        <v>847</v>
      </c>
      <c r="AT39" s="415">
        <v>9</v>
      </c>
      <c r="AU39" s="415">
        <v>680</v>
      </c>
      <c r="AV39" s="415">
        <v>59</v>
      </c>
      <c r="AW39" s="415">
        <v>30441</v>
      </c>
      <c r="AX39" s="415">
        <v>368</v>
      </c>
    </row>
    <row r="40" spans="1:51">
      <c r="A40" s="409" t="s">
        <v>150</v>
      </c>
      <c r="B40" s="410" t="s">
        <v>290</v>
      </c>
      <c r="C40" s="840">
        <v>25497</v>
      </c>
      <c r="D40" s="840">
        <v>9398</v>
      </c>
      <c r="E40" s="840">
        <v>5334</v>
      </c>
      <c r="F40" s="840">
        <v>54</v>
      </c>
      <c r="G40" s="840">
        <v>8931</v>
      </c>
      <c r="H40" s="840">
        <v>67</v>
      </c>
      <c r="I40" s="840">
        <v>189</v>
      </c>
      <c r="J40" s="840">
        <v>3</v>
      </c>
      <c r="K40" s="840">
        <v>0</v>
      </c>
      <c r="L40" s="840">
        <v>4</v>
      </c>
      <c r="M40" s="840">
        <v>231</v>
      </c>
      <c r="N40" s="411">
        <v>1287</v>
      </c>
      <c r="O40" s="411">
        <v>24099</v>
      </c>
      <c r="P40" s="411">
        <v>8634</v>
      </c>
      <c r="Q40" s="411">
        <v>4497</v>
      </c>
      <c r="R40" s="411">
        <v>43</v>
      </c>
      <c r="S40" s="411">
        <v>9661</v>
      </c>
      <c r="T40" s="411">
        <v>88</v>
      </c>
      <c r="U40" s="411">
        <v>162</v>
      </c>
      <c r="V40" s="411">
        <v>2</v>
      </c>
      <c r="W40" s="411">
        <v>0</v>
      </c>
      <c r="X40" s="411">
        <v>5</v>
      </c>
      <c r="Y40" s="411">
        <v>206</v>
      </c>
      <c r="Z40" s="411">
        <v>801</v>
      </c>
      <c r="AA40" s="411">
        <v>19087</v>
      </c>
      <c r="AB40" s="411">
        <v>7210</v>
      </c>
      <c r="AC40" s="411">
        <v>3643</v>
      </c>
      <c r="AD40" s="411">
        <v>38</v>
      </c>
      <c r="AE40" s="411">
        <v>7814</v>
      </c>
      <c r="AF40" s="411">
        <v>30</v>
      </c>
      <c r="AG40" s="411">
        <v>130</v>
      </c>
      <c r="AH40" s="411">
        <v>1</v>
      </c>
      <c r="AI40" s="411">
        <v>0</v>
      </c>
      <c r="AJ40" s="411">
        <v>1</v>
      </c>
      <c r="AK40" s="411">
        <v>220</v>
      </c>
      <c r="AL40" s="411">
        <v>0</v>
      </c>
      <c r="AM40" s="411">
        <v>16352</v>
      </c>
      <c r="AN40" s="411">
        <v>5629</v>
      </c>
      <c r="AO40" s="411">
        <v>3432</v>
      </c>
      <c r="AP40" s="411">
        <v>31</v>
      </c>
      <c r="AQ40" s="411">
        <v>6919</v>
      </c>
      <c r="AR40" s="411">
        <v>81</v>
      </c>
      <c r="AS40" s="411">
        <v>103</v>
      </c>
      <c r="AT40" s="411">
        <v>1</v>
      </c>
      <c r="AU40" s="411">
        <v>0</v>
      </c>
      <c r="AV40" s="411">
        <v>0</v>
      </c>
      <c r="AW40" s="411">
        <v>156</v>
      </c>
      <c r="AX40" s="411">
        <v>0</v>
      </c>
      <c r="AY40" t="s">
        <v>2001</v>
      </c>
    </row>
    <row r="41" spans="1:51">
      <c r="A41" s="413" t="s">
        <v>151</v>
      </c>
      <c r="B41" s="414" t="s">
        <v>291</v>
      </c>
      <c r="C41" s="415">
        <v>10963</v>
      </c>
      <c r="D41" s="415">
        <v>3755</v>
      </c>
      <c r="E41" s="415">
        <v>2392</v>
      </c>
      <c r="F41" s="415">
        <v>123</v>
      </c>
      <c r="G41" s="415">
        <v>3895</v>
      </c>
      <c r="H41" s="415">
        <v>111</v>
      </c>
      <c r="I41" s="415">
        <v>234</v>
      </c>
      <c r="J41" s="415">
        <v>1</v>
      </c>
      <c r="K41" s="415">
        <v>0</v>
      </c>
      <c r="L41" s="415">
        <v>18</v>
      </c>
      <c r="M41" s="415">
        <v>435</v>
      </c>
      <c r="N41" s="415">
        <v>0</v>
      </c>
      <c r="O41" s="415">
        <v>8763</v>
      </c>
      <c r="P41" s="415">
        <v>2976</v>
      </c>
      <c r="Q41" s="415">
        <v>1761</v>
      </c>
      <c r="R41" s="415">
        <v>88</v>
      </c>
      <c r="S41" s="415">
        <v>3219</v>
      </c>
      <c r="T41" s="415">
        <v>75</v>
      </c>
      <c r="U41" s="415">
        <v>195</v>
      </c>
      <c r="V41" s="415">
        <v>0</v>
      </c>
      <c r="W41" s="415">
        <v>0</v>
      </c>
      <c r="X41" s="415">
        <v>12</v>
      </c>
      <c r="Y41" s="415">
        <v>437</v>
      </c>
      <c r="Z41" s="415">
        <v>0</v>
      </c>
      <c r="AA41" s="415">
        <v>7312</v>
      </c>
      <c r="AB41" s="415">
        <v>2485</v>
      </c>
      <c r="AC41" s="415">
        <v>1428</v>
      </c>
      <c r="AD41" s="415">
        <v>89</v>
      </c>
      <c r="AE41" s="415">
        <v>2703</v>
      </c>
      <c r="AF41" s="415">
        <v>54</v>
      </c>
      <c r="AG41" s="415">
        <v>177</v>
      </c>
      <c r="AH41" s="415">
        <v>1</v>
      </c>
      <c r="AI41" s="415">
        <v>0</v>
      </c>
      <c r="AJ41" s="415">
        <v>2</v>
      </c>
      <c r="AK41" s="415">
        <v>374</v>
      </c>
      <c r="AL41" s="415">
        <v>0</v>
      </c>
      <c r="AM41" s="415">
        <v>6477</v>
      </c>
      <c r="AN41" s="415">
        <v>2123</v>
      </c>
      <c r="AO41" s="415">
        <v>1234</v>
      </c>
      <c r="AP41" s="415">
        <v>65</v>
      </c>
      <c r="AQ41" s="415">
        <v>2536</v>
      </c>
      <c r="AR41" s="415">
        <v>47</v>
      </c>
      <c r="AS41" s="415">
        <v>150</v>
      </c>
      <c r="AT41" s="415">
        <v>0</v>
      </c>
      <c r="AU41" s="415">
        <v>0</v>
      </c>
      <c r="AV41" s="415">
        <v>0</v>
      </c>
      <c r="AW41" s="415">
        <v>322</v>
      </c>
      <c r="AX41" s="415">
        <v>0</v>
      </c>
      <c r="AY41" t="s">
        <v>2002</v>
      </c>
    </row>
    <row r="42" spans="1:51">
      <c r="A42" s="409" t="s">
        <v>152</v>
      </c>
      <c r="B42" s="410" t="s">
        <v>292</v>
      </c>
      <c r="C42" s="411">
        <v>9316</v>
      </c>
      <c r="D42" s="411">
        <v>3363</v>
      </c>
      <c r="E42" s="411">
        <v>1993</v>
      </c>
      <c r="F42" s="411">
        <v>227</v>
      </c>
      <c r="G42" s="411">
        <v>2699</v>
      </c>
      <c r="H42" s="411">
        <v>168</v>
      </c>
      <c r="I42" s="411">
        <v>402</v>
      </c>
      <c r="J42" s="411">
        <v>4</v>
      </c>
      <c r="K42" s="411">
        <v>0</v>
      </c>
      <c r="L42" s="411">
        <v>2</v>
      </c>
      <c r="M42" s="411">
        <v>176</v>
      </c>
      <c r="N42" s="411">
        <v>280</v>
      </c>
      <c r="O42" s="411">
        <v>8181</v>
      </c>
      <c r="P42" s="411">
        <v>2974</v>
      </c>
      <c r="Q42" s="411">
        <v>1654</v>
      </c>
      <c r="R42" s="411">
        <v>201</v>
      </c>
      <c r="S42" s="411">
        <v>2480</v>
      </c>
      <c r="T42" s="411">
        <v>101</v>
      </c>
      <c r="U42" s="411">
        <v>275</v>
      </c>
      <c r="V42" s="411">
        <v>2</v>
      </c>
      <c r="W42" s="411">
        <v>0</v>
      </c>
      <c r="X42" s="411">
        <v>3</v>
      </c>
      <c r="Y42" s="411">
        <v>162</v>
      </c>
      <c r="Z42" s="411">
        <v>329</v>
      </c>
      <c r="AA42" s="411">
        <v>7076</v>
      </c>
      <c r="AB42" s="411">
        <v>2725</v>
      </c>
      <c r="AC42" s="411">
        <v>1340</v>
      </c>
      <c r="AD42" s="411">
        <v>198</v>
      </c>
      <c r="AE42" s="411">
        <v>2284</v>
      </c>
      <c r="AF42" s="411">
        <v>138</v>
      </c>
      <c r="AG42" s="411">
        <v>259</v>
      </c>
      <c r="AH42" s="411">
        <v>3</v>
      </c>
      <c r="AI42" s="411">
        <v>0</v>
      </c>
      <c r="AJ42" s="411">
        <v>1</v>
      </c>
      <c r="AK42" s="411">
        <v>128</v>
      </c>
      <c r="AL42" s="411">
        <v>0</v>
      </c>
      <c r="AM42" s="411">
        <v>6682</v>
      </c>
      <c r="AN42" s="411">
        <v>2532</v>
      </c>
      <c r="AO42" s="411">
        <v>1227</v>
      </c>
      <c r="AP42" s="411">
        <v>148</v>
      </c>
      <c r="AQ42" s="411">
        <v>2175</v>
      </c>
      <c r="AR42" s="411">
        <v>257</v>
      </c>
      <c r="AS42" s="411">
        <v>228</v>
      </c>
      <c r="AT42" s="411">
        <v>3</v>
      </c>
      <c r="AU42" s="411">
        <v>0</v>
      </c>
      <c r="AV42" s="411">
        <v>0</v>
      </c>
      <c r="AW42" s="411">
        <v>114</v>
      </c>
      <c r="AX42" s="411">
        <v>0</v>
      </c>
      <c r="AY42" t="s">
        <v>2003</v>
      </c>
    </row>
    <row r="43" spans="1:51">
      <c r="A43" s="1154" t="s">
        <v>1338</v>
      </c>
      <c r="B43" s="1154"/>
      <c r="C43" s="1154"/>
      <c r="D43" s="1154"/>
      <c r="E43" s="1154"/>
      <c r="F43" s="1154"/>
      <c r="G43" s="1154"/>
      <c r="H43" s="1154"/>
      <c r="I43" s="1154"/>
      <c r="J43" s="1154"/>
      <c r="K43" s="1154"/>
      <c r="L43" s="475"/>
      <c r="M43" s="475"/>
      <c r="N43" s="475"/>
      <c r="O43" s="475"/>
      <c r="P43" s="475"/>
      <c r="Q43" s="475"/>
      <c r="R43" s="475"/>
      <c r="S43" s="475"/>
      <c r="T43" s="475"/>
      <c r="U43" s="475"/>
      <c r="V43" s="475"/>
      <c r="W43" s="475"/>
      <c r="X43" s="475"/>
      <c r="Y43" s="475"/>
      <c r="Z43" s="475"/>
      <c r="AA43" s="475"/>
      <c r="AB43" s="475"/>
      <c r="AC43" s="475"/>
      <c r="AD43" s="475"/>
      <c r="AE43" s="475"/>
      <c r="AF43" s="475"/>
      <c r="AG43" s="475"/>
      <c r="AH43" s="475"/>
      <c r="AI43" s="475"/>
      <c r="AJ43" s="475"/>
      <c r="AK43" s="475"/>
      <c r="AL43" s="475"/>
      <c r="AM43" s="475"/>
      <c r="AN43" s="475"/>
      <c r="AO43" s="475"/>
      <c r="AP43" s="475"/>
      <c r="AQ43" s="475"/>
      <c r="AR43" s="475"/>
      <c r="AS43" s="475"/>
      <c r="AT43" s="475"/>
      <c r="AU43" s="475"/>
      <c r="AV43" s="475"/>
      <c r="AW43" s="475"/>
      <c r="AX43" s="475"/>
    </row>
  </sheetData>
  <mergeCells count="26">
    <mergeCell ref="A43:K43"/>
    <mergeCell ref="A32:B37"/>
    <mergeCell ref="C32:AX32"/>
    <mergeCell ref="C33:AX33"/>
    <mergeCell ref="C34:N34"/>
    <mergeCell ref="O34:Z34"/>
    <mergeCell ref="AA34:AL34"/>
    <mergeCell ref="AM34:AX34"/>
    <mergeCell ref="C35:AX35"/>
    <mergeCell ref="A4:C4"/>
    <mergeCell ref="A5:B10"/>
    <mergeCell ref="C5:N5"/>
    <mergeCell ref="C6:N6"/>
    <mergeCell ref="C7:E7"/>
    <mergeCell ref="F7:H7"/>
    <mergeCell ref="I7:K7"/>
    <mergeCell ref="L7:N7"/>
    <mergeCell ref="C8:N8"/>
    <mergeCell ref="A19:B24"/>
    <mergeCell ref="C19:Z19"/>
    <mergeCell ref="C20:Z20"/>
    <mergeCell ref="C21:H21"/>
    <mergeCell ref="I21:N21"/>
    <mergeCell ref="O21:T21"/>
    <mergeCell ref="U21:Z21"/>
    <mergeCell ref="C22:Z2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C3BE2-C537-4ED8-BEB8-A6B6BB3FC2EF}">
  <dimension ref="B12:AC26"/>
  <sheetViews>
    <sheetView topLeftCell="C1" zoomScale="130" zoomScaleNormal="130" workbookViewId="0">
      <selection activeCell="E5" sqref="E5"/>
    </sheetView>
  </sheetViews>
  <sheetFormatPr defaultRowHeight="14.4"/>
  <cols>
    <col min="3" max="3" width="21" customWidth="1"/>
  </cols>
  <sheetData>
    <row r="12" spans="2:29" ht="15" thickBot="1"/>
    <row r="13" spans="2:29" ht="15" thickBot="1">
      <c r="B13" s="418"/>
      <c r="C13" s="1162" t="s">
        <v>507</v>
      </c>
      <c r="D13" s="1163"/>
      <c r="E13" s="1164"/>
    </row>
    <row r="14" spans="2:29">
      <c r="C14" s="1131" t="s">
        <v>452</v>
      </c>
      <c r="D14" s="1132"/>
      <c r="E14" s="1133" t="s">
        <v>500</v>
      </c>
      <c r="F14" s="1136"/>
      <c r="G14" s="1136"/>
      <c r="H14" s="1136"/>
      <c r="I14" s="1136"/>
      <c r="J14" s="1136"/>
      <c r="K14" s="1136"/>
      <c r="L14" s="1136"/>
      <c r="M14" s="1136"/>
      <c r="N14" s="1136"/>
      <c r="O14" s="1136"/>
      <c r="P14" s="1136"/>
      <c r="Q14" s="1136"/>
      <c r="R14" s="1136"/>
      <c r="S14" s="1136"/>
      <c r="T14" s="1136"/>
      <c r="U14" s="1136"/>
      <c r="V14" s="1136"/>
      <c r="W14" s="1136"/>
      <c r="X14" s="1136"/>
      <c r="Y14" s="1136"/>
      <c r="Z14" s="1136"/>
      <c r="AA14" s="1136"/>
      <c r="AB14" s="1136"/>
      <c r="AC14" s="1136"/>
    </row>
    <row r="15" spans="2:29">
      <c r="C15" s="1131"/>
      <c r="D15" s="1132"/>
      <c r="E15" s="1137" t="s">
        <v>449</v>
      </c>
      <c r="F15" s="1138"/>
      <c r="G15" s="1138"/>
      <c r="H15" s="1138"/>
      <c r="I15" s="1138"/>
      <c r="J15" s="1138"/>
      <c r="K15" s="1138"/>
      <c r="L15" s="1138"/>
      <c r="M15" s="1138"/>
      <c r="N15" s="1138"/>
      <c r="O15" s="1138"/>
      <c r="P15" s="1138"/>
      <c r="Q15" s="1138"/>
      <c r="R15" s="1138"/>
      <c r="S15" s="1138"/>
      <c r="T15" s="1138"/>
      <c r="U15" s="1138"/>
      <c r="V15" s="1138"/>
      <c r="W15" s="1138"/>
      <c r="X15" s="1138"/>
      <c r="Y15" s="1138"/>
      <c r="Z15" s="1138"/>
      <c r="AA15" s="1138"/>
      <c r="AB15" s="1138"/>
      <c r="AC15" s="1138"/>
    </row>
    <row r="16" spans="2:29">
      <c r="C16" s="1131"/>
      <c r="D16" s="1132"/>
      <c r="E16" s="1137">
        <v>2020</v>
      </c>
      <c r="F16" s="1138"/>
      <c r="G16" s="1138"/>
      <c r="H16" s="1138"/>
      <c r="I16" s="1138"/>
      <c r="J16" s="1137">
        <v>2019</v>
      </c>
      <c r="K16" s="1138"/>
      <c r="L16" s="1138"/>
      <c r="M16" s="1138"/>
      <c r="N16" s="1138"/>
      <c r="O16" s="1137">
        <v>2018</v>
      </c>
      <c r="P16" s="1138"/>
      <c r="Q16" s="1138"/>
      <c r="R16" s="1138"/>
      <c r="S16" s="1138"/>
      <c r="T16" s="1137">
        <v>2017</v>
      </c>
      <c r="U16" s="1138"/>
      <c r="V16" s="1138"/>
      <c r="W16" s="1138"/>
      <c r="X16" s="1138"/>
      <c r="Y16" s="1137">
        <v>2016</v>
      </c>
      <c r="Z16" s="1138"/>
      <c r="AA16" s="1138"/>
      <c r="AB16" s="1138"/>
      <c r="AC16" s="1138"/>
    </row>
    <row r="17" spans="3:29">
      <c r="C17" s="1131"/>
      <c r="D17" s="1132"/>
      <c r="E17" s="1137" t="s">
        <v>501</v>
      </c>
      <c r="F17" s="1138"/>
      <c r="G17" s="1138"/>
      <c r="H17" s="1138"/>
      <c r="I17" s="1138"/>
      <c r="J17" s="1138"/>
      <c r="K17" s="1138"/>
      <c r="L17" s="1138"/>
      <c r="M17" s="1138"/>
      <c r="N17" s="1138"/>
      <c r="O17" s="1138"/>
      <c r="P17" s="1138"/>
      <c r="Q17" s="1138"/>
      <c r="R17" s="1138"/>
      <c r="S17" s="1138"/>
      <c r="T17" s="1138"/>
      <c r="U17" s="1138"/>
      <c r="V17" s="1138"/>
      <c r="W17" s="1138"/>
      <c r="X17" s="1138"/>
      <c r="Y17" s="1138"/>
      <c r="Z17" s="1138"/>
      <c r="AA17" s="1138"/>
      <c r="AB17" s="1138"/>
      <c r="AC17" s="1138"/>
    </row>
    <row r="18" spans="3:29" ht="20.399999999999999" customHeight="1">
      <c r="C18" s="1131"/>
      <c r="D18" s="1132"/>
      <c r="E18" s="768" t="s">
        <v>1</v>
      </c>
      <c r="F18" s="768" t="s">
        <v>502</v>
      </c>
      <c r="G18" s="768" t="s">
        <v>503</v>
      </c>
      <c r="H18" s="768" t="s">
        <v>504</v>
      </c>
      <c r="I18" s="768" t="s">
        <v>505</v>
      </c>
      <c r="J18" s="768" t="s">
        <v>1</v>
      </c>
      <c r="K18" s="768" t="s">
        <v>502</v>
      </c>
      <c r="L18" s="768" t="s">
        <v>503</v>
      </c>
      <c r="M18" s="768" t="s">
        <v>504</v>
      </c>
      <c r="N18" s="768" t="s">
        <v>505</v>
      </c>
      <c r="O18" s="768" t="s">
        <v>1</v>
      </c>
      <c r="P18" s="768" t="s">
        <v>502</v>
      </c>
      <c r="Q18" s="768" t="s">
        <v>503</v>
      </c>
      <c r="R18" s="768" t="s">
        <v>504</v>
      </c>
      <c r="S18" s="768" t="s">
        <v>505</v>
      </c>
      <c r="T18" s="768" t="s">
        <v>1</v>
      </c>
      <c r="U18" s="768" t="s">
        <v>502</v>
      </c>
      <c r="V18" s="768" t="s">
        <v>503</v>
      </c>
      <c r="W18" s="768" t="s">
        <v>504</v>
      </c>
      <c r="X18" s="768" t="s">
        <v>505</v>
      </c>
      <c r="Y18" s="768" t="s">
        <v>1</v>
      </c>
      <c r="Z18" s="768" t="s">
        <v>502</v>
      </c>
      <c r="AA18" s="768" t="s">
        <v>503</v>
      </c>
      <c r="AB18" s="768" t="s">
        <v>504</v>
      </c>
      <c r="AC18" s="768" t="s">
        <v>505</v>
      </c>
    </row>
    <row r="19" spans="3:29">
      <c r="C19" s="1133"/>
      <c r="D19" s="1134"/>
      <c r="E19" s="768" t="s">
        <v>451</v>
      </c>
      <c r="F19" s="768" t="s">
        <v>451</v>
      </c>
      <c r="G19" s="768" t="s">
        <v>451</v>
      </c>
      <c r="H19" s="768" t="s">
        <v>451</v>
      </c>
      <c r="I19" s="768" t="s">
        <v>451</v>
      </c>
      <c r="J19" s="768" t="s">
        <v>451</v>
      </c>
      <c r="K19" s="768" t="s">
        <v>451</v>
      </c>
      <c r="L19" s="768" t="s">
        <v>451</v>
      </c>
      <c r="M19" s="768" t="s">
        <v>451</v>
      </c>
      <c r="N19" s="768" t="s">
        <v>451</v>
      </c>
      <c r="O19" s="768" t="s">
        <v>451</v>
      </c>
      <c r="P19" s="768" t="s">
        <v>451</v>
      </c>
      <c r="Q19" s="768" t="s">
        <v>451</v>
      </c>
      <c r="R19" s="768" t="s">
        <v>451</v>
      </c>
      <c r="S19" s="768" t="s">
        <v>451</v>
      </c>
      <c r="T19" s="768" t="s">
        <v>451</v>
      </c>
      <c r="U19" s="768" t="s">
        <v>451</v>
      </c>
      <c r="V19" s="768" t="s">
        <v>451</v>
      </c>
      <c r="W19" s="768" t="s">
        <v>451</v>
      </c>
      <c r="X19" s="768" t="s">
        <v>451</v>
      </c>
      <c r="Y19" s="768" t="s">
        <v>451</v>
      </c>
      <c r="Z19" s="768" t="s">
        <v>451</v>
      </c>
      <c r="AA19" s="768" t="s">
        <v>451</v>
      </c>
      <c r="AB19" s="768" t="s">
        <v>451</v>
      </c>
      <c r="AC19" s="768" t="s">
        <v>451</v>
      </c>
    </row>
    <row r="20" spans="3:29">
      <c r="C20" s="409" t="s">
        <v>263</v>
      </c>
      <c r="D20" s="410" t="s">
        <v>430</v>
      </c>
      <c r="E20" s="411">
        <v>5070835</v>
      </c>
      <c r="F20" s="411">
        <v>2710614</v>
      </c>
      <c r="G20" s="411">
        <v>962401</v>
      </c>
      <c r="H20" s="411">
        <v>724592</v>
      </c>
      <c r="I20" s="411">
        <v>673228</v>
      </c>
      <c r="J20" s="411">
        <v>5027378</v>
      </c>
      <c r="K20" s="411">
        <v>2505484</v>
      </c>
      <c r="L20" s="411">
        <v>996124</v>
      </c>
      <c r="M20" s="411">
        <v>883189</v>
      </c>
      <c r="N20" s="411">
        <v>642581</v>
      </c>
      <c r="O20" s="411">
        <v>4983766</v>
      </c>
      <c r="P20" s="411">
        <v>2518233</v>
      </c>
      <c r="Q20" s="411">
        <v>946132</v>
      </c>
      <c r="R20" s="411">
        <v>880935</v>
      </c>
      <c r="S20" s="411">
        <v>638465</v>
      </c>
      <c r="T20" s="411">
        <v>4782961</v>
      </c>
      <c r="U20" s="411">
        <v>2335276</v>
      </c>
      <c r="V20" s="411">
        <v>989436</v>
      </c>
      <c r="W20" s="411">
        <v>854114</v>
      </c>
      <c r="X20" s="411">
        <v>604135</v>
      </c>
      <c r="Y20" s="411">
        <v>4606744</v>
      </c>
      <c r="Z20" s="411">
        <v>2144400</v>
      </c>
      <c r="AA20" s="411">
        <v>949692</v>
      </c>
      <c r="AB20" s="411">
        <v>813608</v>
      </c>
      <c r="AC20" s="411">
        <v>699044</v>
      </c>
    </row>
    <row r="21" spans="3:29">
      <c r="C21" s="413" t="s">
        <v>3</v>
      </c>
      <c r="D21" s="414">
        <v>16</v>
      </c>
      <c r="E21" s="415">
        <v>1040258</v>
      </c>
      <c r="F21" s="415">
        <v>574182</v>
      </c>
      <c r="G21" s="415">
        <v>92220</v>
      </c>
      <c r="H21" s="415">
        <v>230612</v>
      </c>
      <c r="I21" s="415">
        <v>143245</v>
      </c>
      <c r="J21" s="415">
        <v>934816</v>
      </c>
      <c r="K21" s="415">
        <v>481138</v>
      </c>
      <c r="L21" s="415">
        <v>42880</v>
      </c>
      <c r="M21" s="415">
        <v>280245</v>
      </c>
      <c r="N21" s="415">
        <v>130553</v>
      </c>
      <c r="O21" s="415">
        <v>945071</v>
      </c>
      <c r="P21" s="415">
        <v>498693</v>
      </c>
      <c r="Q21" s="415">
        <v>19861</v>
      </c>
      <c r="R21" s="415">
        <v>302460</v>
      </c>
      <c r="S21" s="415">
        <v>124057</v>
      </c>
      <c r="T21" s="415">
        <v>890615</v>
      </c>
      <c r="U21" s="415">
        <v>508830</v>
      </c>
      <c r="V21" s="415">
        <v>13740</v>
      </c>
      <c r="W21" s="415">
        <v>262187</v>
      </c>
      <c r="X21" s="415">
        <v>105857</v>
      </c>
      <c r="Y21" s="415">
        <v>847526</v>
      </c>
      <c r="Z21" s="415">
        <v>484067</v>
      </c>
      <c r="AA21" s="415">
        <v>15858</v>
      </c>
      <c r="AB21" s="415">
        <v>245329</v>
      </c>
      <c r="AC21" s="415">
        <v>102271</v>
      </c>
    </row>
    <row r="22" spans="3:29">
      <c r="C22" s="409" t="s">
        <v>150</v>
      </c>
      <c r="D22" s="410" t="s">
        <v>290</v>
      </c>
      <c r="E22" s="411">
        <v>195814</v>
      </c>
      <c r="F22" s="411">
        <v>117585</v>
      </c>
      <c r="G22" s="411">
        <v>375</v>
      </c>
      <c r="H22" s="411">
        <v>54107</v>
      </c>
      <c r="I22" s="411">
        <v>23746</v>
      </c>
      <c r="J22" s="411">
        <v>182742</v>
      </c>
      <c r="K22" s="411">
        <v>62642</v>
      </c>
      <c r="L22" s="411">
        <v>171</v>
      </c>
      <c r="M22" s="411">
        <v>94869</v>
      </c>
      <c r="N22" s="411">
        <v>25060</v>
      </c>
      <c r="O22" s="411">
        <v>179750</v>
      </c>
      <c r="P22" s="411">
        <v>62671</v>
      </c>
      <c r="Q22" s="411">
        <v>143</v>
      </c>
      <c r="R22" s="411">
        <v>94074</v>
      </c>
      <c r="S22" s="411">
        <v>22863</v>
      </c>
      <c r="T22" s="411">
        <v>167807</v>
      </c>
      <c r="U22" s="411">
        <v>63546</v>
      </c>
      <c r="V22" s="411">
        <v>0</v>
      </c>
      <c r="W22" s="411">
        <v>84392</v>
      </c>
      <c r="X22" s="411">
        <v>19870</v>
      </c>
      <c r="Y22" s="411">
        <v>162898</v>
      </c>
      <c r="Z22" s="411">
        <v>61976</v>
      </c>
      <c r="AA22" s="411">
        <v>134</v>
      </c>
      <c r="AB22" s="411">
        <v>80819</v>
      </c>
      <c r="AC22" s="411">
        <v>19969</v>
      </c>
    </row>
    <row r="23" spans="3:29">
      <c r="C23" s="413" t="s">
        <v>151</v>
      </c>
      <c r="D23" s="414" t="s">
        <v>291</v>
      </c>
      <c r="E23" s="415">
        <v>106273</v>
      </c>
      <c r="F23" s="415">
        <v>85812</v>
      </c>
      <c r="G23" s="415">
        <v>2302</v>
      </c>
      <c r="H23" s="415">
        <v>6975</v>
      </c>
      <c r="I23" s="415">
        <v>11184</v>
      </c>
      <c r="J23" s="415">
        <v>102965</v>
      </c>
      <c r="K23" s="415">
        <v>83377</v>
      </c>
      <c r="L23" s="415">
        <v>0</v>
      </c>
      <c r="M23" s="415">
        <v>9047</v>
      </c>
      <c r="N23" s="415">
        <v>10541</v>
      </c>
      <c r="O23" s="415">
        <v>100004</v>
      </c>
      <c r="P23" s="415">
        <v>84712</v>
      </c>
      <c r="Q23" s="415">
        <v>0</v>
      </c>
      <c r="R23" s="415">
        <v>5761</v>
      </c>
      <c r="S23" s="415">
        <v>9531</v>
      </c>
      <c r="T23" s="415">
        <v>97768</v>
      </c>
      <c r="U23" s="415">
        <v>83362</v>
      </c>
      <c r="V23" s="415">
        <v>0</v>
      </c>
      <c r="W23" s="415">
        <v>5213</v>
      </c>
      <c r="X23" s="415">
        <v>9194</v>
      </c>
      <c r="Y23" s="415">
        <v>95664</v>
      </c>
      <c r="Z23" s="415">
        <v>84823</v>
      </c>
      <c r="AA23" s="415">
        <v>0</v>
      </c>
      <c r="AB23" s="415">
        <v>421</v>
      </c>
      <c r="AC23" s="415">
        <v>10421</v>
      </c>
    </row>
    <row r="24" spans="3:29">
      <c r="C24" s="409" t="s">
        <v>152</v>
      </c>
      <c r="D24" s="410" t="s">
        <v>292</v>
      </c>
      <c r="E24" s="411">
        <v>88927</v>
      </c>
      <c r="F24" s="411">
        <v>56379</v>
      </c>
      <c r="G24" s="411">
        <v>304</v>
      </c>
      <c r="H24" s="411">
        <v>23284</v>
      </c>
      <c r="I24" s="411">
        <v>8960</v>
      </c>
      <c r="J24" s="411">
        <v>87661</v>
      </c>
      <c r="K24" s="411">
        <v>46679</v>
      </c>
      <c r="L24" s="411">
        <v>0</v>
      </c>
      <c r="M24" s="411">
        <v>31635</v>
      </c>
      <c r="N24" s="411">
        <v>9347</v>
      </c>
      <c r="O24" s="411">
        <v>88715</v>
      </c>
      <c r="P24" s="411">
        <v>38135</v>
      </c>
      <c r="Q24" s="411">
        <v>0</v>
      </c>
      <c r="R24" s="411">
        <v>41515</v>
      </c>
      <c r="S24" s="411">
        <v>9064</v>
      </c>
      <c r="T24" s="411">
        <v>84644</v>
      </c>
      <c r="U24" s="411">
        <v>40089</v>
      </c>
      <c r="V24" s="411">
        <v>0</v>
      </c>
      <c r="W24" s="411">
        <v>35849</v>
      </c>
      <c r="X24" s="411">
        <v>8707</v>
      </c>
      <c r="Y24" s="411">
        <v>82122</v>
      </c>
      <c r="Z24" s="411">
        <v>34687</v>
      </c>
      <c r="AA24" s="411">
        <v>0</v>
      </c>
      <c r="AB24" s="411">
        <v>39313</v>
      </c>
      <c r="AC24" s="411">
        <v>8121</v>
      </c>
    </row>
    <row r="26" spans="3:29">
      <c r="C26" s="417" t="s">
        <v>506</v>
      </c>
    </row>
  </sheetData>
  <mergeCells count="10">
    <mergeCell ref="C13:E13"/>
    <mergeCell ref="C14:D19"/>
    <mergeCell ref="E14:AC14"/>
    <mergeCell ref="E15:AC15"/>
    <mergeCell ref="E16:I16"/>
    <mergeCell ref="J16:N16"/>
    <mergeCell ref="O16:S16"/>
    <mergeCell ref="T16:X16"/>
    <mergeCell ref="Y16:AC16"/>
    <mergeCell ref="E17:AC1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704A-7598-4DDE-B012-1C94F57BFE07}">
  <dimension ref="H6:Q15"/>
  <sheetViews>
    <sheetView workbookViewId="0"/>
  </sheetViews>
  <sheetFormatPr defaultRowHeight="14.4"/>
  <cols>
    <col min="8" max="8" width="18.5546875" bestFit="1" customWidth="1"/>
  </cols>
  <sheetData>
    <row r="6" spans="8:17" ht="22.2" customHeight="1">
      <c r="H6" s="1129" t="s">
        <v>452</v>
      </c>
      <c r="I6" s="1130"/>
      <c r="J6" s="1135" t="s">
        <v>1320</v>
      </c>
      <c r="K6" s="1136"/>
      <c r="L6" s="1136"/>
      <c r="M6" s="1136"/>
    </row>
    <row r="7" spans="8:17">
      <c r="H7" s="1131"/>
      <c r="I7" s="1132"/>
      <c r="J7" s="1137" t="s">
        <v>449</v>
      </c>
      <c r="K7" s="1138"/>
      <c r="L7" s="1138"/>
      <c r="M7" s="1138"/>
    </row>
    <row r="8" spans="8:17">
      <c r="H8" s="1131"/>
      <c r="I8" s="1132"/>
      <c r="J8" s="768">
        <v>2020</v>
      </c>
      <c r="K8" s="768">
        <v>2019</v>
      </c>
      <c r="L8" s="768">
        <v>2018</v>
      </c>
      <c r="M8" s="768">
        <v>2017</v>
      </c>
    </row>
    <row r="9" spans="8:17">
      <c r="H9" s="1133"/>
      <c r="I9" s="1134"/>
      <c r="J9" s="768" t="s">
        <v>429</v>
      </c>
      <c r="K9" s="768" t="s">
        <v>429</v>
      </c>
      <c r="L9" s="768" t="s">
        <v>429</v>
      </c>
      <c r="M9" s="768" t="s">
        <v>429</v>
      </c>
    </row>
    <row r="10" spans="8:17">
      <c r="H10" s="409" t="s">
        <v>263</v>
      </c>
      <c r="I10" s="410" t="s">
        <v>430</v>
      </c>
      <c r="J10" s="411">
        <v>40.9</v>
      </c>
      <c r="K10" s="411">
        <v>35</v>
      </c>
      <c r="L10" s="411">
        <v>36</v>
      </c>
      <c r="M10" s="411">
        <v>35.4</v>
      </c>
    </row>
    <row r="11" spans="8:17">
      <c r="H11" s="413" t="s">
        <v>3</v>
      </c>
      <c r="I11" s="414">
        <v>16</v>
      </c>
      <c r="J11" s="415">
        <v>41.7</v>
      </c>
      <c r="K11" s="415">
        <v>29.3</v>
      </c>
      <c r="L11" s="415">
        <v>31.1</v>
      </c>
      <c r="M11" s="415">
        <v>35.299999999999997</v>
      </c>
    </row>
    <row r="12" spans="8:17">
      <c r="H12" s="409" t="s">
        <v>150</v>
      </c>
      <c r="I12" s="410" t="s">
        <v>290</v>
      </c>
      <c r="J12" s="411">
        <v>46.2</v>
      </c>
      <c r="K12" s="411">
        <v>10.6</v>
      </c>
      <c r="L12" s="411">
        <v>10.3</v>
      </c>
      <c r="M12" s="411">
        <v>9.5</v>
      </c>
    </row>
    <row r="13" spans="8:17">
      <c r="H13" s="413" t="s">
        <v>151</v>
      </c>
      <c r="I13" s="414" t="s">
        <v>291</v>
      </c>
      <c r="J13" s="415">
        <v>81.7</v>
      </c>
      <c r="K13" s="415">
        <v>84.7</v>
      </c>
      <c r="L13" s="415">
        <v>87.7</v>
      </c>
      <c r="M13" s="415">
        <v>88</v>
      </c>
    </row>
    <row r="14" spans="8:17">
      <c r="H14" s="409" t="s">
        <v>152</v>
      </c>
      <c r="I14" s="410" t="s">
        <v>292</v>
      </c>
      <c r="J14" s="411">
        <v>43.4</v>
      </c>
      <c r="K14" s="411">
        <v>28</v>
      </c>
      <c r="L14" s="411">
        <v>24.4</v>
      </c>
      <c r="M14" s="411">
        <v>29.5</v>
      </c>
    </row>
    <row r="15" spans="8:17">
      <c r="H15" s="1155" t="s">
        <v>1321</v>
      </c>
      <c r="I15" s="1155"/>
      <c r="J15" s="1155"/>
      <c r="K15" s="1155"/>
      <c r="L15" s="1155"/>
      <c r="M15" s="1155"/>
      <c r="N15" s="1155"/>
      <c r="O15" s="1155"/>
      <c r="P15" s="1155"/>
      <c r="Q15" s="1155"/>
    </row>
  </sheetData>
  <mergeCells count="4">
    <mergeCell ref="H15:Q15"/>
    <mergeCell ref="H6:I9"/>
    <mergeCell ref="J6:M6"/>
    <mergeCell ref="J7:M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A267-FBB4-45F0-9A61-927E12CAD72C}">
  <dimension ref="H7:M16"/>
  <sheetViews>
    <sheetView workbookViewId="0">
      <selection activeCell="P11" sqref="P11:Q11"/>
    </sheetView>
  </sheetViews>
  <sheetFormatPr defaultRowHeight="14.4"/>
  <sheetData>
    <row r="7" spans="8:13" ht="29.4" customHeight="1">
      <c r="H7" s="1129" t="s">
        <v>452</v>
      </c>
      <c r="I7" s="1130"/>
      <c r="J7" s="1135" t="s">
        <v>1323</v>
      </c>
      <c r="K7" s="1136"/>
      <c r="L7" s="1136"/>
      <c r="M7" s="1136"/>
    </row>
    <row r="8" spans="8:13">
      <c r="H8" s="1131"/>
      <c r="I8" s="1132"/>
      <c r="J8" s="1137" t="s">
        <v>514</v>
      </c>
      <c r="K8" s="1138"/>
      <c r="L8" s="1138"/>
      <c r="M8" s="1138"/>
    </row>
    <row r="9" spans="8:13">
      <c r="H9" s="1131"/>
      <c r="I9" s="1132"/>
      <c r="J9" s="768">
        <v>2020</v>
      </c>
      <c r="K9" s="768">
        <v>2019</v>
      </c>
      <c r="L9" s="768">
        <v>2018</v>
      </c>
      <c r="M9" s="768">
        <v>2017</v>
      </c>
    </row>
    <row r="10" spans="8:13">
      <c r="H10" s="1133"/>
      <c r="I10" s="1134"/>
      <c r="J10" s="768" t="s">
        <v>429</v>
      </c>
      <c r="K10" s="768" t="s">
        <v>429</v>
      </c>
      <c r="L10" s="768" t="s">
        <v>429</v>
      </c>
      <c r="M10" s="768" t="s">
        <v>429</v>
      </c>
    </row>
    <row r="11" spans="8:13">
      <c r="H11" s="409" t="s">
        <v>263</v>
      </c>
      <c r="I11" s="410" t="s">
        <v>430</v>
      </c>
      <c r="J11" s="411">
        <v>38</v>
      </c>
      <c r="K11" s="411">
        <v>41</v>
      </c>
      <c r="L11" s="411">
        <v>40</v>
      </c>
      <c r="M11" s="411">
        <v>38</v>
      </c>
    </row>
    <row r="12" spans="8:13">
      <c r="H12" s="413" t="s">
        <v>3</v>
      </c>
      <c r="I12" s="414">
        <v>16</v>
      </c>
      <c r="J12" s="415">
        <v>45.3</v>
      </c>
      <c r="K12" s="415">
        <v>57.5</v>
      </c>
      <c r="L12" s="415">
        <v>56.4</v>
      </c>
      <c r="M12" s="415">
        <v>50.9</v>
      </c>
    </row>
    <row r="13" spans="8:13">
      <c r="H13" s="409" t="s">
        <v>150</v>
      </c>
      <c r="I13" s="410" t="s">
        <v>290</v>
      </c>
      <c r="J13" s="411">
        <v>47.9</v>
      </c>
      <c r="K13" s="411">
        <v>75.3</v>
      </c>
      <c r="L13" s="411">
        <v>75.2</v>
      </c>
      <c r="M13" s="411">
        <v>76.2</v>
      </c>
    </row>
    <row r="14" spans="8:13">
      <c r="H14" s="413" t="s">
        <v>151</v>
      </c>
      <c r="I14" s="414" t="s">
        <v>291</v>
      </c>
      <c r="J14" s="415">
        <v>16.5</v>
      </c>
      <c r="K14" s="415">
        <v>14.1</v>
      </c>
      <c r="L14" s="415">
        <v>13.8</v>
      </c>
      <c r="M14" s="415">
        <v>19.100000000000001</v>
      </c>
    </row>
    <row r="15" spans="8:13">
      <c r="H15" s="409" t="s">
        <v>152</v>
      </c>
      <c r="I15" s="410" t="s">
        <v>292</v>
      </c>
      <c r="J15" s="411">
        <v>48.6</v>
      </c>
      <c r="K15" s="411">
        <v>61.1</v>
      </c>
      <c r="L15" s="411">
        <v>63.9</v>
      </c>
      <c r="M15" s="411">
        <v>61.5</v>
      </c>
    </row>
    <row r="16" spans="8:13">
      <c r="H16" s="417" t="s">
        <v>1324</v>
      </c>
      <c r="I16" s="418"/>
      <c r="J16" s="418"/>
      <c r="K16" s="475"/>
      <c r="L16" s="475"/>
      <c r="M16" s="475"/>
    </row>
  </sheetData>
  <mergeCells count="3">
    <mergeCell ref="H7:I10"/>
    <mergeCell ref="J7:M7"/>
    <mergeCell ref="J8:M8"/>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A29F-3709-4B59-9B4D-3952CF0D68F5}">
  <dimension ref="I8:N18"/>
  <sheetViews>
    <sheetView workbookViewId="0">
      <selection activeCell="I18" sqref="I18"/>
    </sheetView>
  </sheetViews>
  <sheetFormatPr defaultRowHeight="14.4"/>
  <sheetData>
    <row r="8" spans="9:14" ht="16.8" customHeight="1"/>
    <row r="9" spans="9:14" ht="37.200000000000003" customHeight="1">
      <c r="I9" s="1129" t="s">
        <v>452</v>
      </c>
      <c r="J9" s="1130"/>
      <c r="K9" s="1135" t="s">
        <v>1326</v>
      </c>
      <c r="L9" s="1136"/>
      <c r="M9" s="1136"/>
      <c r="N9" s="1136"/>
    </row>
    <row r="10" spans="9:14">
      <c r="I10" s="1131"/>
      <c r="J10" s="1132"/>
      <c r="K10" s="1137" t="s">
        <v>514</v>
      </c>
      <c r="L10" s="1138"/>
      <c r="M10" s="1138"/>
      <c r="N10" s="1138"/>
    </row>
    <row r="11" spans="9:14">
      <c r="I11" s="1131"/>
      <c r="J11" s="1132"/>
      <c r="K11" s="768">
        <v>2020</v>
      </c>
      <c r="L11" s="768">
        <v>2019</v>
      </c>
      <c r="M11" s="768">
        <v>2018</v>
      </c>
      <c r="N11" s="768">
        <v>2017</v>
      </c>
    </row>
    <row r="12" spans="9:14">
      <c r="I12" s="1133"/>
      <c r="J12" s="1134"/>
      <c r="K12" s="768" t="s">
        <v>429</v>
      </c>
      <c r="L12" s="768" t="s">
        <v>429</v>
      </c>
      <c r="M12" s="768" t="s">
        <v>429</v>
      </c>
      <c r="N12" s="768" t="s">
        <v>429</v>
      </c>
    </row>
    <row r="13" spans="9:14">
      <c r="I13" s="409" t="s">
        <v>263</v>
      </c>
      <c r="J13" s="410" t="s">
        <v>430</v>
      </c>
      <c r="K13" s="411">
        <v>53.5</v>
      </c>
      <c r="L13" s="411">
        <v>49.8</v>
      </c>
      <c r="M13" s="411">
        <v>50.3</v>
      </c>
      <c r="N13" s="411">
        <v>48.4</v>
      </c>
    </row>
    <row r="14" spans="9:14">
      <c r="I14" s="413" t="s">
        <v>3</v>
      </c>
      <c r="J14" s="414">
        <v>16</v>
      </c>
      <c r="K14" s="415">
        <v>55.2</v>
      </c>
      <c r="L14" s="415">
        <v>51.5</v>
      </c>
      <c r="M14" s="415">
        <v>52.7</v>
      </c>
      <c r="N14" s="415">
        <v>57</v>
      </c>
    </row>
    <row r="15" spans="9:14">
      <c r="I15" s="409" t="s">
        <v>150</v>
      </c>
      <c r="J15" s="410" t="s">
        <v>290</v>
      </c>
      <c r="K15" s="411">
        <v>60</v>
      </c>
      <c r="L15" s="411">
        <v>34.299999999999997</v>
      </c>
      <c r="M15" s="411">
        <v>34.9</v>
      </c>
      <c r="N15" s="411">
        <v>37.9</v>
      </c>
    </row>
    <row r="16" spans="9:14">
      <c r="I16" s="413" t="s">
        <v>151</v>
      </c>
      <c r="J16" s="414" t="s">
        <v>291</v>
      </c>
      <c r="K16" s="415">
        <v>80.7</v>
      </c>
      <c r="L16" s="415">
        <v>81</v>
      </c>
      <c r="M16" s="415">
        <v>84.7</v>
      </c>
      <c r="N16" s="415">
        <v>85.3</v>
      </c>
    </row>
    <row r="17" spans="9:14">
      <c r="I17" s="409" t="s">
        <v>152</v>
      </c>
      <c r="J17" s="410" t="s">
        <v>292</v>
      </c>
      <c r="K17" s="411">
        <v>63.4</v>
      </c>
      <c r="L17" s="411">
        <v>53.2</v>
      </c>
      <c r="M17" s="411">
        <v>43</v>
      </c>
      <c r="N17" s="411">
        <v>47.4</v>
      </c>
    </row>
    <row r="18" spans="9:14">
      <c r="I18" s="417" t="s">
        <v>1327</v>
      </c>
      <c r="J18" s="418"/>
      <c r="K18" s="418"/>
      <c r="L18" s="475"/>
      <c r="M18" s="475"/>
      <c r="N18" s="475"/>
    </row>
  </sheetData>
  <mergeCells count="3">
    <mergeCell ref="I9:J12"/>
    <mergeCell ref="K9:N9"/>
    <mergeCell ref="K10:N10"/>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E0542-5407-404A-94C4-5526E30FE0E9}">
  <dimension ref="G6:U21"/>
  <sheetViews>
    <sheetView zoomScale="80" zoomScaleNormal="80" workbookViewId="0"/>
  </sheetViews>
  <sheetFormatPr defaultRowHeight="14.4"/>
  <cols>
    <col min="7" max="7" width="19.5546875" bestFit="1" customWidth="1"/>
    <col min="8" max="8" width="21.5546875" bestFit="1" customWidth="1"/>
    <col min="9" max="9" width="16.5546875" bestFit="1" customWidth="1"/>
    <col min="10" max="10" width="19.5546875" bestFit="1" customWidth="1"/>
    <col min="11" max="11" width="21.5546875" bestFit="1" customWidth="1"/>
    <col min="12" max="12" width="16.5546875" bestFit="1" customWidth="1"/>
    <col min="13" max="13" width="19.5546875" bestFit="1" customWidth="1"/>
    <col min="14" max="14" width="21.5546875" bestFit="1" customWidth="1"/>
    <col min="15" max="15" width="16.5546875" bestFit="1" customWidth="1"/>
    <col min="16" max="16" width="19.5546875" bestFit="1" customWidth="1"/>
    <col min="17" max="17" width="16.5546875" bestFit="1" customWidth="1"/>
    <col min="18" max="18" width="7.5546875" bestFit="1" customWidth="1"/>
    <col min="19" max="19" width="19.5546875" bestFit="1" customWidth="1"/>
    <col min="20" max="20" width="13.6640625" bestFit="1" customWidth="1"/>
    <col min="21" max="21" width="8.21875" bestFit="1" customWidth="1"/>
  </cols>
  <sheetData>
    <row r="6" spans="7:21" ht="15" thickBot="1"/>
    <row r="7" spans="7:21" ht="15" thickBot="1">
      <c r="G7" s="1165" t="s">
        <v>1123</v>
      </c>
      <c r="H7" s="1166"/>
      <c r="I7" s="1166"/>
      <c r="J7" s="1166"/>
      <c r="K7" s="1166"/>
      <c r="L7" s="1166"/>
      <c r="M7" s="1166"/>
      <c r="N7" s="1166"/>
      <c r="O7" s="1166"/>
      <c r="P7" s="1166"/>
      <c r="Q7" s="1166"/>
      <c r="R7" s="1166"/>
      <c r="S7" s="1166"/>
      <c r="T7" s="1166"/>
      <c r="U7" s="1167"/>
    </row>
    <row r="8" spans="7:21" ht="15" thickBot="1">
      <c r="G8" s="861">
        <v>2021</v>
      </c>
      <c r="H8" s="859"/>
      <c r="I8" s="1096"/>
      <c r="J8" s="861">
        <f>G8-1</f>
        <v>2020</v>
      </c>
      <c r="K8" s="859"/>
      <c r="L8" s="1096"/>
      <c r="M8" s="861">
        <f>J8-1</f>
        <v>2019</v>
      </c>
      <c r="N8" s="859"/>
      <c r="O8" s="1096"/>
      <c r="P8" s="861">
        <f>M8-1</f>
        <v>2018</v>
      </c>
      <c r="Q8" s="859"/>
      <c r="R8" s="1096"/>
      <c r="S8" s="861">
        <f>P8-1</f>
        <v>2017</v>
      </c>
      <c r="T8" s="859"/>
      <c r="U8" s="1096"/>
    </row>
    <row r="9" spans="7:21" ht="43.2">
      <c r="G9" s="532" t="s">
        <v>1124</v>
      </c>
      <c r="H9" s="533" t="s">
        <v>1125</v>
      </c>
      <c r="I9" s="540" t="s">
        <v>1129</v>
      </c>
      <c r="J9" s="532" t="s">
        <v>1124</v>
      </c>
      <c r="K9" s="533" t="s">
        <v>1125</v>
      </c>
      <c r="L9" s="540" t="s">
        <v>1129</v>
      </c>
      <c r="M9" s="532" t="s">
        <v>1124</v>
      </c>
      <c r="N9" s="533" t="s">
        <v>1125</v>
      </c>
      <c r="O9" s="540" t="s">
        <v>1129</v>
      </c>
      <c r="P9" s="532" t="s">
        <v>1124</v>
      </c>
      <c r="Q9" s="533" t="s">
        <v>1125</v>
      </c>
      <c r="R9" s="540" t="s">
        <v>1129</v>
      </c>
      <c r="S9" s="532" t="s">
        <v>1124</v>
      </c>
      <c r="T9" s="533" t="s">
        <v>1125</v>
      </c>
      <c r="U9" s="534" t="s">
        <v>1130</v>
      </c>
    </row>
    <row r="10" spans="7:21">
      <c r="G10" s="535" t="s">
        <v>71</v>
      </c>
      <c r="H10" s="536">
        <v>385367.32</v>
      </c>
      <c r="I10" s="541">
        <v>766.37219000000005</v>
      </c>
      <c r="J10" s="535" t="s">
        <v>71</v>
      </c>
      <c r="K10" s="536">
        <v>369953.56</v>
      </c>
      <c r="L10" s="541">
        <v>2862.0419999999999</v>
      </c>
      <c r="M10" s="535" t="s">
        <v>71</v>
      </c>
      <c r="N10" s="536">
        <v>545682.04</v>
      </c>
      <c r="O10" s="541">
        <v>3407.4890999999998</v>
      </c>
      <c r="P10" s="535" t="s">
        <v>71</v>
      </c>
      <c r="Q10" s="536">
        <v>630673.04</v>
      </c>
      <c r="R10" s="541">
        <v>4714.0919299999996</v>
      </c>
      <c r="S10" s="535" t="s">
        <v>71</v>
      </c>
      <c r="T10" s="536">
        <v>440753.44</v>
      </c>
      <c r="U10" s="537">
        <v>4657.4752699999999</v>
      </c>
    </row>
    <row r="11" spans="7:21">
      <c r="G11" s="526" t="s">
        <v>226</v>
      </c>
      <c r="H11" s="525">
        <v>250415</v>
      </c>
      <c r="I11" s="542">
        <v>478.69263000000001</v>
      </c>
      <c r="J11" s="526" t="s">
        <v>226</v>
      </c>
      <c r="K11" s="525">
        <v>320732</v>
      </c>
      <c r="L11" s="542">
        <v>705.63400000000001</v>
      </c>
      <c r="M11" s="526" t="s">
        <v>226</v>
      </c>
      <c r="N11" s="525">
        <v>382145</v>
      </c>
      <c r="O11" s="542">
        <v>846.55538999999999</v>
      </c>
      <c r="P11" s="526" t="s">
        <v>226</v>
      </c>
      <c r="Q11" s="525">
        <v>430313.62</v>
      </c>
      <c r="R11" s="542">
        <v>1501.2125699999999</v>
      </c>
      <c r="S11" s="526" t="s">
        <v>226</v>
      </c>
      <c r="T11" s="525">
        <v>290632</v>
      </c>
      <c r="U11" s="527">
        <v>918.82430999999997</v>
      </c>
    </row>
    <row r="12" spans="7:21">
      <c r="G12" s="526" t="s">
        <v>230</v>
      </c>
      <c r="H12" s="525">
        <v>134952.32000000001</v>
      </c>
      <c r="I12" s="542">
        <v>287.67955999999998</v>
      </c>
      <c r="J12" s="526" t="s">
        <v>230</v>
      </c>
      <c r="K12" s="525">
        <v>49221.56</v>
      </c>
      <c r="L12" s="542">
        <v>2156.4079999999999</v>
      </c>
      <c r="M12" s="526" t="s">
        <v>230</v>
      </c>
      <c r="N12" s="525">
        <v>163537.04</v>
      </c>
      <c r="O12" s="542">
        <v>2560.9337099999998</v>
      </c>
      <c r="P12" s="526" t="s">
        <v>230</v>
      </c>
      <c r="Q12" s="525">
        <v>200359.42</v>
      </c>
      <c r="R12" s="542">
        <v>3212.8793599999999</v>
      </c>
      <c r="S12" s="526" t="s">
        <v>230</v>
      </c>
      <c r="T12" s="525">
        <v>150121.44</v>
      </c>
      <c r="U12" s="527">
        <v>3738.6509599999999</v>
      </c>
    </row>
    <row r="13" spans="7:21">
      <c r="G13" s="535" t="s">
        <v>1126</v>
      </c>
      <c r="H13" s="536">
        <v>103098.24200000001</v>
      </c>
      <c r="I13" s="541">
        <v>849.84941000000003</v>
      </c>
      <c r="J13" s="535" t="s">
        <v>1126</v>
      </c>
      <c r="K13" s="536">
        <v>130559.54199999999</v>
      </c>
      <c r="L13" s="541">
        <v>1274.8242299999999</v>
      </c>
      <c r="M13" s="535" t="s">
        <v>1126</v>
      </c>
      <c r="N13" s="536">
        <v>165724.76200000002</v>
      </c>
      <c r="O13" s="541">
        <v>1311.0322699999999</v>
      </c>
      <c r="P13" s="535" t="s">
        <v>1126</v>
      </c>
      <c r="Q13" s="536">
        <v>167155.15000000002</v>
      </c>
      <c r="R13" s="541">
        <v>1186.95571</v>
      </c>
      <c r="S13" s="535" t="s">
        <v>1126</v>
      </c>
      <c r="T13" s="536">
        <v>88049.664000000004</v>
      </c>
      <c r="U13" s="537">
        <v>1000.4655300000001</v>
      </c>
    </row>
    <row r="14" spans="7:21">
      <c r="G14" s="526" t="s">
        <v>226</v>
      </c>
      <c r="H14" s="524">
        <v>89301.392000000007</v>
      </c>
      <c r="I14" s="543">
        <v>273.14935000000003</v>
      </c>
      <c r="J14" s="526" t="s">
        <v>226</v>
      </c>
      <c r="K14" s="524">
        <v>109964.932</v>
      </c>
      <c r="L14" s="543">
        <v>478.27864</v>
      </c>
      <c r="M14" s="526" t="s">
        <v>226</v>
      </c>
      <c r="N14" s="524">
        <v>148330.33600000001</v>
      </c>
      <c r="O14" s="543">
        <v>449.02143000000001</v>
      </c>
      <c r="P14" s="526" t="s">
        <v>226</v>
      </c>
      <c r="Q14" s="524">
        <v>144797.70000000001</v>
      </c>
      <c r="R14" s="543">
        <v>640.56925000000001</v>
      </c>
      <c r="S14" s="526" t="s">
        <v>226</v>
      </c>
      <c r="T14" s="524">
        <v>70075.584000000003</v>
      </c>
      <c r="U14" s="528">
        <v>380.97460000000001</v>
      </c>
    </row>
    <row r="15" spans="7:21">
      <c r="G15" s="526" t="s">
        <v>227</v>
      </c>
      <c r="H15" s="524">
        <v>3.19</v>
      </c>
      <c r="I15" s="543">
        <v>245.83500000000001</v>
      </c>
      <c r="J15" s="526" t="s">
        <v>227</v>
      </c>
      <c r="K15" s="524">
        <v>21.79</v>
      </c>
      <c r="L15" s="543">
        <v>299.39999999999998</v>
      </c>
      <c r="M15" s="526" t="s">
        <v>227</v>
      </c>
      <c r="N15" s="524">
        <v>18.07</v>
      </c>
      <c r="O15" s="543">
        <v>260.19400000000002</v>
      </c>
      <c r="P15" s="526" t="s">
        <v>227</v>
      </c>
      <c r="Q15" s="524">
        <v>19.07</v>
      </c>
      <c r="R15" s="543">
        <v>160.25399999999999</v>
      </c>
      <c r="S15" s="526" t="s">
        <v>227</v>
      </c>
      <c r="T15" s="524">
        <v>19.309999999999999</v>
      </c>
      <c r="U15" s="528">
        <v>148.75700000000001</v>
      </c>
    </row>
    <row r="16" spans="7:21">
      <c r="G16" s="526" t="s">
        <v>230</v>
      </c>
      <c r="H16" s="524">
        <v>13793.66</v>
      </c>
      <c r="I16" s="543">
        <v>330.86506000000003</v>
      </c>
      <c r="J16" s="526" t="s">
        <v>230</v>
      </c>
      <c r="K16" s="524">
        <v>20572.82</v>
      </c>
      <c r="L16" s="543">
        <v>497.14559000000003</v>
      </c>
      <c r="M16" s="526" t="s">
        <v>230</v>
      </c>
      <c r="N16" s="524">
        <v>17376.356</v>
      </c>
      <c r="O16" s="543">
        <v>601.81683999999996</v>
      </c>
      <c r="P16" s="526" t="s">
        <v>230</v>
      </c>
      <c r="Q16" s="524">
        <v>22338.38</v>
      </c>
      <c r="R16" s="543">
        <v>386.13245999999998</v>
      </c>
      <c r="S16" s="526" t="s">
        <v>230</v>
      </c>
      <c r="T16" s="524">
        <v>17954.77</v>
      </c>
      <c r="U16" s="528">
        <v>470.73392999999999</v>
      </c>
    </row>
    <row r="17" spans="7:21">
      <c r="G17" s="535" t="s">
        <v>1127</v>
      </c>
      <c r="H17" s="536">
        <v>1545373.102</v>
      </c>
      <c r="I17" s="541">
        <v>5696.0057400000005</v>
      </c>
      <c r="J17" s="535" t="s">
        <v>1127</v>
      </c>
      <c r="K17" s="536">
        <v>1226727.956</v>
      </c>
      <c r="L17" s="541">
        <v>4788.6627699999999</v>
      </c>
      <c r="M17" s="535" t="s">
        <v>1127</v>
      </c>
      <c r="N17" s="536">
        <v>747815.62699999998</v>
      </c>
      <c r="O17" s="541">
        <v>2906.2330999999999</v>
      </c>
      <c r="P17" s="535" t="s">
        <v>1127</v>
      </c>
      <c r="Q17" s="536">
        <v>1055619.92</v>
      </c>
      <c r="R17" s="541">
        <v>4863.9687400000003</v>
      </c>
      <c r="S17" s="535" t="s">
        <v>1127</v>
      </c>
      <c r="T17" s="536">
        <v>951981</v>
      </c>
      <c r="U17" s="537">
        <v>5769.4731200000006</v>
      </c>
    </row>
    <row r="18" spans="7:21">
      <c r="G18" s="526" t="s">
        <v>226</v>
      </c>
      <c r="H18" s="524">
        <v>1178939.8689999999</v>
      </c>
      <c r="I18" s="543">
        <v>3722.9916800000001</v>
      </c>
      <c r="J18" s="526" t="s">
        <v>226</v>
      </c>
      <c r="K18" s="524">
        <v>739317.79700000002</v>
      </c>
      <c r="L18" s="543">
        <v>2740.4522499999998</v>
      </c>
      <c r="M18" s="526" t="s">
        <v>226</v>
      </c>
      <c r="N18" s="524">
        <v>638426.59699999995</v>
      </c>
      <c r="O18" s="543">
        <v>2151.2046099999998</v>
      </c>
      <c r="P18" s="526" t="s">
        <v>226</v>
      </c>
      <c r="Q18" s="524">
        <v>733941.85800000001</v>
      </c>
      <c r="R18" s="543">
        <v>2721.8803699999999</v>
      </c>
      <c r="S18" s="526" t="s">
        <v>226</v>
      </c>
      <c r="T18" s="524">
        <v>640973.61100000003</v>
      </c>
      <c r="U18" s="528">
        <v>2825.1472100000001</v>
      </c>
    </row>
    <row r="19" spans="7:21">
      <c r="G19" s="526" t="s">
        <v>230</v>
      </c>
      <c r="H19" s="524">
        <v>366433.23300000001</v>
      </c>
      <c r="I19" s="543">
        <v>1973.01406</v>
      </c>
      <c r="J19" s="526" t="s">
        <v>230</v>
      </c>
      <c r="K19" s="524">
        <v>487410.15899999999</v>
      </c>
      <c r="L19" s="543">
        <v>2048.2105200000001</v>
      </c>
      <c r="M19" s="526" t="s">
        <v>230</v>
      </c>
      <c r="N19" s="524">
        <v>109389.03</v>
      </c>
      <c r="O19" s="543">
        <v>755.02849000000003</v>
      </c>
      <c r="P19" s="526" t="s">
        <v>230</v>
      </c>
      <c r="Q19" s="524">
        <v>321678.06199999998</v>
      </c>
      <c r="R19" s="543">
        <v>2142.0883699999999</v>
      </c>
      <c r="S19" s="526" t="s">
        <v>230</v>
      </c>
      <c r="T19" s="524">
        <v>311007.38900000002</v>
      </c>
      <c r="U19" s="528">
        <v>2944.32591</v>
      </c>
    </row>
    <row r="20" spans="7:21">
      <c r="G20" s="535" t="s">
        <v>1128</v>
      </c>
      <c r="H20" s="538">
        <v>125537.45</v>
      </c>
      <c r="I20" s="544">
        <v>3212.5687699999999</v>
      </c>
      <c r="J20" s="535" t="s">
        <v>1128</v>
      </c>
      <c r="K20" s="538">
        <v>91930</v>
      </c>
      <c r="L20" s="544">
        <v>1027.963</v>
      </c>
      <c r="M20" s="535" t="s">
        <v>1128</v>
      </c>
      <c r="N20" s="538" t="s">
        <v>228</v>
      </c>
      <c r="O20" s="544" t="s">
        <v>228</v>
      </c>
      <c r="P20" s="535" t="s">
        <v>1128</v>
      </c>
      <c r="Q20" s="538" t="s">
        <v>228</v>
      </c>
      <c r="R20" s="544" t="s">
        <v>228</v>
      </c>
      <c r="S20" s="535" t="s">
        <v>1128</v>
      </c>
      <c r="T20" s="538" t="s">
        <v>228</v>
      </c>
      <c r="U20" s="539" t="s">
        <v>228</v>
      </c>
    </row>
    <row r="21" spans="7:21" ht="15" thickBot="1">
      <c r="G21" s="529" t="s">
        <v>230</v>
      </c>
      <c r="H21" s="530">
        <v>125537.45</v>
      </c>
      <c r="I21" s="545">
        <v>3212.5687699999999</v>
      </c>
      <c r="J21" s="529" t="s">
        <v>230</v>
      </c>
      <c r="K21" s="530">
        <v>91930</v>
      </c>
      <c r="L21" s="545">
        <v>1027.963</v>
      </c>
      <c r="M21" s="529" t="s">
        <v>230</v>
      </c>
      <c r="N21" s="530">
        <v>88509.9</v>
      </c>
      <c r="O21" s="545">
        <v>319.50970000000001</v>
      </c>
      <c r="P21" s="529" t="s">
        <v>230</v>
      </c>
      <c r="Q21" s="530">
        <v>107744</v>
      </c>
      <c r="R21" s="545">
        <v>1250.828</v>
      </c>
      <c r="S21" s="529" t="s">
        <v>230</v>
      </c>
      <c r="T21" s="530">
        <v>111077.48</v>
      </c>
      <c r="U21" s="531">
        <v>1303.12976</v>
      </c>
    </row>
  </sheetData>
  <mergeCells count="6">
    <mergeCell ref="M8:O8"/>
    <mergeCell ref="P8:R8"/>
    <mergeCell ref="S8:U8"/>
    <mergeCell ref="G7:U7"/>
    <mergeCell ref="G8:I8"/>
    <mergeCell ref="J8:L8"/>
  </mergeCells>
  <hyperlinks>
    <hyperlink ref="G7:U7" r:id="rId1" display="Minas - Produção por distritos" xr:uid="{6EB528F6-DDC0-4FCF-B2CE-C246060839D5}"/>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7D2A6-3D21-4965-9B0D-C3197859C181}">
  <dimension ref="A5:AJ93"/>
  <sheetViews>
    <sheetView topLeftCell="A8" zoomScale="90" zoomScaleNormal="90" workbookViewId="0">
      <selection activeCell="I17" sqref="I17"/>
    </sheetView>
  </sheetViews>
  <sheetFormatPr defaultRowHeight="14.4"/>
  <cols>
    <col min="9" max="9" width="24" bestFit="1" customWidth="1"/>
    <col min="16" max="18" width="11.33203125" bestFit="1" customWidth="1"/>
  </cols>
  <sheetData>
    <row r="5" spans="1:36">
      <c r="A5" s="1168" t="s">
        <v>1802</v>
      </c>
      <c r="B5" s="1168"/>
      <c r="C5" s="1168"/>
      <c r="D5" s="1168"/>
      <c r="E5" s="1168"/>
    </row>
    <row r="6" spans="1:36">
      <c r="A6" s="1168"/>
      <c r="B6" s="1168"/>
      <c r="C6" s="1168"/>
      <c r="D6" s="1168"/>
      <c r="E6" s="1168"/>
    </row>
    <row r="7" spans="1:36">
      <c r="A7" s="1168"/>
      <c r="B7" s="1168"/>
      <c r="C7" s="1168"/>
      <c r="D7" s="1168"/>
      <c r="E7" s="1168"/>
    </row>
    <row r="8" spans="1:36">
      <c r="A8" s="1168"/>
      <c r="B8" s="1168"/>
      <c r="C8" s="1168"/>
      <c r="D8" s="1168"/>
      <c r="E8" s="1168"/>
    </row>
    <row r="10" spans="1:36" ht="15" thickBot="1"/>
    <row r="11" spans="1:36" ht="14.4" customHeight="1">
      <c r="J11" s="1172" t="s">
        <v>1145</v>
      </c>
      <c r="K11" s="1173"/>
      <c r="L11" s="1173"/>
      <c r="M11" s="1173"/>
      <c r="N11" s="1173"/>
      <c r="O11" s="1173"/>
      <c r="P11" s="1173"/>
      <c r="Q11" s="1173"/>
      <c r="R11" s="1173"/>
      <c r="S11" s="1173"/>
      <c r="T11" s="1173"/>
      <c r="U11" s="1173"/>
      <c r="V11" s="1173"/>
      <c r="W11" s="1173"/>
      <c r="X11" s="1173"/>
      <c r="Y11" s="1173"/>
      <c r="Z11" s="1173"/>
      <c r="AA11" s="1173"/>
      <c r="AB11" s="1173"/>
      <c r="AC11" s="1173"/>
      <c r="AD11" s="1173"/>
      <c r="AE11" s="1173"/>
      <c r="AF11" s="1173"/>
      <c r="AG11" s="1173"/>
      <c r="AH11" s="1173"/>
      <c r="AI11" s="1173"/>
      <c r="AJ11" s="1174"/>
    </row>
    <row r="12" spans="1:36">
      <c r="J12" s="1175" t="s">
        <v>1146</v>
      </c>
      <c r="K12" s="1176"/>
      <c r="L12" s="1176"/>
      <c r="M12" s="1176"/>
      <c r="N12" s="1176"/>
      <c r="O12" s="1176"/>
      <c r="P12" s="1176"/>
      <c r="Q12" s="1176"/>
      <c r="R12" s="1176"/>
      <c r="S12" s="1176"/>
      <c r="T12" s="1176"/>
      <c r="U12" s="1176"/>
      <c r="V12" s="1176"/>
      <c r="W12" s="1176"/>
      <c r="X12" s="1176"/>
      <c r="Y12" s="1176"/>
      <c r="Z12" s="1176"/>
      <c r="AA12" s="1176"/>
      <c r="AB12" s="1176"/>
      <c r="AC12" s="1176"/>
      <c r="AD12" s="1176"/>
      <c r="AE12" s="1176"/>
      <c r="AF12" s="1176"/>
      <c r="AG12" s="1176"/>
      <c r="AH12" s="1176"/>
      <c r="AI12" s="1176"/>
      <c r="AJ12" s="1177"/>
    </row>
    <row r="13" spans="1:36" ht="28.2" customHeight="1">
      <c r="J13" s="1178" t="s">
        <v>1147</v>
      </c>
      <c r="K13" s="1170"/>
      <c r="L13" s="1179"/>
      <c r="M13" s="1169" t="s">
        <v>1148</v>
      </c>
      <c r="N13" s="1170"/>
      <c r="O13" s="1179"/>
      <c r="P13" s="1169" t="s">
        <v>1149</v>
      </c>
      <c r="Q13" s="1170"/>
      <c r="R13" s="1179"/>
      <c r="S13" s="1169" t="s">
        <v>1150</v>
      </c>
      <c r="T13" s="1170"/>
      <c r="U13" s="1179"/>
      <c r="V13" s="1169" t="s">
        <v>1151</v>
      </c>
      <c r="W13" s="1170"/>
      <c r="X13" s="1179"/>
      <c r="Y13" s="1169" t="s">
        <v>1152</v>
      </c>
      <c r="Z13" s="1170"/>
      <c r="AA13" s="1179"/>
      <c r="AB13" s="1169" t="s">
        <v>1153</v>
      </c>
      <c r="AC13" s="1170"/>
      <c r="AD13" s="1179"/>
      <c r="AE13" s="1169" t="s">
        <v>1154</v>
      </c>
      <c r="AF13" s="1170"/>
      <c r="AG13" s="1179"/>
      <c r="AH13" s="1169" t="s">
        <v>1155</v>
      </c>
      <c r="AI13" s="1170"/>
      <c r="AJ13" s="1171"/>
    </row>
    <row r="14" spans="1:36">
      <c r="J14" s="723" t="s">
        <v>1156</v>
      </c>
      <c r="K14" s="590" t="s">
        <v>1157</v>
      </c>
      <c r="L14" s="590" t="s">
        <v>1158</v>
      </c>
      <c r="M14" s="590" t="s">
        <v>1156</v>
      </c>
      <c r="N14" s="590" t="s">
        <v>1157</v>
      </c>
      <c r="O14" s="590" t="s">
        <v>1158</v>
      </c>
      <c r="P14" s="590" t="s">
        <v>1156</v>
      </c>
      <c r="Q14" s="590" t="s">
        <v>1157</v>
      </c>
      <c r="R14" s="590" t="s">
        <v>1158</v>
      </c>
      <c r="S14" s="590" t="s">
        <v>1156</v>
      </c>
      <c r="T14" s="590" t="s">
        <v>1157</v>
      </c>
      <c r="U14" s="590" t="s">
        <v>1158</v>
      </c>
      <c r="V14" s="590" t="s">
        <v>1156</v>
      </c>
      <c r="W14" s="590" t="s">
        <v>1157</v>
      </c>
      <c r="X14" s="590" t="s">
        <v>1158</v>
      </c>
      <c r="Y14" s="590" t="s">
        <v>1156</v>
      </c>
      <c r="Z14" s="590" t="s">
        <v>1157</v>
      </c>
      <c r="AA14" s="590" t="s">
        <v>1158</v>
      </c>
      <c r="AB14" s="590" t="s">
        <v>1156</v>
      </c>
      <c r="AC14" s="590" t="s">
        <v>1157</v>
      </c>
      <c r="AD14" s="590" t="s">
        <v>1158</v>
      </c>
      <c r="AE14" s="590" t="s">
        <v>1156</v>
      </c>
      <c r="AF14" s="590" t="s">
        <v>1157</v>
      </c>
      <c r="AG14" s="590" t="s">
        <v>1158</v>
      </c>
      <c r="AH14" s="590" t="s">
        <v>1156</v>
      </c>
      <c r="AI14" s="590" t="s">
        <v>1157</v>
      </c>
      <c r="AJ14" s="724" t="s">
        <v>1158</v>
      </c>
    </row>
    <row r="15" spans="1:36" ht="15" thickBot="1">
      <c r="J15" s="725" t="s">
        <v>404</v>
      </c>
      <c r="K15" s="726" t="s">
        <v>404</v>
      </c>
      <c r="L15" s="726" t="s">
        <v>404</v>
      </c>
      <c r="M15" s="726" t="s">
        <v>404</v>
      </c>
      <c r="N15" s="726" t="s">
        <v>404</v>
      </c>
      <c r="O15" s="726" t="s">
        <v>404</v>
      </c>
      <c r="P15" s="726" t="s">
        <v>404</v>
      </c>
      <c r="Q15" s="726" t="s">
        <v>404</v>
      </c>
      <c r="R15" s="726" t="s">
        <v>404</v>
      </c>
      <c r="S15" s="726" t="s">
        <v>404</v>
      </c>
      <c r="T15" s="726" t="s">
        <v>404</v>
      </c>
      <c r="U15" s="726" t="s">
        <v>404</v>
      </c>
      <c r="V15" s="726" t="s">
        <v>404</v>
      </c>
      <c r="W15" s="726" t="s">
        <v>404</v>
      </c>
      <c r="X15" s="726" t="s">
        <v>404</v>
      </c>
      <c r="Y15" s="726" t="s">
        <v>404</v>
      </c>
      <c r="Z15" s="726" t="s">
        <v>404</v>
      </c>
      <c r="AA15" s="726" t="s">
        <v>404</v>
      </c>
      <c r="AB15" s="726" t="s">
        <v>404</v>
      </c>
      <c r="AC15" s="726" t="s">
        <v>404</v>
      </c>
      <c r="AD15" s="726" t="s">
        <v>404</v>
      </c>
      <c r="AE15" s="726" t="s">
        <v>404</v>
      </c>
      <c r="AF15" s="726" t="s">
        <v>404</v>
      </c>
      <c r="AG15" s="726" t="s">
        <v>404</v>
      </c>
      <c r="AH15" s="726" t="s">
        <v>404</v>
      </c>
      <c r="AI15" s="726" t="s">
        <v>404</v>
      </c>
      <c r="AJ15" s="727" t="s">
        <v>404</v>
      </c>
    </row>
    <row r="16" spans="1:36">
      <c r="H16" s="709" t="s">
        <v>1159</v>
      </c>
      <c r="I16" s="710" t="s">
        <v>1160</v>
      </c>
      <c r="J16" s="711">
        <v>142.4588</v>
      </c>
      <c r="K16" s="711">
        <v>245.37950000000001</v>
      </c>
      <c r="L16" s="711">
        <v>240.22210000000001</v>
      </c>
      <c r="M16" s="711">
        <v>46.779400000000003</v>
      </c>
      <c r="N16" s="711">
        <v>47.417000000000002</v>
      </c>
      <c r="O16" s="711">
        <v>61.147599999999997</v>
      </c>
      <c r="P16" s="711">
        <v>9067468.6642000005</v>
      </c>
      <c r="Q16" s="711">
        <v>8924323.9462000001</v>
      </c>
      <c r="R16" s="711">
        <v>8710797.2222000007</v>
      </c>
      <c r="S16" s="711">
        <v>3956.6448999999998</v>
      </c>
      <c r="T16" s="711">
        <v>3935.0962</v>
      </c>
      <c r="U16" s="711">
        <v>3589.0983999999999</v>
      </c>
      <c r="V16" s="711">
        <v>21.313400000000001</v>
      </c>
      <c r="W16" s="711">
        <v>21.434699999999999</v>
      </c>
      <c r="X16" s="711">
        <v>20.461600000000001</v>
      </c>
      <c r="Y16" s="711">
        <v>15985.801600000001</v>
      </c>
      <c r="Z16" s="711">
        <v>12587.399600000001</v>
      </c>
      <c r="AA16" s="711">
        <v>12758.2173</v>
      </c>
      <c r="AB16" s="711">
        <v>9236.7914000000001</v>
      </c>
      <c r="AC16" s="711">
        <v>9335.4966000000004</v>
      </c>
      <c r="AD16" s="711">
        <v>10418.589</v>
      </c>
      <c r="AE16" s="711">
        <v>2254.2525999999998</v>
      </c>
      <c r="AF16" s="711">
        <v>2196.8726999999999</v>
      </c>
      <c r="AG16" s="711">
        <v>1977.2216000000001</v>
      </c>
      <c r="AH16" s="711">
        <v>65.462500000000006</v>
      </c>
      <c r="AI16" s="711">
        <v>52.982300000000002</v>
      </c>
      <c r="AJ16" s="712">
        <v>38.773000000000003</v>
      </c>
    </row>
    <row r="17" spans="8:36">
      <c r="H17" s="713" t="s">
        <v>1161</v>
      </c>
      <c r="I17" s="703" t="s">
        <v>1162</v>
      </c>
      <c r="J17" s="704">
        <v>16.1616</v>
      </c>
      <c r="K17" s="704">
        <v>15.7309</v>
      </c>
      <c r="L17" s="704">
        <v>13.1943</v>
      </c>
      <c r="M17" s="704">
        <v>3.6286999999999998</v>
      </c>
      <c r="N17" s="704">
        <v>3.8681999999999999</v>
      </c>
      <c r="O17" s="704">
        <v>3.6444999999999999</v>
      </c>
      <c r="P17" s="704">
        <v>90629.783200000005</v>
      </c>
      <c r="Q17" s="704">
        <v>113355.01850000001</v>
      </c>
      <c r="R17" s="704">
        <v>82274.491399999999</v>
      </c>
      <c r="S17" s="704">
        <v>184.26669999999999</v>
      </c>
      <c r="T17" s="704">
        <v>223.10640000000001</v>
      </c>
      <c r="U17" s="704">
        <v>210.38720000000001</v>
      </c>
      <c r="V17" s="704">
        <v>2.6303000000000001</v>
      </c>
      <c r="W17" s="704">
        <v>2.3593999999999999</v>
      </c>
      <c r="X17" s="704">
        <v>2.5535000000000001</v>
      </c>
      <c r="Y17" s="704">
        <v>273.4203</v>
      </c>
      <c r="Z17" s="704">
        <v>375.24180000000001</v>
      </c>
      <c r="AA17" s="704">
        <v>354.54320000000001</v>
      </c>
      <c r="AB17" s="704">
        <v>68.229500000000002</v>
      </c>
      <c r="AC17" s="704">
        <v>110.6099</v>
      </c>
      <c r="AD17" s="704">
        <v>102.0097</v>
      </c>
      <c r="AE17" s="704">
        <v>99.018600000000006</v>
      </c>
      <c r="AF17" s="704">
        <v>136.40020000000001</v>
      </c>
      <c r="AG17" s="704">
        <v>108.4573</v>
      </c>
      <c r="AH17" s="704">
        <v>0.88829999999999998</v>
      </c>
      <c r="AI17" s="704">
        <v>3.2625999999999999</v>
      </c>
      <c r="AJ17" s="714">
        <v>8.5845000000000002</v>
      </c>
    </row>
    <row r="18" spans="8:36">
      <c r="H18" s="713" t="s">
        <v>1163</v>
      </c>
      <c r="I18" s="703" t="s">
        <v>1164</v>
      </c>
      <c r="J18" s="704">
        <v>0</v>
      </c>
      <c r="K18" s="704">
        <v>0</v>
      </c>
      <c r="L18" s="704">
        <v>0</v>
      </c>
      <c r="M18" s="704">
        <v>0</v>
      </c>
      <c r="N18" s="704">
        <v>0</v>
      </c>
      <c r="O18" s="704">
        <v>0</v>
      </c>
      <c r="P18" s="704">
        <v>596.18299999999999</v>
      </c>
      <c r="Q18" s="704">
        <v>1315.4458</v>
      </c>
      <c r="R18" s="704">
        <v>1389.7795000000001</v>
      </c>
      <c r="S18" s="704">
        <v>1.6633</v>
      </c>
      <c r="T18" s="704">
        <v>3.9965999999999999</v>
      </c>
      <c r="U18" s="704">
        <v>3.6757</v>
      </c>
      <c r="V18" s="704">
        <v>5.4999999999999997E-3</v>
      </c>
      <c r="W18" s="704">
        <v>1.26E-2</v>
      </c>
      <c r="X18" s="704">
        <v>8.8000000000000005E-3</v>
      </c>
      <c r="Y18" s="704">
        <v>5.2237</v>
      </c>
      <c r="Z18" s="704">
        <v>5.1459999999999999</v>
      </c>
      <c r="AA18" s="704">
        <v>3.1604000000000001</v>
      </c>
      <c r="AB18" s="704">
        <v>1.6092</v>
      </c>
      <c r="AC18" s="704">
        <v>3.1044999999999998</v>
      </c>
      <c r="AD18" s="704">
        <v>2.0668000000000002</v>
      </c>
      <c r="AE18" s="704">
        <v>1.3079000000000001</v>
      </c>
      <c r="AF18" s="704">
        <v>1.7347999999999999</v>
      </c>
      <c r="AG18" s="704">
        <v>1.1302000000000001</v>
      </c>
      <c r="AH18" s="704">
        <v>5.0000000000000001E-4</v>
      </c>
      <c r="AI18" s="704">
        <v>1.1000000000000001E-3</v>
      </c>
      <c r="AJ18" s="714">
        <v>2.3999999999999998E-3</v>
      </c>
    </row>
    <row r="19" spans="8:36">
      <c r="H19" s="713" t="s">
        <v>1165</v>
      </c>
      <c r="I19" s="703" t="s">
        <v>1166</v>
      </c>
      <c r="J19" s="704">
        <v>0.62590000000000001</v>
      </c>
      <c r="K19" s="704">
        <v>0.5</v>
      </c>
      <c r="L19" s="704">
        <v>0.66659999999999997</v>
      </c>
      <c r="M19" s="704">
        <v>0.28289999999999998</v>
      </c>
      <c r="N19" s="704">
        <v>0.28589999999999999</v>
      </c>
      <c r="O19" s="704">
        <v>0.16420000000000001</v>
      </c>
      <c r="P19" s="704">
        <v>12807.1839</v>
      </c>
      <c r="Q19" s="704">
        <v>9603.5771999999997</v>
      </c>
      <c r="R19" s="704">
        <v>8420.2034000000003</v>
      </c>
      <c r="S19" s="704">
        <v>4.1345000000000001</v>
      </c>
      <c r="T19" s="704">
        <v>1.0605</v>
      </c>
      <c r="U19" s="704">
        <v>1.9604999999999999</v>
      </c>
      <c r="V19" s="704">
        <v>0.45069999999999999</v>
      </c>
      <c r="W19" s="704">
        <v>0.41399999999999998</v>
      </c>
      <c r="X19" s="704">
        <v>0.255</v>
      </c>
      <c r="Y19" s="704">
        <v>62.569200000000002</v>
      </c>
      <c r="Z19" s="704">
        <v>52.957999999999998</v>
      </c>
      <c r="AA19" s="704">
        <v>31.325600000000001</v>
      </c>
      <c r="AB19" s="704">
        <v>14.053599999999999</v>
      </c>
      <c r="AC19" s="704">
        <v>10.7197</v>
      </c>
      <c r="AD19" s="704">
        <v>7.0054999999999996</v>
      </c>
      <c r="AE19" s="704">
        <v>25.509</v>
      </c>
      <c r="AF19" s="704">
        <v>20.617100000000001</v>
      </c>
      <c r="AG19" s="704">
        <v>12.001200000000001</v>
      </c>
      <c r="AH19" s="704">
        <v>0.15540000000000001</v>
      </c>
      <c r="AI19" s="704">
        <v>0.69689999999999996</v>
      </c>
      <c r="AJ19" s="714">
        <v>0.32690000000000002</v>
      </c>
    </row>
    <row r="20" spans="8:36">
      <c r="H20" s="713" t="s">
        <v>1167</v>
      </c>
      <c r="I20" s="703" t="s">
        <v>1168</v>
      </c>
      <c r="J20" s="704">
        <v>0</v>
      </c>
      <c r="K20" s="704">
        <v>0</v>
      </c>
      <c r="L20" s="704">
        <v>0</v>
      </c>
      <c r="M20" s="704">
        <v>0</v>
      </c>
      <c r="N20" s="704">
        <v>0</v>
      </c>
      <c r="O20" s="704">
        <v>0</v>
      </c>
      <c r="P20" s="704">
        <v>1218.5654999999999</v>
      </c>
      <c r="Q20" s="704">
        <v>4164.3002999999999</v>
      </c>
      <c r="R20" s="704">
        <v>3399.6113</v>
      </c>
      <c r="S20" s="704">
        <v>2.5600000000000001E-2</v>
      </c>
      <c r="T20" s="704">
        <v>0.68410000000000004</v>
      </c>
      <c r="U20" s="704">
        <v>0.65559999999999996</v>
      </c>
      <c r="V20" s="705" t="s">
        <v>1045</v>
      </c>
      <c r="W20" s="704">
        <v>0</v>
      </c>
      <c r="X20" s="705" t="s">
        <v>1045</v>
      </c>
      <c r="Y20" s="704">
        <v>4.0300000000000002E-2</v>
      </c>
      <c r="Z20" s="704">
        <v>0.17219999999999999</v>
      </c>
      <c r="AA20" s="704">
        <v>2.81E-2</v>
      </c>
      <c r="AB20" s="704">
        <v>0.7964</v>
      </c>
      <c r="AC20" s="704">
        <v>2.8635999999999999</v>
      </c>
      <c r="AD20" s="704">
        <v>2.3858999999999999</v>
      </c>
      <c r="AE20" s="704">
        <v>2.5700000000000001E-2</v>
      </c>
      <c r="AF20" s="704">
        <v>3.5912000000000002</v>
      </c>
      <c r="AG20" s="704">
        <v>3.556</v>
      </c>
      <c r="AH20" s="704">
        <v>2.0400000000000001E-2</v>
      </c>
      <c r="AI20" s="704">
        <v>9.06E-2</v>
      </c>
      <c r="AJ20" s="714">
        <v>7.8E-2</v>
      </c>
    </row>
    <row r="21" spans="8:36">
      <c r="H21" s="713" t="s">
        <v>1169</v>
      </c>
      <c r="I21" s="703" t="s">
        <v>1170</v>
      </c>
      <c r="J21" s="704">
        <v>0</v>
      </c>
      <c r="K21" s="704">
        <v>0</v>
      </c>
      <c r="L21" s="704">
        <v>0</v>
      </c>
      <c r="M21" s="704">
        <v>0</v>
      </c>
      <c r="N21" s="704">
        <v>0</v>
      </c>
      <c r="O21" s="704">
        <v>0</v>
      </c>
      <c r="P21" s="704">
        <v>1004.1818</v>
      </c>
      <c r="Q21" s="704">
        <v>689.99270000000001</v>
      </c>
      <c r="R21" s="704">
        <v>683.30520000000001</v>
      </c>
      <c r="S21" s="704">
        <v>3.0093999999999999</v>
      </c>
      <c r="T21" s="704">
        <v>4.0117000000000003</v>
      </c>
      <c r="U21" s="704">
        <v>2.7875000000000001</v>
      </c>
      <c r="V21" s="704">
        <v>3.2000000000000002E-3</v>
      </c>
      <c r="W21" s="704">
        <v>4.3E-3</v>
      </c>
      <c r="X21" s="704">
        <v>3.0000000000000001E-3</v>
      </c>
      <c r="Y21" s="704">
        <v>2.2505999999999999</v>
      </c>
      <c r="Z21" s="704">
        <v>1.2565999999999999</v>
      </c>
      <c r="AA21" s="704">
        <v>4.5311000000000003</v>
      </c>
      <c r="AB21" s="704">
        <v>1.2865</v>
      </c>
      <c r="AC21" s="704">
        <v>1.2981</v>
      </c>
      <c r="AD21" s="704">
        <v>1.39</v>
      </c>
      <c r="AE21" s="704">
        <v>1.5906</v>
      </c>
      <c r="AF21" s="704">
        <v>0.56069999999999998</v>
      </c>
      <c r="AG21" s="704">
        <v>0.54379999999999995</v>
      </c>
      <c r="AH21" s="704">
        <v>2.9999999999999997E-4</v>
      </c>
      <c r="AI21" s="704">
        <v>3.2000000000000002E-3</v>
      </c>
      <c r="AJ21" s="714">
        <v>2.0400000000000001E-2</v>
      </c>
    </row>
    <row r="22" spans="8:36">
      <c r="H22" s="713" t="s">
        <v>1171</v>
      </c>
      <c r="I22" s="703" t="s">
        <v>1172</v>
      </c>
      <c r="J22" s="704">
        <v>1.5198</v>
      </c>
      <c r="K22" s="704">
        <v>2.4952000000000001</v>
      </c>
      <c r="L22" s="704">
        <v>4.9509999999999996</v>
      </c>
      <c r="M22" s="704">
        <v>5.0392999999999999</v>
      </c>
      <c r="N22" s="704">
        <v>4.3478000000000003</v>
      </c>
      <c r="O22" s="704">
        <v>4.4234</v>
      </c>
      <c r="P22" s="704">
        <v>90733.345799999996</v>
      </c>
      <c r="Q22" s="704">
        <v>79084.363200000007</v>
      </c>
      <c r="R22" s="704">
        <v>81691.3649</v>
      </c>
      <c r="S22" s="704">
        <v>24.2715</v>
      </c>
      <c r="T22" s="704">
        <v>24.9329</v>
      </c>
      <c r="U22" s="704">
        <v>9.2895000000000003</v>
      </c>
      <c r="V22" s="704">
        <v>1.2674000000000001</v>
      </c>
      <c r="W22" s="704">
        <v>1.4176</v>
      </c>
      <c r="X22" s="704">
        <v>1.1665000000000001</v>
      </c>
      <c r="Y22" s="704">
        <v>302.90719999999999</v>
      </c>
      <c r="Z22" s="704">
        <v>233.20320000000001</v>
      </c>
      <c r="AA22" s="704">
        <v>223.04939999999999</v>
      </c>
      <c r="AB22" s="704">
        <v>283.20150000000001</v>
      </c>
      <c r="AC22" s="704">
        <v>259.4889</v>
      </c>
      <c r="AD22" s="704">
        <v>133.85069999999999</v>
      </c>
      <c r="AE22" s="704">
        <v>109.9165</v>
      </c>
      <c r="AF22" s="704">
        <v>84.231099999999998</v>
      </c>
      <c r="AG22" s="704">
        <v>95.327500000000001</v>
      </c>
      <c r="AH22" s="704">
        <v>3.3099999999999997E-2</v>
      </c>
      <c r="AI22" s="704">
        <v>8.7599999999999997E-2</v>
      </c>
      <c r="AJ22" s="714">
        <v>0.17369999999999999</v>
      </c>
    </row>
    <row r="23" spans="8:36">
      <c r="H23" s="713" t="s">
        <v>1173</v>
      </c>
      <c r="I23" s="703" t="s">
        <v>1174</v>
      </c>
      <c r="J23" s="704">
        <v>1.7816000000000001</v>
      </c>
      <c r="K23" s="704">
        <v>1.2457</v>
      </c>
      <c r="L23" s="704">
        <v>1.1294</v>
      </c>
      <c r="M23" s="704">
        <v>2.1372</v>
      </c>
      <c r="N23" s="704">
        <v>1.4943</v>
      </c>
      <c r="O23" s="704">
        <v>1.3548</v>
      </c>
      <c r="P23" s="704">
        <v>23856.250199999999</v>
      </c>
      <c r="Q23" s="704">
        <v>18399.741999999998</v>
      </c>
      <c r="R23" s="704">
        <v>15903.984700000001</v>
      </c>
      <c r="S23" s="704">
        <v>220.51300000000001</v>
      </c>
      <c r="T23" s="704">
        <v>155.02979999999999</v>
      </c>
      <c r="U23" s="704">
        <v>142.25299999999999</v>
      </c>
      <c r="V23" s="704">
        <v>0.3024</v>
      </c>
      <c r="W23" s="704">
        <v>0.21410000000000001</v>
      </c>
      <c r="X23" s="704">
        <v>0.19209999999999999</v>
      </c>
      <c r="Y23" s="704">
        <v>334.57909999999998</v>
      </c>
      <c r="Z23" s="704">
        <v>239.82820000000001</v>
      </c>
      <c r="AA23" s="704">
        <v>215.54570000000001</v>
      </c>
      <c r="AB23" s="704">
        <v>46.417700000000004</v>
      </c>
      <c r="AC23" s="704">
        <v>34.509099999999997</v>
      </c>
      <c r="AD23" s="704">
        <v>30.754200000000001</v>
      </c>
      <c r="AE23" s="704">
        <v>31.645299999999999</v>
      </c>
      <c r="AF23" s="704">
        <v>25.693999999999999</v>
      </c>
      <c r="AG23" s="704">
        <v>19.592199999999998</v>
      </c>
      <c r="AH23" s="704">
        <v>4.5121000000000002</v>
      </c>
      <c r="AI23" s="704">
        <v>3.3109999999999999</v>
      </c>
      <c r="AJ23" s="714">
        <v>2.6581999999999999</v>
      </c>
    </row>
    <row r="24" spans="8:36">
      <c r="H24" s="715" t="s">
        <v>1175</v>
      </c>
      <c r="I24" s="706" t="s">
        <v>1176</v>
      </c>
      <c r="J24" s="707">
        <v>0</v>
      </c>
      <c r="K24" s="707">
        <v>0</v>
      </c>
      <c r="L24" s="707">
        <v>0</v>
      </c>
      <c r="M24" s="707">
        <v>0</v>
      </c>
      <c r="N24" s="707">
        <v>0</v>
      </c>
      <c r="O24" s="707">
        <v>0</v>
      </c>
      <c r="P24" s="707">
        <v>22363.1908</v>
      </c>
      <c r="Q24" s="707">
        <v>28354.6603</v>
      </c>
      <c r="R24" s="707">
        <v>34145.361900000004</v>
      </c>
      <c r="S24" s="707">
        <v>0.36309999999999998</v>
      </c>
      <c r="T24" s="707">
        <v>8.3299999999999999E-2</v>
      </c>
      <c r="U24" s="707">
        <v>3.5648</v>
      </c>
      <c r="V24" s="708" t="s">
        <v>1045</v>
      </c>
      <c r="W24" s="707">
        <v>1E-4</v>
      </c>
      <c r="X24" s="707">
        <v>1E-4</v>
      </c>
      <c r="Y24" s="707">
        <v>92.151300000000006</v>
      </c>
      <c r="Z24" s="707">
        <v>87.621799999999993</v>
      </c>
      <c r="AA24" s="707">
        <v>285.81740000000002</v>
      </c>
      <c r="AB24" s="707">
        <v>15.0114</v>
      </c>
      <c r="AC24" s="707">
        <v>12.3405</v>
      </c>
      <c r="AD24" s="707">
        <v>39.204799999999999</v>
      </c>
      <c r="AE24" s="707">
        <v>27.384399999999999</v>
      </c>
      <c r="AF24" s="707">
        <v>20.218599999999999</v>
      </c>
      <c r="AG24" s="707">
        <v>45.175600000000003</v>
      </c>
      <c r="AH24" s="707">
        <v>1.35E-2</v>
      </c>
      <c r="AI24" s="707">
        <v>7.4999999999999997E-3</v>
      </c>
      <c r="AJ24" s="716">
        <v>0.29609999999999997</v>
      </c>
    </row>
    <row r="25" spans="8:36">
      <c r="H25" s="713" t="s">
        <v>1177</v>
      </c>
      <c r="I25" s="703" t="s">
        <v>71</v>
      </c>
      <c r="J25" s="704">
        <v>10.089</v>
      </c>
      <c r="K25" s="704">
        <v>66.252700000000004</v>
      </c>
      <c r="L25" s="704">
        <v>126.2859</v>
      </c>
      <c r="M25" s="704">
        <v>5.6056999999999997</v>
      </c>
      <c r="N25" s="704">
        <v>6.6685999999999996</v>
      </c>
      <c r="O25" s="704">
        <v>22.538699999999999</v>
      </c>
      <c r="P25" s="704">
        <v>947822.46790000005</v>
      </c>
      <c r="Q25" s="704">
        <v>1169719.7413999999</v>
      </c>
      <c r="R25" s="704">
        <v>1128461.0549000001</v>
      </c>
      <c r="S25" s="704">
        <v>120.3121</v>
      </c>
      <c r="T25" s="704">
        <v>96.714200000000005</v>
      </c>
      <c r="U25" s="704">
        <v>135.63390000000001</v>
      </c>
      <c r="V25" s="704">
        <v>3.1789000000000001</v>
      </c>
      <c r="W25" s="704">
        <v>2.2812000000000001</v>
      </c>
      <c r="X25" s="704">
        <v>3.2812999999999999</v>
      </c>
      <c r="Y25" s="704">
        <v>781.33180000000004</v>
      </c>
      <c r="Z25" s="704">
        <v>591.12580000000003</v>
      </c>
      <c r="AA25" s="704">
        <v>403.81459999999998</v>
      </c>
      <c r="AB25" s="704">
        <v>441.64859999999999</v>
      </c>
      <c r="AC25" s="704">
        <v>787.58630000000005</v>
      </c>
      <c r="AD25" s="704">
        <v>930.96619999999996</v>
      </c>
      <c r="AE25" s="704">
        <v>305.72379999999998</v>
      </c>
      <c r="AF25" s="704">
        <v>217.19970000000001</v>
      </c>
      <c r="AG25" s="704">
        <v>188.0558</v>
      </c>
      <c r="AH25" s="704">
        <v>3.0506000000000002</v>
      </c>
      <c r="AI25" s="704">
        <v>2.6842999999999999</v>
      </c>
      <c r="AJ25" s="714">
        <v>4.5096999999999996</v>
      </c>
    </row>
    <row r="26" spans="8:36">
      <c r="H26" s="713" t="s">
        <v>1178</v>
      </c>
      <c r="I26" s="703" t="s">
        <v>1179</v>
      </c>
      <c r="J26" s="704">
        <v>0.21629999999999999</v>
      </c>
      <c r="K26" s="704">
        <v>0.21890000000000001</v>
      </c>
      <c r="L26" s="704">
        <v>0.2979</v>
      </c>
      <c r="M26" s="704">
        <v>0.70309999999999995</v>
      </c>
      <c r="N26" s="704">
        <v>0.68100000000000005</v>
      </c>
      <c r="O26" s="704">
        <v>0.75470000000000004</v>
      </c>
      <c r="P26" s="704">
        <v>34708.481699999997</v>
      </c>
      <c r="Q26" s="704">
        <v>17423.517400000001</v>
      </c>
      <c r="R26" s="704">
        <v>15887.451999999999</v>
      </c>
      <c r="S26" s="704">
        <v>4.9526000000000003</v>
      </c>
      <c r="T26" s="704">
        <v>6.2055999999999996</v>
      </c>
      <c r="U26" s="704">
        <v>6.4413999999999998</v>
      </c>
      <c r="V26" s="704">
        <v>0.54690000000000005</v>
      </c>
      <c r="W26" s="704">
        <v>0.50790000000000002</v>
      </c>
      <c r="X26" s="704">
        <v>0.42670000000000002</v>
      </c>
      <c r="Y26" s="704">
        <v>58.896099999999997</v>
      </c>
      <c r="Z26" s="704">
        <v>66.943700000000007</v>
      </c>
      <c r="AA26" s="704">
        <v>57.564399999999999</v>
      </c>
      <c r="AB26" s="704">
        <v>32.160800000000002</v>
      </c>
      <c r="AC26" s="704">
        <v>21.523</v>
      </c>
      <c r="AD26" s="704">
        <v>21.560600000000001</v>
      </c>
      <c r="AE26" s="704">
        <v>16.0808</v>
      </c>
      <c r="AF26" s="704">
        <v>17.939900000000002</v>
      </c>
      <c r="AG26" s="704">
        <v>20.521100000000001</v>
      </c>
      <c r="AH26" s="704">
        <v>6.0400000000000002E-2</v>
      </c>
      <c r="AI26" s="704">
        <v>3.27E-2</v>
      </c>
      <c r="AJ26" s="714">
        <v>2.7799999999999998E-2</v>
      </c>
    </row>
    <row r="27" spans="8:36">
      <c r="H27" s="713" t="s">
        <v>1180</v>
      </c>
      <c r="I27" s="703" t="s">
        <v>1181</v>
      </c>
      <c r="J27" s="704">
        <v>0</v>
      </c>
      <c r="K27" s="704">
        <v>0</v>
      </c>
      <c r="L27" s="704">
        <v>0</v>
      </c>
      <c r="M27" s="704">
        <v>0</v>
      </c>
      <c r="N27" s="704">
        <v>0</v>
      </c>
      <c r="O27" s="704">
        <v>0</v>
      </c>
      <c r="P27" s="704">
        <v>17290.534299999999</v>
      </c>
      <c r="Q27" s="704">
        <v>17125.489600000001</v>
      </c>
      <c r="R27" s="704">
        <v>8663.4771999999994</v>
      </c>
      <c r="S27" s="704">
        <v>2.1417999999999999</v>
      </c>
      <c r="T27" s="704">
        <v>2.9550999999999998</v>
      </c>
      <c r="U27" s="704">
        <v>0.84060000000000001</v>
      </c>
      <c r="V27" s="704">
        <v>4.4000000000000003E-3</v>
      </c>
      <c r="W27" s="704">
        <v>2.5000000000000001E-3</v>
      </c>
      <c r="X27" s="704">
        <v>0</v>
      </c>
      <c r="Y27" s="704">
        <v>26.834599999999998</v>
      </c>
      <c r="Z27" s="704">
        <v>37.460799999999999</v>
      </c>
      <c r="AA27" s="704">
        <v>24.0839</v>
      </c>
      <c r="AB27" s="704">
        <v>17.115600000000001</v>
      </c>
      <c r="AC27" s="704">
        <v>8.4122000000000003</v>
      </c>
      <c r="AD27" s="704">
        <v>1.2198</v>
      </c>
      <c r="AE27" s="704">
        <v>2.4077999999999999</v>
      </c>
      <c r="AF27" s="704">
        <v>0.65329999999999999</v>
      </c>
      <c r="AG27" s="704">
        <v>0.246</v>
      </c>
      <c r="AH27" s="704">
        <v>7.3000000000000001E-3</v>
      </c>
      <c r="AI27" s="704">
        <v>2.7000000000000001E-3</v>
      </c>
      <c r="AJ27" s="714">
        <v>0</v>
      </c>
    </row>
    <row r="28" spans="8:36">
      <c r="H28" s="713" t="s">
        <v>1182</v>
      </c>
      <c r="I28" s="703" t="s">
        <v>1183</v>
      </c>
      <c r="J28" s="704">
        <v>0.2833</v>
      </c>
      <c r="K28" s="704">
        <v>0.15679999999999999</v>
      </c>
      <c r="L28" s="704">
        <v>0.1363</v>
      </c>
      <c r="M28" s="704">
        <v>0.30940000000000001</v>
      </c>
      <c r="N28" s="704">
        <v>0.28179999999999999</v>
      </c>
      <c r="O28" s="704">
        <v>0.26369999999999999</v>
      </c>
      <c r="P28" s="704">
        <v>14818.034</v>
      </c>
      <c r="Q28" s="704">
        <v>13594.1283</v>
      </c>
      <c r="R28" s="704">
        <v>13309.484899999999</v>
      </c>
      <c r="S28" s="704">
        <v>6.9736000000000002</v>
      </c>
      <c r="T28" s="704">
        <v>6.9561000000000002</v>
      </c>
      <c r="U28" s="704">
        <v>6.4116</v>
      </c>
      <c r="V28" s="704">
        <v>0.19040000000000001</v>
      </c>
      <c r="W28" s="704">
        <v>0.12620000000000001</v>
      </c>
      <c r="X28" s="704">
        <v>0.12429999999999999</v>
      </c>
      <c r="Y28" s="704">
        <v>13.4903</v>
      </c>
      <c r="Z28" s="704">
        <v>3.3714</v>
      </c>
      <c r="AA28" s="704">
        <v>2.5626000000000002</v>
      </c>
      <c r="AB28" s="704">
        <v>11.97</v>
      </c>
      <c r="AC28" s="704">
        <v>12.8752</v>
      </c>
      <c r="AD28" s="704">
        <v>12.8058</v>
      </c>
      <c r="AE28" s="704">
        <v>24.549399999999999</v>
      </c>
      <c r="AF28" s="704">
        <v>15.6081</v>
      </c>
      <c r="AG28" s="704">
        <v>16.739000000000001</v>
      </c>
      <c r="AH28" s="704">
        <v>0.59619999999999995</v>
      </c>
      <c r="AI28" s="704">
        <v>0.2621</v>
      </c>
      <c r="AJ28" s="714">
        <v>0.20380000000000001</v>
      </c>
    </row>
    <row r="29" spans="8:36">
      <c r="H29" s="713" t="s">
        <v>1184</v>
      </c>
      <c r="I29" s="703" t="s">
        <v>1185</v>
      </c>
      <c r="J29" s="704">
        <v>0</v>
      </c>
      <c r="K29" s="704">
        <v>0</v>
      </c>
      <c r="L29" s="704">
        <v>0</v>
      </c>
      <c r="M29" s="704">
        <v>0</v>
      </c>
      <c r="N29" s="704">
        <v>0</v>
      </c>
      <c r="O29" s="704">
        <v>0</v>
      </c>
      <c r="P29" s="704">
        <v>247.97040000000001</v>
      </c>
      <c r="Q29" s="704">
        <v>231.26050000000001</v>
      </c>
      <c r="R29" s="704">
        <v>204.9058</v>
      </c>
      <c r="S29" s="704">
        <v>0.2014</v>
      </c>
      <c r="T29" s="704">
        <v>0.14449999999999999</v>
      </c>
      <c r="U29" s="704">
        <v>0.13220000000000001</v>
      </c>
      <c r="V29" s="705" t="s">
        <v>1045</v>
      </c>
      <c r="W29" s="705" t="s">
        <v>1045</v>
      </c>
      <c r="X29" s="705" t="s">
        <v>1045</v>
      </c>
      <c r="Y29" s="704">
        <v>1.1216999999999999</v>
      </c>
      <c r="Z29" s="704">
        <v>0.54879999999999995</v>
      </c>
      <c r="AA29" s="704">
        <v>0.20799999999999999</v>
      </c>
      <c r="AB29" s="704">
        <v>0.25190000000000001</v>
      </c>
      <c r="AC29" s="704">
        <v>0.28699999999999998</v>
      </c>
      <c r="AD29" s="704">
        <v>0.1915</v>
      </c>
      <c r="AE29" s="704">
        <v>0.504</v>
      </c>
      <c r="AF29" s="704">
        <v>1.1022000000000001</v>
      </c>
      <c r="AG29" s="704">
        <v>0.40970000000000001</v>
      </c>
      <c r="AH29" s="704">
        <v>5.9999999999999995E-4</v>
      </c>
      <c r="AI29" s="704">
        <v>4.0000000000000002E-4</v>
      </c>
      <c r="AJ29" s="714">
        <v>5.9999999999999995E-4</v>
      </c>
    </row>
    <row r="30" spans="8:36">
      <c r="H30" s="713" t="s">
        <v>1186</v>
      </c>
      <c r="I30" s="703" t="s">
        <v>1187</v>
      </c>
      <c r="J30" s="704">
        <v>0</v>
      </c>
      <c r="K30" s="704">
        <v>0</v>
      </c>
      <c r="L30" s="704">
        <v>0</v>
      </c>
      <c r="M30" s="704">
        <v>0</v>
      </c>
      <c r="N30" s="704">
        <v>0</v>
      </c>
      <c r="O30" s="704">
        <v>0</v>
      </c>
      <c r="P30" s="704">
        <v>1379.2478000000001</v>
      </c>
      <c r="Q30" s="704">
        <v>1305.6188999999999</v>
      </c>
      <c r="R30" s="704">
        <v>1139.3373999999999</v>
      </c>
      <c r="S30" s="704">
        <v>5.8784999999999998</v>
      </c>
      <c r="T30" s="704">
        <v>5.3056999999999999</v>
      </c>
      <c r="U30" s="704">
        <v>4.6102999999999996</v>
      </c>
      <c r="V30" s="704">
        <v>9.1999999999999998E-3</v>
      </c>
      <c r="W30" s="704">
        <v>8.3000000000000001E-3</v>
      </c>
      <c r="X30" s="704">
        <v>7.1999999999999998E-3</v>
      </c>
      <c r="Y30" s="704">
        <v>1.288</v>
      </c>
      <c r="Z30" s="704">
        <v>1.3526</v>
      </c>
      <c r="AA30" s="704">
        <v>1.1807000000000001</v>
      </c>
      <c r="AB30" s="704">
        <v>5.1013000000000002</v>
      </c>
      <c r="AC30" s="704">
        <v>4.6515000000000004</v>
      </c>
      <c r="AD30" s="704">
        <v>4.0487000000000002</v>
      </c>
      <c r="AE30" s="704">
        <v>0.47510000000000002</v>
      </c>
      <c r="AF30" s="704">
        <v>0.45040000000000002</v>
      </c>
      <c r="AG30" s="704">
        <v>0.3997</v>
      </c>
      <c r="AH30" s="704">
        <v>8.0000000000000002E-3</v>
      </c>
      <c r="AI30" s="704">
        <v>7.1999999999999998E-3</v>
      </c>
      <c r="AJ30" s="714">
        <v>6.1999999999999998E-3</v>
      </c>
    </row>
    <row r="31" spans="8:36">
      <c r="H31" s="713" t="s">
        <v>1188</v>
      </c>
      <c r="I31" s="703" t="s">
        <v>1189</v>
      </c>
      <c r="J31" s="704">
        <v>0</v>
      </c>
      <c r="K31" s="704">
        <v>0</v>
      </c>
      <c r="L31" s="704">
        <v>0</v>
      </c>
      <c r="M31" s="704">
        <v>0</v>
      </c>
      <c r="N31" s="704">
        <v>0</v>
      </c>
      <c r="O31" s="704">
        <v>0</v>
      </c>
      <c r="P31" s="704">
        <v>11113.075800000001</v>
      </c>
      <c r="Q31" s="704">
        <v>9075.4768999999997</v>
      </c>
      <c r="R31" s="704">
        <v>4547.3626000000004</v>
      </c>
      <c r="S31" s="704">
        <v>5.9196</v>
      </c>
      <c r="T31" s="704">
        <v>3.3784999999999998</v>
      </c>
      <c r="U31" s="704">
        <v>4.7820999999999998</v>
      </c>
      <c r="V31" s="704">
        <v>5.0200000000000002E-2</v>
      </c>
      <c r="W31" s="704">
        <v>3.1399999999999997E-2</v>
      </c>
      <c r="X31" s="704">
        <v>0.01</v>
      </c>
      <c r="Y31" s="704">
        <v>2.8214000000000001</v>
      </c>
      <c r="Z31" s="704">
        <v>3.3104</v>
      </c>
      <c r="AA31" s="704">
        <v>4.6322000000000001</v>
      </c>
      <c r="AB31" s="704">
        <v>9.6388999999999996</v>
      </c>
      <c r="AC31" s="704">
        <v>7.1364999999999998</v>
      </c>
      <c r="AD31" s="704">
        <v>6.0351999999999997</v>
      </c>
      <c r="AE31" s="704">
        <v>2.6465999999999998</v>
      </c>
      <c r="AF31" s="704">
        <v>1.9863999999999999</v>
      </c>
      <c r="AG31" s="704">
        <v>2.8431000000000002</v>
      </c>
      <c r="AH31" s="704">
        <v>2.23E-2</v>
      </c>
      <c r="AI31" s="704">
        <v>2.1100000000000001E-2</v>
      </c>
      <c r="AJ31" s="714">
        <v>1.7999999999999999E-2</v>
      </c>
    </row>
    <row r="32" spans="8:36">
      <c r="H32" s="713" t="s">
        <v>1190</v>
      </c>
      <c r="I32" s="703" t="s">
        <v>1191</v>
      </c>
      <c r="J32" s="704">
        <v>0</v>
      </c>
      <c r="K32" s="704">
        <v>0</v>
      </c>
      <c r="L32" s="704">
        <v>0</v>
      </c>
      <c r="M32" s="704">
        <v>0</v>
      </c>
      <c r="N32" s="704">
        <v>0</v>
      </c>
      <c r="O32" s="704">
        <v>0</v>
      </c>
      <c r="P32" s="704">
        <v>870.92769999999996</v>
      </c>
      <c r="Q32" s="704">
        <v>496.4228</v>
      </c>
      <c r="R32" s="704">
        <v>727.01819999999998</v>
      </c>
      <c r="S32" s="704">
        <v>1.2972999999999999</v>
      </c>
      <c r="T32" s="704">
        <v>1.1447000000000001</v>
      </c>
      <c r="U32" s="704">
        <v>0.621</v>
      </c>
      <c r="V32" s="704">
        <v>1.2E-2</v>
      </c>
      <c r="W32" s="704">
        <v>1.06E-2</v>
      </c>
      <c r="X32" s="704">
        <v>2.9999999999999997E-4</v>
      </c>
      <c r="Y32" s="704">
        <v>10.176600000000001</v>
      </c>
      <c r="Z32" s="704">
        <v>1.7462</v>
      </c>
      <c r="AA32" s="704">
        <v>0.19189999999999999</v>
      </c>
      <c r="AB32" s="704">
        <v>2.0350999999999999</v>
      </c>
      <c r="AC32" s="704">
        <v>1.4432</v>
      </c>
      <c r="AD32" s="704">
        <v>1.4702</v>
      </c>
      <c r="AE32" s="704">
        <v>0.30549999999999999</v>
      </c>
      <c r="AF32" s="704">
        <v>0.15890000000000001</v>
      </c>
      <c r="AG32" s="704">
        <v>1.9012</v>
      </c>
      <c r="AH32" s="704">
        <v>0.1198</v>
      </c>
      <c r="AI32" s="704">
        <v>9.5500000000000002E-2</v>
      </c>
      <c r="AJ32" s="714">
        <v>0</v>
      </c>
    </row>
    <row r="33" spans="8:36">
      <c r="H33" s="713" t="s">
        <v>1192</v>
      </c>
      <c r="I33" s="703" t="s">
        <v>1193</v>
      </c>
      <c r="J33" s="704">
        <v>0</v>
      </c>
      <c r="K33" s="704">
        <v>0</v>
      </c>
      <c r="L33" s="704">
        <v>0</v>
      </c>
      <c r="M33" s="704">
        <v>0</v>
      </c>
      <c r="N33" s="704">
        <v>0</v>
      </c>
      <c r="O33" s="704">
        <v>0</v>
      </c>
      <c r="P33" s="704">
        <v>280.82420000000002</v>
      </c>
      <c r="Q33" s="704">
        <v>364.80990000000003</v>
      </c>
      <c r="R33" s="704">
        <v>272.81240000000003</v>
      </c>
      <c r="S33" s="704">
        <v>2.1700000000000001E-2</v>
      </c>
      <c r="T33" s="704">
        <v>3.8899999999999997E-2</v>
      </c>
      <c r="U33" s="704">
        <v>4.8399999999999999E-2</v>
      </c>
      <c r="V33" s="705" t="s">
        <v>1045</v>
      </c>
      <c r="W33" s="705" t="s">
        <v>1045</v>
      </c>
      <c r="X33" s="705" t="s">
        <v>1045</v>
      </c>
      <c r="Y33" s="704">
        <v>0.7157</v>
      </c>
      <c r="Z33" s="704">
        <v>1.8573999999999999</v>
      </c>
      <c r="AA33" s="704">
        <v>0.79559999999999997</v>
      </c>
      <c r="AB33" s="704">
        <v>0.2429</v>
      </c>
      <c r="AC33" s="704">
        <v>0.26190000000000002</v>
      </c>
      <c r="AD33" s="704">
        <v>0.2586</v>
      </c>
      <c r="AE33" s="704">
        <v>8.2799999999999999E-2</v>
      </c>
      <c r="AF33" s="704">
        <v>8.7800000000000003E-2</v>
      </c>
      <c r="AG33" s="704">
        <v>0.18179999999999999</v>
      </c>
      <c r="AH33" s="704">
        <v>6.9999999999999999E-4</v>
      </c>
      <c r="AI33" s="704">
        <v>8.0000000000000004E-4</v>
      </c>
      <c r="AJ33" s="714">
        <v>2.9999999999999997E-4</v>
      </c>
    </row>
    <row r="34" spans="8:36">
      <c r="H34" s="715" t="s">
        <v>1194</v>
      </c>
      <c r="I34" s="706" t="s">
        <v>1126</v>
      </c>
      <c r="J34" s="707">
        <v>8.1161999999999992</v>
      </c>
      <c r="K34" s="707">
        <v>3.2305999999999999</v>
      </c>
      <c r="L34" s="707">
        <v>3.6943999999999999</v>
      </c>
      <c r="M34" s="707">
        <v>0.88929999999999998</v>
      </c>
      <c r="N34" s="707">
        <v>0.18410000000000001</v>
      </c>
      <c r="O34" s="707">
        <v>0.15629999999999999</v>
      </c>
      <c r="P34" s="707">
        <v>1203819.2705000001</v>
      </c>
      <c r="Q34" s="707">
        <v>1128129.6200999999</v>
      </c>
      <c r="R34" s="707">
        <v>999539.67390000005</v>
      </c>
      <c r="S34" s="707">
        <v>513.48249999999996</v>
      </c>
      <c r="T34" s="707">
        <v>662.36040000000003</v>
      </c>
      <c r="U34" s="707">
        <v>619.71579999999994</v>
      </c>
      <c r="V34" s="707">
        <v>0.29559999999999997</v>
      </c>
      <c r="W34" s="707">
        <v>1.2638</v>
      </c>
      <c r="X34" s="707">
        <v>0.31690000000000002</v>
      </c>
      <c r="Y34" s="707">
        <v>2438.2831000000001</v>
      </c>
      <c r="Z34" s="707">
        <v>1979.4781</v>
      </c>
      <c r="AA34" s="707">
        <v>711.49149999999997</v>
      </c>
      <c r="AB34" s="707">
        <v>1173.7108000000001</v>
      </c>
      <c r="AC34" s="707">
        <v>1302.8612000000001</v>
      </c>
      <c r="AD34" s="707">
        <v>1191.0886</v>
      </c>
      <c r="AE34" s="707">
        <v>108.0581</v>
      </c>
      <c r="AF34" s="707">
        <v>94.322699999999998</v>
      </c>
      <c r="AG34" s="707">
        <v>89.847200000000001</v>
      </c>
      <c r="AH34" s="707">
        <v>6.5948000000000002</v>
      </c>
      <c r="AI34" s="707">
        <v>3.1920999999999999</v>
      </c>
      <c r="AJ34" s="716">
        <v>1.3008999999999999</v>
      </c>
    </row>
    <row r="35" spans="8:36">
      <c r="H35" s="713" t="s">
        <v>1195</v>
      </c>
      <c r="I35" s="703" t="s">
        <v>1196</v>
      </c>
      <c r="J35" s="704">
        <v>0.62470000000000003</v>
      </c>
      <c r="K35" s="704">
        <v>0.66300000000000003</v>
      </c>
      <c r="L35" s="704">
        <v>0.43590000000000001</v>
      </c>
      <c r="M35" s="704">
        <v>0.1242</v>
      </c>
      <c r="N35" s="704">
        <v>0.13619999999999999</v>
      </c>
      <c r="O35" s="704">
        <v>0.1537</v>
      </c>
      <c r="P35" s="704">
        <v>15777.467000000001</v>
      </c>
      <c r="Q35" s="704">
        <v>18334.351900000001</v>
      </c>
      <c r="R35" s="704">
        <v>15789.749</v>
      </c>
      <c r="S35" s="704">
        <v>3.3637999999999999</v>
      </c>
      <c r="T35" s="704">
        <v>3.6377000000000002</v>
      </c>
      <c r="U35" s="704">
        <v>3.1273</v>
      </c>
      <c r="V35" s="704">
        <v>3.1600000000000003E-2</v>
      </c>
      <c r="W35" s="704">
        <v>2.8799999999999999E-2</v>
      </c>
      <c r="X35" s="704">
        <v>2.6499999999999999E-2</v>
      </c>
      <c r="Y35" s="704">
        <v>29.753799999999998</v>
      </c>
      <c r="Z35" s="704">
        <v>35.772799999999997</v>
      </c>
      <c r="AA35" s="704">
        <v>22.560300000000002</v>
      </c>
      <c r="AB35" s="704">
        <v>13.874599999999999</v>
      </c>
      <c r="AC35" s="704">
        <v>17.708500000000001</v>
      </c>
      <c r="AD35" s="704">
        <v>14.097</v>
      </c>
      <c r="AE35" s="704">
        <v>8.6844000000000001</v>
      </c>
      <c r="AF35" s="704">
        <v>11.9237</v>
      </c>
      <c r="AG35" s="704">
        <v>9.0520999999999994</v>
      </c>
      <c r="AH35" s="704">
        <v>0.1283</v>
      </c>
      <c r="AI35" s="704">
        <v>0.1951</v>
      </c>
      <c r="AJ35" s="714">
        <v>7.4099999999999999E-2</v>
      </c>
    </row>
    <row r="36" spans="8:36">
      <c r="H36" s="713" t="s">
        <v>1197</v>
      </c>
      <c r="I36" s="703" t="s">
        <v>1198</v>
      </c>
      <c r="J36" s="704">
        <v>0.1217</v>
      </c>
      <c r="K36" s="704">
        <v>0.1192</v>
      </c>
      <c r="L36" s="704">
        <v>0.1133</v>
      </c>
      <c r="M36" s="704">
        <v>2E-3</v>
      </c>
      <c r="N36" s="704">
        <v>3.5999999999999999E-3</v>
      </c>
      <c r="O36" s="704">
        <v>0</v>
      </c>
      <c r="P36" s="704">
        <v>17458.088100000001</v>
      </c>
      <c r="Q36" s="704">
        <v>16137.010700000001</v>
      </c>
      <c r="R36" s="704">
        <v>16626.263599999998</v>
      </c>
      <c r="S36" s="704">
        <v>3.4058999999999999</v>
      </c>
      <c r="T36" s="704">
        <v>4.0365000000000002</v>
      </c>
      <c r="U36" s="704">
        <v>13.1976</v>
      </c>
      <c r="V36" s="704">
        <v>1.26E-2</v>
      </c>
      <c r="W36" s="704">
        <v>2.53E-2</v>
      </c>
      <c r="X36" s="704">
        <v>7.3700000000000002E-2</v>
      </c>
      <c r="Y36" s="704">
        <v>8.4740000000000002</v>
      </c>
      <c r="Z36" s="704">
        <v>6.9002999999999997</v>
      </c>
      <c r="AA36" s="704">
        <v>8.3879000000000001</v>
      </c>
      <c r="AB36" s="704">
        <v>10.9595</v>
      </c>
      <c r="AC36" s="704">
        <v>10.0312</v>
      </c>
      <c r="AD36" s="704">
        <v>18.448899999999998</v>
      </c>
      <c r="AE36" s="704">
        <v>20.264600000000002</v>
      </c>
      <c r="AF36" s="704">
        <v>20.509499999999999</v>
      </c>
      <c r="AG36" s="704">
        <v>18.850899999999999</v>
      </c>
      <c r="AH36" s="704">
        <v>9.7299999999999998E-2</v>
      </c>
      <c r="AI36" s="704">
        <v>0.1469</v>
      </c>
      <c r="AJ36" s="714">
        <v>7.6200000000000004E-2</v>
      </c>
    </row>
    <row r="37" spans="8:36">
      <c r="H37" s="713" t="s">
        <v>1199</v>
      </c>
      <c r="I37" s="703" t="s">
        <v>1200</v>
      </c>
      <c r="J37" s="704">
        <v>1.0740000000000001</v>
      </c>
      <c r="K37" s="704">
        <v>0.98519999999999996</v>
      </c>
      <c r="L37" s="704">
        <v>0.25819999999999999</v>
      </c>
      <c r="M37" s="704">
        <v>0</v>
      </c>
      <c r="N37" s="704">
        <v>0</v>
      </c>
      <c r="O37" s="704">
        <v>0</v>
      </c>
      <c r="P37" s="704">
        <v>142223.09779999999</v>
      </c>
      <c r="Q37" s="704">
        <v>161013.32130000001</v>
      </c>
      <c r="R37" s="704">
        <v>144895.99309999999</v>
      </c>
      <c r="S37" s="704">
        <v>51.521900000000002</v>
      </c>
      <c r="T37" s="704">
        <v>51.937100000000001</v>
      </c>
      <c r="U37" s="704">
        <v>87.267399999999995</v>
      </c>
      <c r="V37" s="704">
        <v>0.3024</v>
      </c>
      <c r="W37" s="704">
        <v>0.1585</v>
      </c>
      <c r="X37" s="704">
        <v>0.21490000000000001</v>
      </c>
      <c r="Y37" s="704">
        <v>57.803100000000001</v>
      </c>
      <c r="Z37" s="704">
        <v>53.020200000000003</v>
      </c>
      <c r="AA37" s="704">
        <v>38.99</v>
      </c>
      <c r="AB37" s="704">
        <v>298.86079999999998</v>
      </c>
      <c r="AC37" s="704">
        <v>249.1456</v>
      </c>
      <c r="AD37" s="704">
        <v>706.56650000000002</v>
      </c>
      <c r="AE37" s="704">
        <v>56.6768</v>
      </c>
      <c r="AF37" s="704">
        <v>70.073099999999997</v>
      </c>
      <c r="AG37" s="704">
        <v>67.139499999999998</v>
      </c>
      <c r="AH37" s="704">
        <v>8.0999999999999996E-3</v>
      </c>
      <c r="AI37" s="704">
        <v>0.1268</v>
      </c>
      <c r="AJ37" s="714">
        <v>0.1065</v>
      </c>
    </row>
    <row r="38" spans="8:36">
      <c r="H38" s="715" t="s">
        <v>1201</v>
      </c>
      <c r="I38" s="706" t="s">
        <v>72</v>
      </c>
      <c r="J38" s="707">
        <v>33.137799999999999</v>
      </c>
      <c r="K38" s="707">
        <v>74.496499999999997</v>
      </c>
      <c r="L38" s="707">
        <v>28.252300000000002</v>
      </c>
      <c r="M38" s="707">
        <v>1.1318999999999999</v>
      </c>
      <c r="N38" s="707">
        <v>3.5968</v>
      </c>
      <c r="O38" s="707">
        <v>2.2641</v>
      </c>
      <c r="P38" s="707">
        <v>3879961.4753999999</v>
      </c>
      <c r="Q38" s="707">
        <v>3756767.4369999999</v>
      </c>
      <c r="R38" s="707">
        <v>3554658.8202999998</v>
      </c>
      <c r="S38" s="707">
        <v>677.01199999999994</v>
      </c>
      <c r="T38" s="707">
        <v>401.18540000000002</v>
      </c>
      <c r="U38" s="707">
        <v>248.2285</v>
      </c>
      <c r="V38" s="707">
        <v>3.0293999999999999</v>
      </c>
      <c r="W38" s="707">
        <v>3.9597000000000002</v>
      </c>
      <c r="X38" s="707">
        <v>1.2584</v>
      </c>
      <c r="Y38" s="707">
        <v>4270.2273999999998</v>
      </c>
      <c r="Z38" s="707">
        <v>2800.6876999999999</v>
      </c>
      <c r="AA38" s="707">
        <v>3471.0052999999998</v>
      </c>
      <c r="AB38" s="707">
        <v>2585.8562999999999</v>
      </c>
      <c r="AC38" s="707">
        <v>2331.596</v>
      </c>
      <c r="AD38" s="707">
        <v>2373.6914000000002</v>
      </c>
      <c r="AE38" s="707">
        <v>333.59120000000001</v>
      </c>
      <c r="AF38" s="707">
        <v>342.755</v>
      </c>
      <c r="AG38" s="707">
        <v>409.0455</v>
      </c>
      <c r="AH38" s="707">
        <v>15.141999999999999</v>
      </c>
      <c r="AI38" s="707">
        <v>13.960100000000001</v>
      </c>
      <c r="AJ38" s="716">
        <v>7.4843999999999999</v>
      </c>
    </row>
    <row r="39" spans="8:36">
      <c r="H39" s="713" t="s">
        <v>1202</v>
      </c>
      <c r="I39" s="703" t="s">
        <v>1203</v>
      </c>
      <c r="J39" s="704">
        <v>0</v>
      </c>
      <c r="K39" s="704">
        <v>0</v>
      </c>
      <c r="L39" s="704">
        <v>0</v>
      </c>
      <c r="M39" s="704">
        <v>0</v>
      </c>
      <c r="N39" s="704">
        <v>0</v>
      </c>
      <c r="O39" s="704">
        <v>0</v>
      </c>
      <c r="P39" s="704">
        <v>0</v>
      </c>
      <c r="Q39" s="704">
        <v>0</v>
      </c>
      <c r="R39" s="704">
        <v>0</v>
      </c>
      <c r="S39" s="704">
        <v>0</v>
      </c>
      <c r="T39" s="704">
        <v>0</v>
      </c>
      <c r="U39" s="704">
        <v>0</v>
      </c>
      <c r="V39" s="704">
        <v>0</v>
      </c>
      <c r="W39" s="704">
        <v>0</v>
      </c>
      <c r="X39" s="704">
        <v>0</v>
      </c>
      <c r="Y39" s="704">
        <v>0</v>
      </c>
      <c r="Z39" s="704">
        <v>0</v>
      </c>
      <c r="AA39" s="704">
        <v>0</v>
      </c>
      <c r="AB39" s="704">
        <v>0</v>
      </c>
      <c r="AC39" s="704">
        <v>0</v>
      </c>
      <c r="AD39" s="704">
        <v>0</v>
      </c>
      <c r="AE39" s="704">
        <v>0</v>
      </c>
      <c r="AF39" s="704">
        <v>0</v>
      </c>
      <c r="AG39" s="704">
        <v>0</v>
      </c>
      <c r="AH39" s="704">
        <v>0</v>
      </c>
      <c r="AI39" s="704">
        <v>0</v>
      </c>
      <c r="AJ39" s="714">
        <v>0</v>
      </c>
    </row>
    <row r="40" spans="8:36">
      <c r="H40" s="713" t="s">
        <v>1204</v>
      </c>
      <c r="I40" s="703" t="s">
        <v>1205</v>
      </c>
      <c r="J40" s="704">
        <v>0</v>
      </c>
      <c r="K40" s="704">
        <v>0</v>
      </c>
      <c r="L40" s="704">
        <v>0</v>
      </c>
      <c r="M40" s="704">
        <v>0</v>
      </c>
      <c r="N40" s="704">
        <v>0</v>
      </c>
      <c r="O40" s="704">
        <v>0</v>
      </c>
      <c r="P40" s="704">
        <v>0.95499999999999996</v>
      </c>
      <c r="Q40" s="704">
        <v>0.39529999999999998</v>
      </c>
      <c r="R40" s="704">
        <v>237.1695</v>
      </c>
      <c r="S40" s="705" t="s">
        <v>1045</v>
      </c>
      <c r="T40" s="705" t="s">
        <v>1045</v>
      </c>
      <c r="U40" s="704">
        <v>5.0000000000000001E-3</v>
      </c>
      <c r="V40" s="705" t="s">
        <v>1045</v>
      </c>
      <c r="W40" s="705" t="s">
        <v>1045</v>
      </c>
      <c r="X40" s="704">
        <v>8.0000000000000004E-4</v>
      </c>
      <c r="Y40" s="705" t="s">
        <v>1045</v>
      </c>
      <c r="Z40" s="705" t="s">
        <v>1045</v>
      </c>
      <c r="AA40" s="704">
        <v>8.3000000000000001E-3</v>
      </c>
      <c r="AB40" s="704">
        <v>2.9999999999999997E-4</v>
      </c>
      <c r="AC40" s="704">
        <v>1E-4</v>
      </c>
      <c r="AD40" s="704">
        <v>7.4700000000000003E-2</v>
      </c>
      <c r="AE40" s="705" t="s">
        <v>1045</v>
      </c>
      <c r="AF40" s="705" t="s">
        <v>1045</v>
      </c>
      <c r="AG40" s="704">
        <v>1E-3</v>
      </c>
      <c r="AH40" s="704">
        <v>0</v>
      </c>
      <c r="AI40" s="704">
        <v>0</v>
      </c>
      <c r="AJ40" s="714">
        <v>0</v>
      </c>
    </row>
    <row r="41" spans="8:36">
      <c r="H41" s="713" t="s">
        <v>1206</v>
      </c>
      <c r="I41" s="703" t="s">
        <v>1207</v>
      </c>
      <c r="J41" s="704">
        <v>6.9999999999999999E-4</v>
      </c>
      <c r="K41" s="704">
        <v>6.9999999999999999E-4</v>
      </c>
      <c r="L41" s="704">
        <v>6.9999999999999999E-4</v>
      </c>
      <c r="M41" s="704">
        <v>1E-4</v>
      </c>
      <c r="N41" s="704">
        <v>1E-4</v>
      </c>
      <c r="O41" s="704">
        <v>1E-4</v>
      </c>
      <c r="P41" s="704">
        <v>347.31209999999999</v>
      </c>
      <c r="Q41" s="704">
        <v>521.78650000000005</v>
      </c>
      <c r="R41" s="704">
        <v>312.38510000000002</v>
      </c>
      <c r="S41" s="704">
        <v>9.7000000000000003E-3</v>
      </c>
      <c r="T41" s="704">
        <v>5.9799999999999999E-2</v>
      </c>
      <c r="U41" s="704">
        <v>2.63E-2</v>
      </c>
      <c r="V41" s="704">
        <v>4.0000000000000002E-4</v>
      </c>
      <c r="W41" s="704">
        <v>2.9999999999999997E-4</v>
      </c>
      <c r="X41" s="704">
        <v>2.9999999999999997E-4</v>
      </c>
      <c r="Y41" s="704">
        <v>0.77810000000000001</v>
      </c>
      <c r="Z41" s="704">
        <v>0.27839999999999998</v>
      </c>
      <c r="AA41" s="704">
        <v>0.24310000000000001</v>
      </c>
      <c r="AB41" s="704">
        <v>0.27989999999999998</v>
      </c>
      <c r="AC41" s="704">
        <v>0.24660000000000001</v>
      </c>
      <c r="AD41" s="704">
        <v>0.18770000000000001</v>
      </c>
      <c r="AE41" s="704">
        <v>0.49109999999999998</v>
      </c>
      <c r="AF41" s="704">
        <v>0.95220000000000005</v>
      </c>
      <c r="AG41" s="704">
        <v>0.94689999999999996</v>
      </c>
      <c r="AH41" s="704">
        <v>4.0000000000000002E-4</v>
      </c>
      <c r="AI41" s="704">
        <v>8.0000000000000004E-4</v>
      </c>
      <c r="AJ41" s="714">
        <v>8.0000000000000004E-4</v>
      </c>
    </row>
    <row r="42" spans="8:36">
      <c r="H42" s="713" t="s">
        <v>1208</v>
      </c>
      <c r="I42" s="703" t="s">
        <v>1209</v>
      </c>
      <c r="J42" s="704">
        <v>0.23760000000000001</v>
      </c>
      <c r="K42" s="704">
        <v>0.31850000000000001</v>
      </c>
      <c r="L42" s="704">
        <v>1.0699999999999999E-2</v>
      </c>
      <c r="M42" s="704">
        <v>0.1052</v>
      </c>
      <c r="N42" s="704">
        <v>0.1734</v>
      </c>
      <c r="O42" s="704">
        <v>4.1999999999999997E-3</v>
      </c>
      <c r="P42" s="704">
        <v>12858.972900000001</v>
      </c>
      <c r="Q42" s="704">
        <v>15429.8313</v>
      </c>
      <c r="R42" s="704">
        <v>9708.3111000000008</v>
      </c>
      <c r="S42" s="704">
        <v>5.0488</v>
      </c>
      <c r="T42" s="704">
        <v>7.0018000000000002</v>
      </c>
      <c r="U42" s="704">
        <v>13.464</v>
      </c>
      <c r="V42" s="704">
        <v>0.1416</v>
      </c>
      <c r="W42" s="704">
        <v>6.1499999999999999E-2</v>
      </c>
      <c r="X42" s="704">
        <v>7.3800000000000004E-2</v>
      </c>
      <c r="Y42" s="704">
        <v>102.81</v>
      </c>
      <c r="Z42" s="704">
        <v>189.28039999999999</v>
      </c>
      <c r="AA42" s="704">
        <v>46.287500000000001</v>
      </c>
      <c r="AB42" s="704">
        <v>17.180399999999999</v>
      </c>
      <c r="AC42" s="704">
        <v>34.019199999999998</v>
      </c>
      <c r="AD42" s="704">
        <v>35.9298</v>
      </c>
      <c r="AE42" s="704">
        <v>12.7446</v>
      </c>
      <c r="AF42" s="704">
        <v>22.879799999999999</v>
      </c>
      <c r="AG42" s="704">
        <v>15.379300000000001</v>
      </c>
      <c r="AH42" s="704">
        <v>1.7999999999999999E-2</v>
      </c>
      <c r="AI42" s="704">
        <v>1.9E-2</v>
      </c>
      <c r="AJ42" s="714">
        <v>3.4299999999999997E-2</v>
      </c>
    </row>
    <row r="43" spans="8:36">
      <c r="H43" s="715" t="s">
        <v>1210</v>
      </c>
      <c r="I43" s="706" t="s">
        <v>1211</v>
      </c>
      <c r="J43" s="707">
        <v>1.32E-2</v>
      </c>
      <c r="K43" s="707">
        <v>6.0000000000000001E-3</v>
      </c>
      <c r="L43" s="707">
        <v>3.0000000000000001E-3</v>
      </c>
      <c r="M43" s="707">
        <v>1.29E-2</v>
      </c>
      <c r="N43" s="707">
        <v>5.8999999999999999E-3</v>
      </c>
      <c r="O43" s="707">
        <v>2.8999999999999998E-3</v>
      </c>
      <c r="P43" s="707">
        <v>583.96360000000004</v>
      </c>
      <c r="Q43" s="707">
        <v>536.71310000000005</v>
      </c>
      <c r="R43" s="707">
        <v>380.82929999999999</v>
      </c>
      <c r="S43" s="707">
        <v>1.4092</v>
      </c>
      <c r="T43" s="707">
        <v>3.7900000000000003E-2</v>
      </c>
      <c r="U43" s="707">
        <v>2.23E-2</v>
      </c>
      <c r="V43" s="707">
        <v>7.1000000000000004E-3</v>
      </c>
      <c r="W43" s="707">
        <v>0</v>
      </c>
      <c r="X43" s="707">
        <v>0</v>
      </c>
      <c r="Y43" s="707">
        <v>0.47499999999999998</v>
      </c>
      <c r="Z43" s="707">
        <v>1.8734999999999999</v>
      </c>
      <c r="AA43" s="707">
        <v>1.181</v>
      </c>
      <c r="AB43" s="707">
        <v>1.2155</v>
      </c>
      <c r="AC43" s="707">
        <v>0.38879999999999998</v>
      </c>
      <c r="AD43" s="707">
        <v>0.27800000000000002</v>
      </c>
      <c r="AE43" s="707">
        <v>0.3211</v>
      </c>
      <c r="AF43" s="707">
        <v>0.14929999999999999</v>
      </c>
      <c r="AG43" s="707">
        <v>0.1041</v>
      </c>
      <c r="AH43" s="707">
        <v>0</v>
      </c>
      <c r="AI43" s="707">
        <v>4.4000000000000003E-3</v>
      </c>
      <c r="AJ43" s="716">
        <v>2.8E-3</v>
      </c>
    </row>
    <row r="44" spans="8:36">
      <c r="H44" s="713" t="s">
        <v>1212</v>
      </c>
      <c r="I44" s="703" t="s">
        <v>1213</v>
      </c>
      <c r="J44" s="704">
        <v>0</v>
      </c>
      <c r="K44" s="704">
        <v>0</v>
      </c>
      <c r="L44" s="704">
        <v>0</v>
      </c>
      <c r="M44" s="704">
        <v>0</v>
      </c>
      <c r="N44" s="704">
        <v>0</v>
      </c>
      <c r="O44" s="704">
        <v>0</v>
      </c>
      <c r="P44" s="704">
        <v>254.6284</v>
      </c>
      <c r="Q44" s="704">
        <v>196.4649</v>
      </c>
      <c r="R44" s="704">
        <v>242.34800000000001</v>
      </c>
      <c r="S44" s="704">
        <v>0.3256</v>
      </c>
      <c r="T44" s="704">
        <v>0.30099999999999999</v>
      </c>
      <c r="U44" s="704">
        <v>0.43059999999999998</v>
      </c>
      <c r="V44" s="704">
        <v>5.9999999999999995E-4</v>
      </c>
      <c r="W44" s="704">
        <v>6.9999999999999999E-4</v>
      </c>
      <c r="X44" s="704">
        <v>1E-3</v>
      </c>
      <c r="Y44" s="704">
        <v>6.0400000000000002E-2</v>
      </c>
      <c r="Z44" s="704">
        <v>3.09E-2</v>
      </c>
      <c r="AA44" s="704">
        <v>3.3599999999999998E-2</v>
      </c>
      <c r="AB44" s="704">
        <v>0.40560000000000002</v>
      </c>
      <c r="AC44" s="704">
        <v>0.3075</v>
      </c>
      <c r="AD44" s="704">
        <v>0.4163</v>
      </c>
      <c r="AE44" s="704">
        <v>9.0499999999999997E-2</v>
      </c>
      <c r="AF44" s="704">
        <v>2.6100000000000002E-2</v>
      </c>
      <c r="AG44" s="704">
        <v>2.4899999999999999E-2</v>
      </c>
      <c r="AH44" s="704">
        <v>0</v>
      </c>
      <c r="AI44" s="704">
        <v>0</v>
      </c>
      <c r="AJ44" s="714">
        <v>0</v>
      </c>
    </row>
    <row r="45" spans="8:36">
      <c r="H45" s="713" t="s">
        <v>1214</v>
      </c>
      <c r="I45" s="703" t="s">
        <v>1215</v>
      </c>
      <c r="J45" s="704">
        <v>0</v>
      </c>
      <c r="K45" s="704">
        <v>0</v>
      </c>
      <c r="L45" s="704">
        <v>0</v>
      </c>
      <c r="M45" s="704">
        <v>4.0000000000000002E-4</v>
      </c>
      <c r="N45" s="704">
        <v>2.0000000000000001E-4</v>
      </c>
      <c r="O45" s="705" t="s">
        <v>1045</v>
      </c>
      <c r="P45" s="704">
        <v>7081.7844999999998</v>
      </c>
      <c r="Q45" s="704">
        <v>5770.7217000000001</v>
      </c>
      <c r="R45" s="704">
        <v>7500.1412</v>
      </c>
      <c r="S45" s="704">
        <v>1.1160000000000001</v>
      </c>
      <c r="T45" s="704">
        <v>3.7275999999999998</v>
      </c>
      <c r="U45" s="704">
        <v>6.6638000000000002</v>
      </c>
      <c r="V45" s="704">
        <v>1E-3</v>
      </c>
      <c r="W45" s="704">
        <v>1.09E-2</v>
      </c>
      <c r="X45" s="704">
        <v>1.9E-2</v>
      </c>
      <c r="Y45" s="704">
        <v>11.6281</v>
      </c>
      <c r="Z45" s="704">
        <v>4.4652000000000003</v>
      </c>
      <c r="AA45" s="704">
        <v>6.0994999999999999</v>
      </c>
      <c r="AB45" s="704">
        <v>5.5698999999999996</v>
      </c>
      <c r="AC45" s="704">
        <v>5.4484000000000004</v>
      </c>
      <c r="AD45" s="704">
        <v>7.5141999999999998</v>
      </c>
      <c r="AE45" s="704">
        <v>2.3054999999999999</v>
      </c>
      <c r="AF45" s="704">
        <v>2.1909000000000001</v>
      </c>
      <c r="AG45" s="704">
        <v>1.8781000000000001</v>
      </c>
      <c r="AH45" s="704">
        <v>0.2797</v>
      </c>
      <c r="AI45" s="704">
        <v>0.06</v>
      </c>
      <c r="AJ45" s="714">
        <v>7.1000000000000004E-3</v>
      </c>
    </row>
    <row r="46" spans="8:36">
      <c r="H46" s="713" t="s">
        <v>1216</v>
      </c>
      <c r="I46" s="703" t="s">
        <v>1217</v>
      </c>
      <c r="J46" s="704">
        <v>0</v>
      </c>
      <c r="K46" s="704">
        <v>0</v>
      </c>
      <c r="L46" s="704">
        <v>0</v>
      </c>
      <c r="M46" s="704">
        <v>0</v>
      </c>
      <c r="N46" s="704">
        <v>0</v>
      </c>
      <c r="O46" s="704">
        <v>0</v>
      </c>
      <c r="P46" s="704">
        <v>656.97850000000005</v>
      </c>
      <c r="Q46" s="704">
        <v>169.2029</v>
      </c>
      <c r="R46" s="704">
        <v>161.73920000000001</v>
      </c>
      <c r="S46" s="704">
        <v>6.9999999999999999E-4</v>
      </c>
      <c r="T46" s="704">
        <v>2.8999999999999998E-3</v>
      </c>
      <c r="U46" s="704">
        <v>8.0000000000000004E-4</v>
      </c>
      <c r="V46" s="704">
        <v>0</v>
      </c>
      <c r="W46" s="704">
        <v>0</v>
      </c>
      <c r="X46" s="704">
        <v>0</v>
      </c>
      <c r="Y46" s="704">
        <v>0.90200000000000002</v>
      </c>
      <c r="Z46" s="704">
        <v>0.2467</v>
      </c>
      <c r="AA46" s="704">
        <v>0.3775</v>
      </c>
      <c r="AB46" s="704">
        <v>0.19689999999999999</v>
      </c>
      <c r="AC46" s="704">
        <v>6.0999999999999999E-2</v>
      </c>
      <c r="AD46" s="704">
        <v>5.4100000000000002E-2</v>
      </c>
      <c r="AE46" s="704">
        <v>2.9999999999999997E-4</v>
      </c>
      <c r="AF46" s="704">
        <v>5.9999999999999995E-4</v>
      </c>
      <c r="AG46" s="704">
        <v>2.9999999999999997E-4</v>
      </c>
      <c r="AH46" s="704">
        <v>2.0000000000000001E-4</v>
      </c>
      <c r="AI46" s="704">
        <v>1E-4</v>
      </c>
      <c r="AJ46" s="717" t="s">
        <v>1045</v>
      </c>
    </row>
    <row r="47" spans="8:36">
      <c r="H47" s="713" t="s">
        <v>1218</v>
      </c>
      <c r="I47" s="703" t="s">
        <v>1219</v>
      </c>
      <c r="J47" s="704">
        <v>0.99460000000000004</v>
      </c>
      <c r="K47" s="704">
        <v>0.79410000000000003</v>
      </c>
      <c r="L47" s="704">
        <v>8.0568000000000008</v>
      </c>
      <c r="M47" s="704">
        <v>1.3386</v>
      </c>
      <c r="N47" s="704">
        <v>2.4939</v>
      </c>
      <c r="O47" s="704">
        <v>0.89590000000000003</v>
      </c>
      <c r="P47" s="704">
        <v>56180.668299999998</v>
      </c>
      <c r="Q47" s="704">
        <v>52036.826200000003</v>
      </c>
      <c r="R47" s="704">
        <v>38620.297100000003</v>
      </c>
      <c r="S47" s="704">
        <v>13.407500000000001</v>
      </c>
      <c r="T47" s="704">
        <v>8.9242000000000008</v>
      </c>
      <c r="U47" s="704">
        <v>6.2153</v>
      </c>
      <c r="V47" s="704">
        <v>0.7903</v>
      </c>
      <c r="W47" s="704">
        <v>0.32900000000000001</v>
      </c>
      <c r="X47" s="704">
        <v>0.16830000000000001</v>
      </c>
      <c r="Y47" s="704">
        <v>208.03229999999999</v>
      </c>
      <c r="Z47" s="704">
        <v>244.9152</v>
      </c>
      <c r="AA47" s="704">
        <v>87.369500000000002</v>
      </c>
      <c r="AB47" s="704">
        <v>40.289900000000003</v>
      </c>
      <c r="AC47" s="704">
        <v>73.407399999999996</v>
      </c>
      <c r="AD47" s="704">
        <v>64.812600000000003</v>
      </c>
      <c r="AE47" s="704">
        <v>73.159800000000004</v>
      </c>
      <c r="AF47" s="704">
        <v>70.574100000000001</v>
      </c>
      <c r="AG47" s="704">
        <v>47.458599999999997</v>
      </c>
      <c r="AH47" s="704">
        <v>11.6378</v>
      </c>
      <c r="AI47" s="704">
        <v>1.8200000000000001E-2</v>
      </c>
      <c r="AJ47" s="714">
        <v>2.8500000000000001E-2</v>
      </c>
    </row>
    <row r="48" spans="8:36">
      <c r="H48" s="713" t="s">
        <v>1220</v>
      </c>
      <c r="I48" s="703" t="s">
        <v>1127</v>
      </c>
      <c r="J48" s="704">
        <v>5.0753000000000004</v>
      </c>
      <c r="K48" s="704">
        <v>1.8093999999999999</v>
      </c>
      <c r="L48" s="704">
        <v>6.6315</v>
      </c>
      <c r="M48" s="704">
        <v>1.7473000000000001</v>
      </c>
      <c r="N48" s="704">
        <v>1.7567999999999999</v>
      </c>
      <c r="O48" s="704">
        <v>2.2183000000000002</v>
      </c>
      <c r="P48" s="704">
        <v>499268.1422</v>
      </c>
      <c r="Q48" s="704">
        <v>189037.18369999999</v>
      </c>
      <c r="R48" s="704">
        <v>572737.33189999999</v>
      </c>
      <c r="S48" s="704">
        <v>189.5292</v>
      </c>
      <c r="T48" s="704">
        <v>138.90870000000001</v>
      </c>
      <c r="U48" s="704">
        <v>159.35890000000001</v>
      </c>
      <c r="V48" s="704">
        <v>1.0387999999999999</v>
      </c>
      <c r="W48" s="704">
        <v>1.6142000000000001</v>
      </c>
      <c r="X48" s="704">
        <v>0.98499999999999999</v>
      </c>
      <c r="Y48" s="704">
        <v>3551.09</v>
      </c>
      <c r="Z48" s="704">
        <v>1456.1170999999999</v>
      </c>
      <c r="AA48" s="704">
        <v>3834.7865000000002</v>
      </c>
      <c r="AB48" s="704">
        <v>779.74519999999995</v>
      </c>
      <c r="AC48" s="704">
        <v>471.10359999999997</v>
      </c>
      <c r="AD48" s="704">
        <v>1056.9552000000001</v>
      </c>
      <c r="AE48" s="704">
        <v>112.10939999999999</v>
      </c>
      <c r="AF48" s="704">
        <v>93.370500000000007</v>
      </c>
      <c r="AG48" s="704">
        <v>91.683800000000005</v>
      </c>
      <c r="AH48" s="704">
        <v>3.3690000000000002</v>
      </c>
      <c r="AI48" s="704">
        <v>2.5592999999999999</v>
      </c>
      <c r="AJ48" s="714">
        <v>1.5505</v>
      </c>
    </row>
    <row r="49" spans="8:36">
      <c r="H49" s="715" t="s">
        <v>1221</v>
      </c>
      <c r="I49" s="706" t="s">
        <v>1222</v>
      </c>
      <c r="J49" s="707">
        <v>0</v>
      </c>
      <c r="K49" s="707">
        <v>0</v>
      </c>
      <c r="L49" s="707">
        <v>0</v>
      </c>
      <c r="M49" s="707">
        <v>0</v>
      </c>
      <c r="N49" s="707">
        <v>0</v>
      </c>
      <c r="O49" s="707">
        <v>0</v>
      </c>
      <c r="P49" s="707">
        <v>7919.9054999999998</v>
      </c>
      <c r="Q49" s="707">
        <v>7970.2736999999997</v>
      </c>
      <c r="R49" s="707">
        <v>7313.3540999999996</v>
      </c>
      <c r="S49" s="707">
        <v>1.2956000000000001</v>
      </c>
      <c r="T49" s="707">
        <v>1.0218</v>
      </c>
      <c r="U49" s="707">
        <v>0.6804</v>
      </c>
      <c r="V49" s="707">
        <v>3.5999999999999999E-3</v>
      </c>
      <c r="W49" s="707">
        <v>2.8999999999999998E-3</v>
      </c>
      <c r="X49" s="707">
        <v>4.1000000000000003E-3</v>
      </c>
      <c r="Y49" s="707">
        <v>0.71730000000000005</v>
      </c>
      <c r="Z49" s="707">
        <v>0.73229999999999995</v>
      </c>
      <c r="AA49" s="707">
        <v>0.27489999999999998</v>
      </c>
      <c r="AB49" s="707">
        <v>3.43</v>
      </c>
      <c r="AC49" s="707">
        <v>3.5032999999999999</v>
      </c>
      <c r="AD49" s="707">
        <v>3.3460999999999999</v>
      </c>
      <c r="AE49" s="707">
        <v>0.7722</v>
      </c>
      <c r="AF49" s="707">
        <v>0.77380000000000004</v>
      </c>
      <c r="AG49" s="707">
        <v>1.0303</v>
      </c>
      <c r="AH49" s="707">
        <v>2.7000000000000001E-3</v>
      </c>
      <c r="AI49" s="707">
        <v>3.2000000000000002E-3</v>
      </c>
      <c r="AJ49" s="716">
        <v>5.7000000000000002E-3</v>
      </c>
    </row>
    <row r="50" spans="8:36">
      <c r="H50" s="713" t="s">
        <v>1223</v>
      </c>
      <c r="I50" s="703" t="s">
        <v>1224</v>
      </c>
      <c r="J50" s="704">
        <v>8.9999999999999993E-3</v>
      </c>
      <c r="K50" s="704">
        <v>8.8999999999999999E-3</v>
      </c>
      <c r="L50" s="704">
        <v>2.07E-2</v>
      </c>
      <c r="M50" s="704">
        <v>0</v>
      </c>
      <c r="N50" s="704">
        <v>1.5E-3</v>
      </c>
      <c r="O50" s="704">
        <v>1.6999999999999999E-3</v>
      </c>
      <c r="P50" s="704">
        <v>82500.723400000003</v>
      </c>
      <c r="Q50" s="704">
        <v>82751.062600000005</v>
      </c>
      <c r="R50" s="704">
        <v>95979.878299999997</v>
      </c>
      <c r="S50" s="704">
        <v>24.447399999999998</v>
      </c>
      <c r="T50" s="704">
        <v>19.852599999999999</v>
      </c>
      <c r="U50" s="704">
        <v>65.728099999999998</v>
      </c>
      <c r="V50" s="704">
        <v>2.9600000000000001E-2</v>
      </c>
      <c r="W50" s="704">
        <v>0.35189999999999999</v>
      </c>
      <c r="X50" s="704">
        <v>0.79990000000000006</v>
      </c>
      <c r="Y50" s="704">
        <v>193.6524</v>
      </c>
      <c r="Z50" s="704">
        <v>274.14780000000002</v>
      </c>
      <c r="AA50" s="704">
        <v>380.95060000000001</v>
      </c>
      <c r="AB50" s="704">
        <v>171.43440000000001</v>
      </c>
      <c r="AC50" s="704">
        <v>180.20230000000001</v>
      </c>
      <c r="AD50" s="704">
        <v>370.67340000000002</v>
      </c>
      <c r="AE50" s="704">
        <v>43.2423</v>
      </c>
      <c r="AF50" s="704">
        <v>51.464100000000002</v>
      </c>
      <c r="AG50" s="704">
        <v>71.546899999999994</v>
      </c>
      <c r="AH50" s="704">
        <v>1.1201000000000001</v>
      </c>
      <c r="AI50" s="704">
        <v>1.2636000000000001</v>
      </c>
      <c r="AJ50" s="714">
        <v>4.5008999999999997</v>
      </c>
    </row>
    <row r="51" spans="8:36">
      <c r="H51" s="713" t="s">
        <v>1225</v>
      </c>
      <c r="I51" s="703" t="s">
        <v>1226</v>
      </c>
      <c r="J51" s="704">
        <v>0</v>
      </c>
      <c r="K51" s="704">
        <v>0</v>
      </c>
      <c r="L51" s="704">
        <v>0</v>
      </c>
      <c r="M51" s="704">
        <v>0</v>
      </c>
      <c r="N51" s="704">
        <v>0</v>
      </c>
      <c r="O51" s="704">
        <v>0</v>
      </c>
      <c r="P51" s="704">
        <v>0</v>
      </c>
      <c r="Q51" s="704">
        <v>0</v>
      </c>
      <c r="R51" s="704">
        <v>0</v>
      </c>
      <c r="S51" s="704">
        <v>0</v>
      </c>
      <c r="T51" s="704">
        <v>0</v>
      </c>
      <c r="U51" s="704">
        <v>0</v>
      </c>
      <c r="V51" s="704">
        <v>0</v>
      </c>
      <c r="W51" s="704">
        <v>0</v>
      </c>
      <c r="X51" s="704">
        <v>0</v>
      </c>
      <c r="Y51" s="704">
        <v>0</v>
      </c>
      <c r="Z51" s="704">
        <v>0</v>
      </c>
      <c r="AA51" s="704">
        <v>0</v>
      </c>
      <c r="AB51" s="704">
        <v>0</v>
      </c>
      <c r="AC51" s="704">
        <v>0</v>
      </c>
      <c r="AD51" s="704">
        <v>0</v>
      </c>
      <c r="AE51" s="704">
        <v>0</v>
      </c>
      <c r="AF51" s="704">
        <v>0</v>
      </c>
      <c r="AG51" s="704">
        <v>0</v>
      </c>
      <c r="AH51" s="704">
        <v>0</v>
      </c>
      <c r="AI51" s="704">
        <v>0</v>
      </c>
      <c r="AJ51" s="714">
        <v>0</v>
      </c>
    </row>
    <row r="52" spans="8:36">
      <c r="H52" s="713" t="s">
        <v>1227</v>
      </c>
      <c r="I52" s="703" t="s">
        <v>1228</v>
      </c>
      <c r="J52" s="704">
        <v>38.2378</v>
      </c>
      <c r="K52" s="704">
        <v>37.331200000000003</v>
      </c>
      <c r="L52" s="704">
        <v>30.699000000000002</v>
      </c>
      <c r="M52" s="704">
        <v>8.5550999999999995</v>
      </c>
      <c r="N52" s="704">
        <v>9.0539000000000005</v>
      </c>
      <c r="O52" s="704">
        <v>12.351599999999999</v>
      </c>
      <c r="P52" s="704">
        <v>278288.1961</v>
      </c>
      <c r="Q52" s="704">
        <v>298301.5894</v>
      </c>
      <c r="R52" s="704">
        <v>289096.12719999999</v>
      </c>
      <c r="S52" s="704">
        <v>1003.9361</v>
      </c>
      <c r="T52" s="704">
        <v>1053.6677</v>
      </c>
      <c r="U52" s="704">
        <v>893.4248</v>
      </c>
      <c r="V52" s="704">
        <v>0.96</v>
      </c>
      <c r="W52" s="704">
        <v>1.2137</v>
      </c>
      <c r="X52" s="704">
        <v>1.2162999999999999</v>
      </c>
      <c r="Y52" s="704">
        <v>111.7358</v>
      </c>
      <c r="Z52" s="704">
        <v>89.536199999999994</v>
      </c>
      <c r="AA52" s="704">
        <v>77.088499999999996</v>
      </c>
      <c r="AB52" s="704">
        <v>1793.5051000000001</v>
      </c>
      <c r="AC52" s="704">
        <v>1654.4517000000001</v>
      </c>
      <c r="AD52" s="704">
        <v>1679.521</v>
      </c>
      <c r="AE52" s="704">
        <v>84.356899999999996</v>
      </c>
      <c r="AF52" s="704">
        <v>48.400100000000002</v>
      </c>
      <c r="AG52" s="704">
        <v>57.8508</v>
      </c>
      <c r="AH52" s="704">
        <v>5.6341000000000001</v>
      </c>
      <c r="AI52" s="704">
        <v>0.1993</v>
      </c>
      <c r="AJ52" s="714">
        <v>0.11509999999999999</v>
      </c>
    </row>
    <row r="53" spans="8:36">
      <c r="H53" s="713" t="s">
        <v>1229</v>
      </c>
      <c r="I53" s="703" t="s">
        <v>1230</v>
      </c>
      <c r="J53" s="704">
        <v>0</v>
      </c>
      <c r="K53" s="704">
        <v>0</v>
      </c>
      <c r="L53" s="704">
        <v>0</v>
      </c>
      <c r="M53" s="704">
        <v>1.5772999999999999</v>
      </c>
      <c r="N53" s="704">
        <v>1.1482000000000001</v>
      </c>
      <c r="O53" s="704">
        <v>1.2504</v>
      </c>
      <c r="P53" s="704">
        <v>21049.597000000002</v>
      </c>
      <c r="Q53" s="704">
        <v>27647.691299999999</v>
      </c>
      <c r="R53" s="704">
        <v>31120.892599999999</v>
      </c>
      <c r="S53" s="704">
        <v>4.3887</v>
      </c>
      <c r="T53" s="704">
        <v>4.2469999999999999</v>
      </c>
      <c r="U53" s="704">
        <v>9.2439999999999998</v>
      </c>
      <c r="V53" s="704">
        <v>0.2419</v>
      </c>
      <c r="W53" s="704">
        <v>0.27510000000000001</v>
      </c>
      <c r="X53" s="704">
        <v>0.30120000000000002</v>
      </c>
      <c r="Y53" s="704">
        <v>41.389800000000001</v>
      </c>
      <c r="Z53" s="704">
        <v>93.306899999999999</v>
      </c>
      <c r="AA53" s="704">
        <v>113.0479</v>
      </c>
      <c r="AB53" s="704">
        <v>19.841200000000001</v>
      </c>
      <c r="AC53" s="704">
        <v>26.584900000000001</v>
      </c>
      <c r="AD53" s="704">
        <v>28.158799999999999</v>
      </c>
      <c r="AE53" s="704">
        <v>16.044499999999999</v>
      </c>
      <c r="AF53" s="704">
        <v>25.0304</v>
      </c>
      <c r="AG53" s="704">
        <v>16.2</v>
      </c>
      <c r="AH53" s="704">
        <v>1.5900000000000001E-2</v>
      </c>
      <c r="AI53" s="704">
        <v>0.13730000000000001</v>
      </c>
      <c r="AJ53" s="714">
        <v>7.1999999999999995E-2</v>
      </c>
    </row>
    <row r="54" spans="8:36">
      <c r="H54" s="713" t="s">
        <v>1231</v>
      </c>
      <c r="I54" s="703" t="s">
        <v>1232</v>
      </c>
      <c r="J54" s="704">
        <v>0</v>
      </c>
      <c r="K54" s="704">
        <v>0</v>
      </c>
      <c r="L54" s="704">
        <v>0</v>
      </c>
      <c r="M54" s="704">
        <v>0</v>
      </c>
      <c r="N54" s="704">
        <v>0</v>
      </c>
      <c r="O54" s="704">
        <v>0</v>
      </c>
      <c r="P54" s="704">
        <v>98.512100000000004</v>
      </c>
      <c r="Q54" s="704">
        <v>103.7864</v>
      </c>
      <c r="R54" s="704">
        <v>115.2338</v>
      </c>
      <c r="S54" s="704">
        <v>6.9999999999999999E-4</v>
      </c>
      <c r="T54" s="704">
        <v>8.0000000000000004E-4</v>
      </c>
      <c r="U54" s="704">
        <v>8.0000000000000004E-4</v>
      </c>
      <c r="V54" s="704">
        <v>0</v>
      </c>
      <c r="W54" s="705" t="s">
        <v>1045</v>
      </c>
      <c r="X54" s="704">
        <v>0</v>
      </c>
      <c r="Y54" s="704">
        <v>9.3299999999999994E-2</v>
      </c>
      <c r="Z54" s="704">
        <v>7.8399999999999997E-2</v>
      </c>
      <c r="AA54" s="704">
        <v>0.1042</v>
      </c>
      <c r="AB54" s="704">
        <v>7.4200000000000002E-2</v>
      </c>
      <c r="AC54" s="704">
        <v>7.8399999999999997E-2</v>
      </c>
      <c r="AD54" s="704">
        <v>8.6800000000000002E-2</v>
      </c>
      <c r="AE54" s="704">
        <v>2.9899999999999999E-2</v>
      </c>
      <c r="AF54" s="704">
        <v>2.5100000000000001E-2</v>
      </c>
      <c r="AG54" s="704">
        <v>3.3399999999999999E-2</v>
      </c>
      <c r="AH54" s="704">
        <v>2.9999999999999997E-4</v>
      </c>
      <c r="AI54" s="704">
        <v>4.0000000000000002E-4</v>
      </c>
      <c r="AJ54" s="714">
        <v>4.0000000000000002E-4</v>
      </c>
    </row>
    <row r="55" spans="8:36">
      <c r="H55" s="715" t="s">
        <v>1233</v>
      </c>
      <c r="I55" s="706" t="s">
        <v>1234</v>
      </c>
      <c r="J55" s="707">
        <v>0</v>
      </c>
      <c r="K55" s="707">
        <v>0</v>
      </c>
      <c r="L55" s="707">
        <v>0</v>
      </c>
      <c r="M55" s="707">
        <v>1.2999999999999999E-2</v>
      </c>
      <c r="N55" s="707">
        <v>1.11E-2</v>
      </c>
      <c r="O55" s="708" t="s">
        <v>1045</v>
      </c>
      <c r="P55" s="707">
        <v>3457.2148999999999</v>
      </c>
      <c r="Q55" s="707">
        <v>1618.7932000000001</v>
      </c>
      <c r="R55" s="707">
        <v>1346.3045999999999</v>
      </c>
      <c r="S55" s="707">
        <v>0.35370000000000001</v>
      </c>
      <c r="T55" s="707">
        <v>7.3999999999999996E-2</v>
      </c>
      <c r="U55" s="707">
        <v>0.2697</v>
      </c>
      <c r="V55" s="707">
        <v>1.14E-2</v>
      </c>
      <c r="W55" s="707">
        <v>8.2000000000000007E-3</v>
      </c>
      <c r="X55" s="707">
        <v>8.3000000000000001E-3</v>
      </c>
      <c r="Y55" s="707">
        <v>10.3093</v>
      </c>
      <c r="Z55" s="707">
        <v>12.599500000000001</v>
      </c>
      <c r="AA55" s="707">
        <v>0.65269999999999995</v>
      </c>
      <c r="AB55" s="707">
        <v>3.0268000000000002</v>
      </c>
      <c r="AC55" s="707">
        <v>1.1015999999999999</v>
      </c>
      <c r="AD55" s="707">
        <v>1.4133</v>
      </c>
      <c r="AE55" s="707">
        <v>1.6056999999999999</v>
      </c>
      <c r="AF55" s="707">
        <v>0.55710000000000004</v>
      </c>
      <c r="AG55" s="707">
        <v>0.89910000000000001</v>
      </c>
      <c r="AH55" s="707">
        <v>2.2000000000000001E-3</v>
      </c>
      <c r="AI55" s="707">
        <v>2.0000000000000001E-4</v>
      </c>
      <c r="AJ55" s="716">
        <v>2.0000000000000001E-4</v>
      </c>
    </row>
    <row r="56" spans="8:36">
      <c r="H56" s="715" t="s">
        <v>1235</v>
      </c>
      <c r="I56" s="706" t="s">
        <v>1236</v>
      </c>
      <c r="J56" s="707">
        <v>0</v>
      </c>
      <c r="K56" s="707">
        <v>0</v>
      </c>
      <c r="L56" s="707">
        <v>0</v>
      </c>
      <c r="M56" s="707">
        <v>0</v>
      </c>
      <c r="N56" s="707">
        <v>0</v>
      </c>
      <c r="O56" s="707">
        <v>0</v>
      </c>
      <c r="P56" s="707">
        <v>351.59249999999997</v>
      </c>
      <c r="Q56" s="707">
        <v>431.59269999999998</v>
      </c>
      <c r="R56" s="707">
        <v>292.93880000000001</v>
      </c>
      <c r="S56" s="707">
        <v>4.2200000000000001E-2</v>
      </c>
      <c r="T56" s="707">
        <v>4.0899999999999999E-2</v>
      </c>
      <c r="U56" s="707">
        <v>4.1000000000000002E-2</v>
      </c>
      <c r="V56" s="708" t="s">
        <v>1045</v>
      </c>
      <c r="W56" s="708" t="s">
        <v>1045</v>
      </c>
      <c r="X56" s="708" t="s">
        <v>1045</v>
      </c>
      <c r="Y56" s="707">
        <v>0.56379999999999997</v>
      </c>
      <c r="Z56" s="707">
        <v>1.0286999999999999</v>
      </c>
      <c r="AA56" s="707">
        <v>0.10680000000000001</v>
      </c>
      <c r="AB56" s="707">
        <v>0.23100000000000001</v>
      </c>
      <c r="AC56" s="707">
        <v>0.2868</v>
      </c>
      <c r="AD56" s="707">
        <v>0.19500000000000001</v>
      </c>
      <c r="AE56" s="707">
        <v>0.34289999999999998</v>
      </c>
      <c r="AF56" s="707">
        <v>0.4612</v>
      </c>
      <c r="AG56" s="707">
        <v>0.253</v>
      </c>
      <c r="AH56" s="708" t="s">
        <v>1045</v>
      </c>
      <c r="AI56" s="708" t="s">
        <v>1045</v>
      </c>
      <c r="AJ56" s="716">
        <v>2.9999999999999997E-4</v>
      </c>
    </row>
    <row r="57" spans="8:36">
      <c r="H57" s="713" t="s">
        <v>1237</v>
      </c>
      <c r="I57" s="703" t="s">
        <v>1238</v>
      </c>
      <c r="J57" s="704">
        <v>0</v>
      </c>
      <c r="K57" s="704">
        <v>0</v>
      </c>
      <c r="L57" s="704">
        <v>0</v>
      </c>
      <c r="M57" s="704">
        <v>0</v>
      </c>
      <c r="N57" s="704">
        <v>0</v>
      </c>
      <c r="O57" s="704">
        <v>0</v>
      </c>
      <c r="P57" s="704">
        <v>6562.8225000000002</v>
      </c>
      <c r="Q57" s="704">
        <v>6291.7911000000004</v>
      </c>
      <c r="R57" s="704">
        <v>5672.4013000000004</v>
      </c>
      <c r="S57" s="704">
        <v>0.1424</v>
      </c>
      <c r="T57" s="704">
        <v>0.14249999999999999</v>
      </c>
      <c r="U57" s="704">
        <v>6.0699999999999997E-2</v>
      </c>
      <c r="V57" s="704">
        <v>0</v>
      </c>
      <c r="W57" s="704">
        <v>0</v>
      </c>
      <c r="X57" s="704">
        <v>0</v>
      </c>
      <c r="Y57" s="704">
        <v>0.2404</v>
      </c>
      <c r="Z57" s="704">
        <v>0.26750000000000002</v>
      </c>
      <c r="AA57" s="704">
        <v>0.41439999999999999</v>
      </c>
      <c r="AB57" s="704">
        <v>4.9335000000000004</v>
      </c>
      <c r="AC57" s="704">
        <v>4.9237000000000002</v>
      </c>
      <c r="AD57" s="704">
        <v>4.2260999999999997</v>
      </c>
      <c r="AE57" s="704">
        <v>2.1402999999999999</v>
      </c>
      <c r="AF57" s="704">
        <v>1.5344</v>
      </c>
      <c r="AG57" s="704">
        <v>1.8583000000000001</v>
      </c>
      <c r="AH57" s="704">
        <v>4.8000000000000001E-2</v>
      </c>
      <c r="AI57" s="704">
        <v>4.9299999999999997E-2</v>
      </c>
      <c r="AJ57" s="714">
        <v>6.8599999999999994E-2</v>
      </c>
    </row>
    <row r="58" spans="8:36">
      <c r="H58" s="713" t="s">
        <v>1239</v>
      </c>
      <c r="I58" s="703" t="s">
        <v>1240</v>
      </c>
      <c r="J58" s="704">
        <v>2.1880000000000002</v>
      </c>
      <c r="K58" s="704">
        <v>5.0715000000000003</v>
      </c>
      <c r="L58" s="704">
        <v>1.26E-2</v>
      </c>
      <c r="M58" s="704">
        <v>0.1285</v>
      </c>
      <c r="N58" s="704">
        <v>7.8700000000000006E-2</v>
      </c>
      <c r="O58" s="704">
        <v>8.0100000000000005E-2</v>
      </c>
      <c r="P58" s="704">
        <v>183973.46960000001</v>
      </c>
      <c r="Q58" s="704">
        <v>181472.63740000001</v>
      </c>
      <c r="R58" s="704">
        <v>175475.74479999999</v>
      </c>
      <c r="S58" s="704">
        <v>13.195600000000001</v>
      </c>
      <c r="T58" s="704">
        <v>7.3192000000000004</v>
      </c>
      <c r="U58" s="704">
        <v>3.2448000000000001</v>
      </c>
      <c r="V58" s="704">
        <v>0.39889999999999998</v>
      </c>
      <c r="W58" s="704">
        <v>3.2800000000000003E-2</v>
      </c>
      <c r="X58" s="704">
        <v>0.44059999999999999</v>
      </c>
      <c r="Y58" s="704">
        <v>564.88980000000004</v>
      </c>
      <c r="Z58" s="704">
        <v>353.97660000000002</v>
      </c>
      <c r="AA58" s="704">
        <v>135.70529999999999</v>
      </c>
      <c r="AB58" s="704">
        <v>110.39239999999999</v>
      </c>
      <c r="AC58" s="704">
        <v>126.6694</v>
      </c>
      <c r="AD58" s="704">
        <v>112.39149999999999</v>
      </c>
      <c r="AE58" s="704">
        <v>71.858199999999997</v>
      </c>
      <c r="AF58" s="704">
        <v>47.844900000000003</v>
      </c>
      <c r="AG58" s="704">
        <v>38.219200000000001</v>
      </c>
      <c r="AH58" s="704">
        <v>1.3537999999999999</v>
      </c>
      <c r="AI58" s="704">
        <v>0.42830000000000001</v>
      </c>
      <c r="AJ58" s="714">
        <v>0.80610000000000004</v>
      </c>
    </row>
    <row r="59" spans="8:36">
      <c r="H59" s="713" t="s">
        <v>1241</v>
      </c>
      <c r="I59" s="703" t="s">
        <v>1242</v>
      </c>
      <c r="J59" s="704">
        <v>0</v>
      </c>
      <c r="K59" s="704">
        <v>0</v>
      </c>
      <c r="L59" s="704">
        <v>0</v>
      </c>
      <c r="M59" s="704">
        <v>0</v>
      </c>
      <c r="N59" s="704">
        <v>0</v>
      </c>
      <c r="O59" s="704">
        <v>0</v>
      </c>
      <c r="P59" s="704">
        <v>1282.0797</v>
      </c>
      <c r="Q59" s="704">
        <v>2673.8123000000001</v>
      </c>
      <c r="R59" s="704">
        <v>1740.5879</v>
      </c>
      <c r="S59" s="704">
        <v>2.0728</v>
      </c>
      <c r="T59" s="704">
        <v>4.5243000000000002</v>
      </c>
      <c r="U59" s="704">
        <v>5.0012999999999996</v>
      </c>
      <c r="V59" s="704">
        <v>9.5999999999999992E-3</v>
      </c>
      <c r="W59" s="704">
        <v>9.5999999999999992E-3</v>
      </c>
      <c r="X59" s="704">
        <v>6.1999999999999998E-3</v>
      </c>
      <c r="Y59" s="704">
        <v>2.0682999999999998</v>
      </c>
      <c r="Z59" s="704">
        <v>1.2606999999999999</v>
      </c>
      <c r="AA59" s="704">
        <v>0.79339999999999999</v>
      </c>
      <c r="AB59" s="704">
        <v>4.0425000000000004</v>
      </c>
      <c r="AC59" s="704">
        <v>6.6327999999999996</v>
      </c>
      <c r="AD59" s="704">
        <v>4.8018999999999998</v>
      </c>
      <c r="AE59" s="704">
        <v>18.358699999999999</v>
      </c>
      <c r="AF59" s="704">
        <v>4.2954999999999997</v>
      </c>
      <c r="AG59" s="704">
        <v>2.8967000000000001</v>
      </c>
      <c r="AH59" s="704">
        <v>1.9699999999999999E-2</v>
      </c>
      <c r="AI59" s="704">
        <v>4.19E-2</v>
      </c>
      <c r="AJ59" s="714">
        <v>2.4E-2</v>
      </c>
    </row>
    <row r="60" spans="8:36">
      <c r="H60" s="713" t="s">
        <v>1243</v>
      </c>
      <c r="I60" s="703" t="s">
        <v>1244</v>
      </c>
      <c r="J60" s="704">
        <v>0</v>
      </c>
      <c r="K60" s="704">
        <v>0</v>
      </c>
      <c r="L60" s="704">
        <v>0</v>
      </c>
      <c r="M60" s="704">
        <v>0</v>
      </c>
      <c r="N60" s="704">
        <v>0</v>
      </c>
      <c r="O60" s="704">
        <v>0</v>
      </c>
      <c r="P60" s="704">
        <v>85708.585900000005</v>
      </c>
      <c r="Q60" s="704">
        <v>54697.520600000003</v>
      </c>
      <c r="R60" s="704">
        <v>60026.620699999999</v>
      </c>
      <c r="S60" s="704">
        <v>25.2181</v>
      </c>
      <c r="T60" s="704">
        <v>1.1114999999999999</v>
      </c>
      <c r="U60" s="704">
        <v>1.1237999999999999</v>
      </c>
      <c r="V60" s="704">
        <v>1.1802999999999999</v>
      </c>
      <c r="W60" s="704">
        <v>0.58979999999999999</v>
      </c>
      <c r="X60" s="704">
        <v>0.5151</v>
      </c>
      <c r="Y60" s="704">
        <v>221.66</v>
      </c>
      <c r="Z60" s="704">
        <v>82.240700000000004</v>
      </c>
      <c r="AA60" s="704">
        <v>73.876800000000003</v>
      </c>
      <c r="AB60" s="704">
        <v>110.5715</v>
      </c>
      <c r="AC60" s="704">
        <v>175.83359999999999</v>
      </c>
      <c r="AD60" s="704">
        <v>138.77940000000001</v>
      </c>
      <c r="AE60" s="704">
        <v>110.6735</v>
      </c>
      <c r="AF60" s="704">
        <v>37.026000000000003</v>
      </c>
      <c r="AG60" s="704">
        <v>36.586500000000001</v>
      </c>
      <c r="AH60" s="704">
        <v>0</v>
      </c>
      <c r="AI60" s="704">
        <v>0.1694</v>
      </c>
      <c r="AJ60" s="714">
        <v>0.18659999999999999</v>
      </c>
    </row>
    <row r="61" spans="8:36">
      <c r="H61" s="713" t="s">
        <v>1245</v>
      </c>
      <c r="I61" s="703" t="s">
        <v>1246</v>
      </c>
      <c r="J61" s="704">
        <v>0</v>
      </c>
      <c r="K61" s="704">
        <v>0</v>
      </c>
      <c r="L61" s="704">
        <v>0</v>
      </c>
      <c r="M61" s="704">
        <v>0</v>
      </c>
      <c r="N61" s="704">
        <v>0</v>
      </c>
      <c r="O61" s="704">
        <v>0</v>
      </c>
      <c r="P61" s="704">
        <v>12971.3963</v>
      </c>
      <c r="Q61" s="704">
        <v>13073.1823</v>
      </c>
      <c r="R61" s="704">
        <v>14876.9511</v>
      </c>
      <c r="S61" s="704">
        <v>3.9639000000000002</v>
      </c>
      <c r="T61" s="704">
        <v>4.2263000000000002</v>
      </c>
      <c r="U61" s="704">
        <v>4.5567000000000002</v>
      </c>
      <c r="V61" s="704">
        <v>0</v>
      </c>
      <c r="W61" s="704">
        <v>0</v>
      </c>
      <c r="X61" s="704">
        <v>0</v>
      </c>
      <c r="Y61" s="704">
        <v>122.4158</v>
      </c>
      <c r="Z61" s="704">
        <v>91.016400000000004</v>
      </c>
      <c r="AA61" s="704">
        <v>102.5183</v>
      </c>
      <c r="AB61" s="704">
        <v>10.308</v>
      </c>
      <c r="AC61" s="704">
        <v>9.9017999999999997</v>
      </c>
      <c r="AD61" s="704">
        <v>11.161099999999999</v>
      </c>
      <c r="AE61" s="704">
        <v>28.2486</v>
      </c>
      <c r="AF61" s="704">
        <v>41.680199999999999</v>
      </c>
      <c r="AG61" s="704">
        <v>45.325800000000001</v>
      </c>
      <c r="AH61" s="704">
        <v>2.9999999999999997E-4</v>
      </c>
      <c r="AI61" s="704">
        <v>2.9999999999999997E-4</v>
      </c>
      <c r="AJ61" s="714">
        <v>2.0000000000000001E-4</v>
      </c>
    </row>
    <row r="62" spans="8:36">
      <c r="H62" s="713" t="s">
        <v>1247</v>
      </c>
      <c r="I62" s="703" t="s">
        <v>1248</v>
      </c>
      <c r="J62" s="704">
        <v>0</v>
      </c>
      <c r="K62" s="704">
        <v>0</v>
      </c>
      <c r="L62" s="704">
        <v>0</v>
      </c>
      <c r="M62" s="704">
        <v>0</v>
      </c>
      <c r="N62" s="704">
        <v>0</v>
      </c>
      <c r="O62" s="704">
        <v>0</v>
      </c>
      <c r="P62" s="704">
        <v>10764.021500000001</v>
      </c>
      <c r="Q62" s="704">
        <v>9093.5087000000003</v>
      </c>
      <c r="R62" s="704">
        <v>7432.2348000000002</v>
      </c>
      <c r="S62" s="704">
        <v>2.6751</v>
      </c>
      <c r="T62" s="704">
        <v>3.8153999999999999</v>
      </c>
      <c r="U62" s="704">
        <v>6.2812999999999999</v>
      </c>
      <c r="V62" s="704">
        <v>2.9499999999999998E-2</v>
      </c>
      <c r="W62" s="704">
        <v>0.25209999999999999</v>
      </c>
      <c r="X62" s="704">
        <v>0.30199999999999999</v>
      </c>
      <c r="Y62" s="704">
        <v>67.889099999999999</v>
      </c>
      <c r="Z62" s="704">
        <v>60.166499999999999</v>
      </c>
      <c r="AA62" s="704">
        <v>52.959099999999999</v>
      </c>
      <c r="AB62" s="704">
        <v>10.8148</v>
      </c>
      <c r="AC62" s="704">
        <v>9.4586000000000006</v>
      </c>
      <c r="AD62" s="704">
        <v>7.2781000000000002</v>
      </c>
      <c r="AE62" s="704">
        <v>22.178799999999999</v>
      </c>
      <c r="AF62" s="704">
        <v>25.676200000000001</v>
      </c>
      <c r="AG62" s="704">
        <v>25.399799999999999</v>
      </c>
      <c r="AH62" s="704">
        <v>0.2089</v>
      </c>
      <c r="AI62" s="704">
        <v>0.185</v>
      </c>
      <c r="AJ62" s="714">
        <v>0.17460000000000001</v>
      </c>
    </row>
    <row r="63" spans="8:36">
      <c r="H63" s="713" t="s">
        <v>1249</v>
      </c>
      <c r="I63" s="703" t="s">
        <v>1250</v>
      </c>
      <c r="J63" s="704">
        <v>5.8072999999999997</v>
      </c>
      <c r="K63" s="704">
        <v>5.33</v>
      </c>
      <c r="L63" s="704">
        <v>3.3397000000000001</v>
      </c>
      <c r="M63" s="704">
        <v>5.2826000000000004</v>
      </c>
      <c r="N63" s="704">
        <v>5.0716000000000001</v>
      </c>
      <c r="O63" s="704">
        <v>3.2296999999999998</v>
      </c>
      <c r="P63" s="704">
        <v>101415.63370000001</v>
      </c>
      <c r="Q63" s="704">
        <v>98993.101599999995</v>
      </c>
      <c r="R63" s="704">
        <v>80222.710600000006</v>
      </c>
      <c r="S63" s="704">
        <v>238.65090000000001</v>
      </c>
      <c r="T63" s="704">
        <v>436.185</v>
      </c>
      <c r="U63" s="704">
        <v>260.13339999999999</v>
      </c>
      <c r="V63" s="704">
        <v>1.3153999999999999</v>
      </c>
      <c r="W63" s="704">
        <v>1.7383</v>
      </c>
      <c r="X63" s="704">
        <v>1.4491000000000001</v>
      </c>
      <c r="Y63" s="704">
        <v>161.2398</v>
      </c>
      <c r="Z63" s="704">
        <v>230.50470000000001</v>
      </c>
      <c r="AA63" s="704">
        <v>175.25569999999999</v>
      </c>
      <c r="AB63" s="704">
        <v>121.5478</v>
      </c>
      <c r="AC63" s="704">
        <v>160.0239</v>
      </c>
      <c r="AD63" s="704">
        <v>119.45489999999999</v>
      </c>
      <c r="AE63" s="704">
        <v>106.54989999999999</v>
      </c>
      <c r="AF63" s="704">
        <v>112.4288</v>
      </c>
      <c r="AG63" s="704">
        <v>87.574399999999997</v>
      </c>
      <c r="AH63" s="704">
        <v>5.2712000000000003</v>
      </c>
      <c r="AI63" s="704">
        <v>4.9432999999999998</v>
      </c>
      <c r="AJ63" s="714">
        <v>1.4765999999999999</v>
      </c>
    </row>
    <row r="64" spans="8:36">
      <c r="H64" s="715" t="s">
        <v>1251</v>
      </c>
      <c r="I64" s="706" t="s">
        <v>1252</v>
      </c>
      <c r="J64" s="707">
        <v>7.2972999999999999</v>
      </c>
      <c r="K64" s="707">
        <v>13.237399999999999</v>
      </c>
      <c r="L64" s="707">
        <v>0</v>
      </c>
      <c r="M64" s="707">
        <v>0.11899999999999999</v>
      </c>
      <c r="N64" s="707">
        <v>0.18640000000000001</v>
      </c>
      <c r="O64" s="707">
        <v>0</v>
      </c>
      <c r="P64" s="707">
        <v>64342.418700000002</v>
      </c>
      <c r="Q64" s="707">
        <v>71059.375599999999</v>
      </c>
      <c r="R64" s="707">
        <v>66010.157399999996</v>
      </c>
      <c r="S64" s="707">
        <v>13.3988</v>
      </c>
      <c r="T64" s="707">
        <v>18.9223</v>
      </c>
      <c r="U64" s="707">
        <v>22.147300000000001</v>
      </c>
      <c r="V64" s="707">
        <v>0.14530000000000001</v>
      </c>
      <c r="W64" s="707">
        <v>9.5000000000000001E-2</v>
      </c>
      <c r="X64" s="707">
        <v>0.1076</v>
      </c>
      <c r="Y64" s="707">
        <v>95.557699999999997</v>
      </c>
      <c r="Z64" s="707">
        <v>115.32599999999999</v>
      </c>
      <c r="AA64" s="707">
        <v>127.14709999999999</v>
      </c>
      <c r="AB64" s="707">
        <v>59.188299999999998</v>
      </c>
      <c r="AC64" s="707">
        <v>64.610399999999998</v>
      </c>
      <c r="AD64" s="707">
        <v>143.017</v>
      </c>
      <c r="AE64" s="707">
        <v>26.946999999999999</v>
      </c>
      <c r="AF64" s="707">
        <v>35.3277</v>
      </c>
      <c r="AG64" s="707">
        <v>27.927499999999998</v>
      </c>
      <c r="AH64" s="707">
        <v>1.8754</v>
      </c>
      <c r="AI64" s="707">
        <v>2.9590999999999998</v>
      </c>
      <c r="AJ64" s="716">
        <v>1.1264000000000001</v>
      </c>
    </row>
    <row r="65" spans="8:36">
      <c r="H65" s="713" t="s">
        <v>1253</v>
      </c>
      <c r="I65" s="703" t="s">
        <v>1254</v>
      </c>
      <c r="J65" s="704">
        <v>0</v>
      </c>
      <c r="K65" s="704">
        <v>0</v>
      </c>
      <c r="L65" s="704">
        <v>0</v>
      </c>
      <c r="M65" s="704">
        <v>0</v>
      </c>
      <c r="N65" s="704">
        <v>0</v>
      </c>
      <c r="O65" s="704">
        <v>0</v>
      </c>
      <c r="P65" s="704">
        <v>25151.8423</v>
      </c>
      <c r="Q65" s="704">
        <v>25062.257699999998</v>
      </c>
      <c r="R65" s="704">
        <v>24268.579099999999</v>
      </c>
      <c r="S65" s="704">
        <v>10.6144</v>
      </c>
      <c r="T65" s="704">
        <v>15.012499999999999</v>
      </c>
      <c r="U65" s="704">
        <v>28.330100000000002</v>
      </c>
      <c r="V65" s="704">
        <v>0.1313</v>
      </c>
      <c r="W65" s="704">
        <v>0.19980000000000001</v>
      </c>
      <c r="X65" s="704">
        <v>0.17649999999999999</v>
      </c>
      <c r="Y65" s="704">
        <v>18.9986</v>
      </c>
      <c r="Z65" s="704">
        <v>30.024799999999999</v>
      </c>
      <c r="AA65" s="704">
        <v>35.0473</v>
      </c>
      <c r="AB65" s="704">
        <v>26.667899999999999</v>
      </c>
      <c r="AC65" s="704">
        <v>31.2074</v>
      </c>
      <c r="AD65" s="704">
        <v>46.355499999999999</v>
      </c>
      <c r="AE65" s="704">
        <v>21.384799999999998</v>
      </c>
      <c r="AF65" s="704">
        <v>28.455400000000001</v>
      </c>
      <c r="AG65" s="704">
        <v>22.8964</v>
      </c>
      <c r="AH65" s="704">
        <v>6.3E-2</v>
      </c>
      <c r="AI65" s="704">
        <v>0.1104</v>
      </c>
      <c r="AJ65" s="714">
        <v>3.27E-2</v>
      </c>
    </row>
    <row r="66" spans="8:36">
      <c r="H66" s="713" t="s">
        <v>1255</v>
      </c>
      <c r="I66" s="703" t="s">
        <v>1256</v>
      </c>
      <c r="J66" s="704">
        <v>0</v>
      </c>
      <c r="K66" s="704">
        <v>0</v>
      </c>
      <c r="L66" s="704">
        <v>0</v>
      </c>
      <c r="M66" s="704">
        <v>0</v>
      </c>
      <c r="N66" s="704">
        <v>0</v>
      </c>
      <c r="O66" s="704">
        <v>0</v>
      </c>
      <c r="P66" s="704">
        <v>0</v>
      </c>
      <c r="Q66" s="704">
        <v>0</v>
      </c>
      <c r="R66" s="704">
        <v>0</v>
      </c>
      <c r="S66" s="704">
        <v>0</v>
      </c>
      <c r="T66" s="704">
        <v>0</v>
      </c>
      <c r="U66" s="704">
        <v>0</v>
      </c>
      <c r="V66" s="704">
        <v>0</v>
      </c>
      <c r="W66" s="704">
        <v>0</v>
      </c>
      <c r="X66" s="704">
        <v>0</v>
      </c>
      <c r="Y66" s="704">
        <v>0</v>
      </c>
      <c r="Z66" s="704">
        <v>0</v>
      </c>
      <c r="AA66" s="704">
        <v>0</v>
      </c>
      <c r="AB66" s="704">
        <v>0</v>
      </c>
      <c r="AC66" s="704">
        <v>0</v>
      </c>
      <c r="AD66" s="704">
        <v>0</v>
      </c>
      <c r="AE66" s="704">
        <v>0</v>
      </c>
      <c r="AF66" s="704">
        <v>0</v>
      </c>
      <c r="AG66" s="704">
        <v>0</v>
      </c>
      <c r="AH66" s="704">
        <v>0</v>
      </c>
      <c r="AI66" s="704">
        <v>0</v>
      </c>
      <c r="AJ66" s="714">
        <v>0</v>
      </c>
    </row>
    <row r="67" spans="8:36">
      <c r="H67" s="713" t="s">
        <v>1257</v>
      </c>
      <c r="I67" s="703" t="s">
        <v>1258</v>
      </c>
      <c r="J67" s="704">
        <v>0</v>
      </c>
      <c r="K67" s="704">
        <v>0</v>
      </c>
      <c r="L67" s="704">
        <v>0</v>
      </c>
      <c r="M67" s="704">
        <v>0</v>
      </c>
      <c r="N67" s="704">
        <v>0</v>
      </c>
      <c r="O67" s="704">
        <v>0</v>
      </c>
      <c r="P67" s="704">
        <v>17471.690500000001</v>
      </c>
      <c r="Q67" s="704">
        <v>27254.0455</v>
      </c>
      <c r="R67" s="704">
        <v>788.28700000000003</v>
      </c>
      <c r="S67" s="704">
        <v>2.8014999999999999</v>
      </c>
      <c r="T67" s="704">
        <v>3.3117999999999999</v>
      </c>
      <c r="U67" s="704">
        <v>0.7903</v>
      </c>
      <c r="V67" s="704">
        <v>2.9999999999999997E-4</v>
      </c>
      <c r="W67" s="704">
        <v>2.9999999999999997E-4</v>
      </c>
      <c r="X67" s="704">
        <v>1.1000000000000001E-3</v>
      </c>
      <c r="Y67" s="704">
        <v>101.14360000000001</v>
      </c>
      <c r="Z67" s="704">
        <v>337.17559999999997</v>
      </c>
      <c r="AA67" s="704">
        <v>0.7056</v>
      </c>
      <c r="AB67" s="704">
        <v>11.411099999999999</v>
      </c>
      <c r="AC67" s="704">
        <v>20.920500000000001</v>
      </c>
      <c r="AD67" s="704">
        <v>1.9303999999999999</v>
      </c>
      <c r="AE67" s="704">
        <v>41.284700000000001</v>
      </c>
      <c r="AF67" s="704">
        <v>36.707299999999996</v>
      </c>
      <c r="AG67" s="704">
        <v>3.5497000000000001</v>
      </c>
      <c r="AH67" s="704">
        <v>9.7000000000000003E-3</v>
      </c>
      <c r="AI67" s="704">
        <v>9.7999999999999997E-3</v>
      </c>
      <c r="AJ67" s="714">
        <v>0</v>
      </c>
    </row>
    <row r="68" spans="8:36">
      <c r="H68" s="715" t="s">
        <v>1259</v>
      </c>
      <c r="I68" s="706" t="s">
        <v>1260</v>
      </c>
      <c r="J68" s="708" t="s">
        <v>1045</v>
      </c>
      <c r="K68" s="707">
        <v>2.3300000000000001E-2</v>
      </c>
      <c r="L68" s="707">
        <v>7.1300000000000002E-2</v>
      </c>
      <c r="M68" s="708" t="s">
        <v>1045</v>
      </c>
      <c r="N68" s="707">
        <v>0.15909999999999999</v>
      </c>
      <c r="O68" s="707">
        <v>0.1343</v>
      </c>
      <c r="P68" s="707">
        <v>120.28959999999999</v>
      </c>
      <c r="Q68" s="707">
        <v>1624.2437</v>
      </c>
      <c r="R68" s="707">
        <v>1927.3610000000001</v>
      </c>
      <c r="S68" s="707">
        <v>2.29E-2</v>
      </c>
      <c r="T68" s="707">
        <v>0.63300000000000001</v>
      </c>
      <c r="U68" s="707">
        <v>2.1399999999999999E-2</v>
      </c>
      <c r="V68" s="708" t="s">
        <v>1045</v>
      </c>
      <c r="W68" s="708" t="s">
        <v>1045</v>
      </c>
      <c r="X68" s="708" t="s">
        <v>1045</v>
      </c>
      <c r="Y68" s="707">
        <v>1.6000000000000001E-3</v>
      </c>
      <c r="Z68" s="707">
        <v>0.83840000000000003</v>
      </c>
      <c r="AA68" s="707">
        <v>1.8432999999999999</v>
      </c>
      <c r="AB68" s="707">
        <v>8.1100000000000005E-2</v>
      </c>
      <c r="AC68" s="707">
        <v>9.2271000000000001</v>
      </c>
      <c r="AD68" s="707">
        <v>6.8407</v>
      </c>
      <c r="AE68" s="707">
        <v>0.49049999999999999</v>
      </c>
      <c r="AF68" s="707">
        <v>0.65</v>
      </c>
      <c r="AG68" s="707">
        <v>0.3614</v>
      </c>
      <c r="AH68" s="707">
        <v>0</v>
      </c>
      <c r="AI68" s="707">
        <v>0</v>
      </c>
      <c r="AJ68" s="716">
        <v>0</v>
      </c>
    </row>
    <row r="69" spans="8:36">
      <c r="H69" s="713" t="s">
        <v>1261</v>
      </c>
      <c r="I69" s="703" t="s">
        <v>1262</v>
      </c>
      <c r="J69" s="704">
        <v>0</v>
      </c>
      <c r="K69" s="704">
        <v>0</v>
      </c>
      <c r="L69" s="704">
        <v>0</v>
      </c>
      <c r="M69" s="704">
        <v>0</v>
      </c>
      <c r="N69" s="704">
        <v>0</v>
      </c>
      <c r="O69" s="704">
        <v>0</v>
      </c>
      <c r="P69" s="704">
        <v>693.59860000000003</v>
      </c>
      <c r="Q69" s="704">
        <v>672.59569999999997</v>
      </c>
      <c r="R69" s="704">
        <v>659.91800000000001</v>
      </c>
      <c r="S69" s="704">
        <v>0.28120000000000001</v>
      </c>
      <c r="T69" s="704">
        <v>0.1042</v>
      </c>
      <c r="U69" s="704">
        <v>0.29239999999999999</v>
      </c>
      <c r="V69" s="704">
        <v>1.6999999999999999E-3</v>
      </c>
      <c r="W69" s="704">
        <v>8.0000000000000004E-4</v>
      </c>
      <c r="X69" s="704">
        <v>1.9E-3</v>
      </c>
      <c r="Y69" s="704">
        <v>4.3993000000000002</v>
      </c>
      <c r="Z69" s="704">
        <v>2.3570000000000002</v>
      </c>
      <c r="AA69" s="704">
        <v>1.5419</v>
      </c>
      <c r="AB69" s="704">
        <v>0.26819999999999999</v>
      </c>
      <c r="AC69" s="704">
        <v>0.12740000000000001</v>
      </c>
      <c r="AD69" s="704">
        <v>0.23</v>
      </c>
      <c r="AE69" s="704">
        <v>0.98160000000000003</v>
      </c>
      <c r="AF69" s="704">
        <v>3.5165000000000002</v>
      </c>
      <c r="AG69" s="704">
        <v>0.753</v>
      </c>
      <c r="AH69" s="704">
        <v>1.2999999999999999E-3</v>
      </c>
      <c r="AI69" s="704">
        <v>6.9999999999999999E-4</v>
      </c>
      <c r="AJ69" s="714">
        <v>0</v>
      </c>
    </row>
    <row r="70" spans="8:36">
      <c r="H70" s="713" t="s">
        <v>1263</v>
      </c>
      <c r="I70" s="703" t="s">
        <v>1264</v>
      </c>
      <c r="J70" s="704">
        <v>0</v>
      </c>
      <c r="K70" s="704">
        <v>0</v>
      </c>
      <c r="L70" s="704">
        <v>0</v>
      </c>
      <c r="M70" s="704">
        <v>0</v>
      </c>
      <c r="N70" s="704">
        <v>0</v>
      </c>
      <c r="O70" s="704">
        <v>0</v>
      </c>
      <c r="P70" s="704">
        <v>71.709699999999998</v>
      </c>
      <c r="Q70" s="704">
        <v>75.883899999999997</v>
      </c>
      <c r="R70" s="704">
        <v>132.55600000000001</v>
      </c>
      <c r="S70" s="704">
        <v>0.1007</v>
      </c>
      <c r="T70" s="704">
        <v>7.5800000000000006E-2</v>
      </c>
      <c r="U70" s="704">
        <v>0.155</v>
      </c>
      <c r="V70" s="704">
        <v>0</v>
      </c>
      <c r="W70" s="704">
        <v>0</v>
      </c>
      <c r="X70" s="704">
        <v>0</v>
      </c>
      <c r="Y70" s="704">
        <v>0.29170000000000001</v>
      </c>
      <c r="Z70" s="704">
        <v>0.19270000000000001</v>
      </c>
      <c r="AA70" s="704">
        <v>0.34289999999999998</v>
      </c>
      <c r="AB70" s="704">
        <v>0.1119</v>
      </c>
      <c r="AC70" s="704">
        <v>0.1414</v>
      </c>
      <c r="AD70" s="704">
        <v>0.29549999999999998</v>
      </c>
      <c r="AE70" s="704">
        <v>4.1099999999999998E-2</v>
      </c>
      <c r="AF70" s="704">
        <v>2.9100000000000001E-2</v>
      </c>
      <c r="AG70" s="704">
        <v>5.9400000000000001E-2</v>
      </c>
      <c r="AH70" s="704">
        <v>8.9999999999999998E-4</v>
      </c>
      <c r="AI70" s="704">
        <v>6.9999999999999999E-4</v>
      </c>
      <c r="AJ70" s="714">
        <v>1.4E-3</v>
      </c>
    </row>
    <row r="71" spans="8:36">
      <c r="H71" s="713" t="s">
        <v>1265</v>
      </c>
      <c r="I71" s="703" t="s">
        <v>1266</v>
      </c>
      <c r="J71" s="704">
        <v>0</v>
      </c>
      <c r="K71" s="704">
        <v>0</v>
      </c>
      <c r="L71" s="704">
        <v>0</v>
      </c>
      <c r="M71" s="704">
        <v>0</v>
      </c>
      <c r="N71" s="704">
        <v>0</v>
      </c>
      <c r="O71" s="704">
        <v>0</v>
      </c>
      <c r="P71" s="704">
        <v>1422.1572000000001</v>
      </c>
      <c r="Q71" s="704">
        <v>927.61389999999994</v>
      </c>
      <c r="R71" s="704">
        <v>1754.8004000000001</v>
      </c>
      <c r="S71" s="704">
        <v>1.6426000000000001</v>
      </c>
      <c r="T71" s="704">
        <v>0.84819999999999995</v>
      </c>
      <c r="U71" s="704">
        <v>2.3996</v>
      </c>
      <c r="V71" s="704">
        <v>0.14219999999999999</v>
      </c>
      <c r="W71" s="704">
        <v>0.14219999999999999</v>
      </c>
      <c r="X71" s="704">
        <v>0.15340000000000001</v>
      </c>
      <c r="Y71" s="704">
        <v>1.9367000000000001</v>
      </c>
      <c r="Z71" s="704">
        <v>1.6865000000000001</v>
      </c>
      <c r="AA71" s="704">
        <v>1.837</v>
      </c>
      <c r="AB71" s="704">
        <v>1.3594999999999999</v>
      </c>
      <c r="AC71" s="704">
        <v>0.77059999999999995</v>
      </c>
      <c r="AD71" s="704">
        <v>1.6313</v>
      </c>
      <c r="AE71" s="704">
        <v>2.1063999999999998</v>
      </c>
      <c r="AF71" s="704">
        <v>1.8280000000000001</v>
      </c>
      <c r="AG71" s="704">
        <v>1.9892000000000001</v>
      </c>
      <c r="AH71" s="704">
        <v>4.2599999999999999E-2</v>
      </c>
      <c r="AI71" s="704">
        <v>1.78E-2</v>
      </c>
      <c r="AJ71" s="714">
        <v>3.6999999999999998E-2</v>
      </c>
    </row>
    <row r="72" spans="8:36">
      <c r="H72" s="713" t="s">
        <v>1267</v>
      </c>
      <c r="I72" s="703" t="s">
        <v>1268</v>
      </c>
      <c r="J72" s="704">
        <v>0</v>
      </c>
      <c r="K72" s="704">
        <v>0</v>
      </c>
      <c r="L72" s="704">
        <v>0</v>
      </c>
      <c r="M72" s="704">
        <v>0</v>
      </c>
      <c r="N72" s="704">
        <v>0</v>
      </c>
      <c r="O72" s="704">
        <v>0</v>
      </c>
      <c r="P72" s="704">
        <v>1403.6124</v>
      </c>
      <c r="Q72" s="704">
        <v>837.01679999999999</v>
      </c>
      <c r="R72" s="704">
        <v>856.87900000000002</v>
      </c>
      <c r="S72" s="704">
        <v>0.1154</v>
      </c>
      <c r="T72" s="704">
        <v>3.2099999999999997E-2</v>
      </c>
      <c r="U72" s="704">
        <v>3.5799999999999998E-2</v>
      </c>
      <c r="V72" s="705" t="s">
        <v>1045</v>
      </c>
      <c r="W72" s="705" t="s">
        <v>1045</v>
      </c>
      <c r="X72" s="705" t="s">
        <v>1045</v>
      </c>
      <c r="Y72" s="704">
        <v>7.6805000000000003</v>
      </c>
      <c r="Z72" s="704">
        <v>5.1520000000000001</v>
      </c>
      <c r="AA72" s="704">
        <v>4.4353999999999996</v>
      </c>
      <c r="AB72" s="704">
        <v>1.7091000000000001</v>
      </c>
      <c r="AC72" s="704">
        <v>0.73499999999999999</v>
      </c>
      <c r="AD72" s="704">
        <v>0.79010000000000002</v>
      </c>
      <c r="AE72" s="704">
        <v>1.6952</v>
      </c>
      <c r="AF72" s="704">
        <v>0.94159999999999999</v>
      </c>
      <c r="AG72" s="704">
        <v>1.0832999999999999</v>
      </c>
      <c r="AH72" s="704">
        <v>1.2999999999999999E-3</v>
      </c>
      <c r="AI72" s="705" t="s">
        <v>1045</v>
      </c>
      <c r="AJ72" s="714">
        <v>4.0000000000000002E-4</v>
      </c>
    </row>
    <row r="73" spans="8:36">
      <c r="H73" s="713" t="s">
        <v>1269</v>
      </c>
      <c r="I73" s="703" t="s">
        <v>1270</v>
      </c>
      <c r="J73" s="704">
        <v>2.3950999999999998</v>
      </c>
      <c r="K73" s="704">
        <v>3.7927</v>
      </c>
      <c r="L73" s="704">
        <v>1.9335</v>
      </c>
      <c r="M73" s="704">
        <v>2.9239999999999999</v>
      </c>
      <c r="N73" s="704">
        <v>3.3035000000000001</v>
      </c>
      <c r="O73" s="704">
        <v>2.5278999999999998</v>
      </c>
      <c r="P73" s="704">
        <v>223762.99909999999</v>
      </c>
      <c r="Q73" s="704">
        <v>195655.125</v>
      </c>
      <c r="R73" s="704">
        <v>257013.67449999999</v>
      </c>
      <c r="S73" s="704">
        <v>401.46039999999999</v>
      </c>
      <c r="T73" s="704">
        <v>356.58350000000002</v>
      </c>
      <c r="U73" s="704">
        <v>464.7396</v>
      </c>
      <c r="V73" s="704">
        <v>0.61939999999999995</v>
      </c>
      <c r="W73" s="704">
        <v>0.38479999999999998</v>
      </c>
      <c r="X73" s="704">
        <v>0.50460000000000005</v>
      </c>
      <c r="Y73" s="704">
        <v>304.38580000000002</v>
      </c>
      <c r="Z73" s="704">
        <v>262.94080000000002</v>
      </c>
      <c r="AA73" s="704">
        <v>265.3297</v>
      </c>
      <c r="AB73" s="704">
        <v>379.93579999999997</v>
      </c>
      <c r="AC73" s="704">
        <v>281.95319999999998</v>
      </c>
      <c r="AD73" s="704">
        <v>315.27589999999998</v>
      </c>
      <c r="AE73" s="704">
        <v>78.579800000000006</v>
      </c>
      <c r="AF73" s="704">
        <v>75.269400000000005</v>
      </c>
      <c r="AG73" s="704">
        <v>67.140900000000002</v>
      </c>
      <c r="AH73" s="704">
        <v>1.0790999999999999</v>
      </c>
      <c r="AI73" s="704">
        <v>1.3344</v>
      </c>
      <c r="AJ73" s="714">
        <v>1.4947999999999999</v>
      </c>
    </row>
    <row r="74" spans="8:36">
      <c r="H74" s="713" t="s">
        <v>1271</v>
      </c>
      <c r="I74" s="703" t="s">
        <v>1272</v>
      </c>
      <c r="J74" s="704">
        <v>4.6525999999999996</v>
      </c>
      <c r="K74" s="704">
        <v>3.7538999999999998</v>
      </c>
      <c r="L74" s="704">
        <v>2.9379</v>
      </c>
      <c r="M74" s="704">
        <v>2.7704</v>
      </c>
      <c r="N74" s="704">
        <v>1.2122999999999999</v>
      </c>
      <c r="O74" s="704">
        <v>2.0962000000000001</v>
      </c>
      <c r="P74" s="704">
        <v>46511.106899999999</v>
      </c>
      <c r="Q74" s="704">
        <v>47178.626700000001</v>
      </c>
      <c r="R74" s="704">
        <v>42473.925999999999</v>
      </c>
      <c r="S74" s="704">
        <v>12.686299999999999</v>
      </c>
      <c r="T74" s="704">
        <v>21.3185</v>
      </c>
      <c r="U74" s="704">
        <v>17.0379</v>
      </c>
      <c r="V74" s="704">
        <v>6.6000000000000003E-2</v>
      </c>
      <c r="W74" s="704">
        <v>9.5399999999999999E-2</v>
      </c>
      <c r="X74" s="704">
        <v>3.49E-2</v>
      </c>
      <c r="Y74" s="704">
        <v>59.567100000000003</v>
      </c>
      <c r="Z74" s="704">
        <v>73.359300000000005</v>
      </c>
      <c r="AA74" s="704">
        <v>47.988</v>
      </c>
      <c r="AB74" s="704">
        <v>52.687199999999997</v>
      </c>
      <c r="AC74" s="704">
        <v>77.428899999999999</v>
      </c>
      <c r="AD74" s="704">
        <v>65.659199999999998</v>
      </c>
      <c r="AE74" s="704">
        <v>13.5061</v>
      </c>
      <c r="AF74" s="704">
        <v>20.024899999999999</v>
      </c>
      <c r="AG74" s="704">
        <v>14.1609</v>
      </c>
      <c r="AH74" s="704">
        <v>5.33E-2</v>
      </c>
      <c r="AI74" s="704">
        <v>8.6499999999999994E-2</v>
      </c>
      <c r="AJ74" s="714">
        <v>2.1100000000000001E-2</v>
      </c>
    </row>
    <row r="75" spans="8:36">
      <c r="H75" s="713" t="s">
        <v>1273</v>
      </c>
      <c r="I75" s="703" t="s">
        <v>1274</v>
      </c>
      <c r="J75" s="704">
        <v>0</v>
      </c>
      <c r="K75" s="704">
        <v>0</v>
      </c>
      <c r="L75" s="704">
        <v>0</v>
      </c>
      <c r="M75" s="704">
        <v>0</v>
      </c>
      <c r="N75" s="704">
        <v>0</v>
      </c>
      <c r="O75" s="704">
        <v>0</v>
      </c>
      <c r="P75" s="704">
        <v>76.134600000000006</v>
      </c>
      <c r="Q75" s="704">
        <v>65.733599999999996</v>
      </c>
      <c r="R75" s="704">
        <v>80.344099999999997</v>
      </c>
      <c r="S75" s="704">
        <v>5.4899999999999997E-2</v>
      </c>
      <c r="T75" s="704">
        <v>3.2399999999999998E-2</v>
      </c>
      <c r="U75" s="704">
        <v>6.3200000000000006E-2</v>
      </c>
      <c r="V75" s="705" t="s">
        <v>1045</v>
      </c>
      <c r="W75" s="704">
        <v>0</v>
      </c>
      <c r="X75" s="704">
        <v>0</v>
      </c>
      <c r="Y75" s="704">
        <v>0.1739</v>
      </c>
      <c r="Z75" s="704">
        <v>0.12189999999999999</v>
      </c>
      <c r="AA75" s="704">
        <v>0.1918</v>
      </c>
      <c r="AB75" s="704">
        <v>0.11119999999999999</v>
      </c>
      <c r="AC75" s="704">
        <v>9.0300000000000005E-2</v>
      </c>
      <c r="AD75" s="704">
        <v>0.1206</v>
      </c>
      <c r="AE75" s="704">
        <v>3.3300000000000003E-2</v>
      </c>
      <c r="AF75" s="704">
        <v>1.67E-2</v>
      </c>
      <c r="AG75" s="704">
        <v>2.8299999999999999E-2</v>
      </c>
      <c r="AH75" s="704">
        <v>1.9300000000000001E-2</v>
      </c>
      <c r="AI75" s="704">
        <v>1.15E-2</v>
      </c>
      <c r="AJ75" s="714">
        <v>2.2200000000000001E-2</v>
      </c>
    </row>
    <row r="76" spans="8:36">
      <c r="H76" s="713" t="s">
        <v>1275</v>
      </c>
      <c r="I76" s="703" t="s">
        <v>1276</v>
      </c>
      <c r="J76" s="704">
        <v>0</v>
      </c>
      <c r="K76" s="704">
        <v>0</v>
      </c>
      <c r="L76" s="704">
        <v>0</v>
      </c>
      <c r="M76" s="704">
        <v>0</v>
      </c>
      <c r="N76" s="704">
        <v>0</v>
      </c>
      <c r="O76" s="704">
        <v>0</v>
      </c>
      <c r="P76" s="704">
        <v>549.1454</v>
      </c>
      <c r="Q76" s="704">
        <v>562.0652</v>
      </c>
      <c r="R76" s="704">
        <v>722.84849999999994</v>
      </c>
      <c r="S76" s="704">
        <v>2.6890999999999998</v>
      </c>
      <c r="T76" s="704">
        <v>2.8275000000000001</v>
      </c>
      <c r="U76" s="704">
        <v>4.3448000000000002</v>
      </c>
      <c r="V76" s="704">
        <v>1.1000000000000001E-3</v>
      </c>
      <c r="W76" s="704">
        <v>1.1999999999999999E-3</v>
      </c>
      <c r="X76" s="704">
        <v>7.4000000000000003E-3</v>
      </c>
      <c r="Y76" s="704">
        <v>7.2800000000000004E-2</v>
      </c>
      <c r="Z76" s="704">
        <v>7.2999999999999995E-2</v>
      </c>
      <c r="AA76" s="704">
        <v>2.4500000000000001E-2</v>
      </c>
      <c r="AB76" s="704">
        <v>0.90900000000000003</v>
      </c>
      <c r="AC76" s="704">
        <v>0.93159999999999998</v>
      </c>
      <c r="AD76" s="704">
        <v>1.8642000000000001</v>
      </c>
      <c r="AE76" s="704">
        <v>0.28720000000000001</v>
      </c>
      <c r="AF76" s="704">
        <v>0.30070000000000002</v>
      </c>
      <c r="AG76" s="704">
        <v>0.49080000000000001</v>
      </c>
      <c r="AH76" s="704">
        <v>5.9999999999999995E-4</v>
      </c>
      <c r="AI76" s="704">
        <v>5.0000000000000001E-4</v>
      </c>
      <c r="AJ76" s="714">
        <v>5.9999999999999995E-4</v>
      </c>
    </row>
    <row r="77" spans="8:36">
      <c r="H77" s="713" t="s">
        <v>1277</v>
      </c>
      <c r="I77" s="703" t="s">
        <v>1278</v>
      </c>
      <c r="J77" s="704">
        <v>0</v>
      </c>
      <c r="K77" s="704">
        <v>0</v>
      </c>
      <c r="L77" s="704">
        <v>0</v>
      </c>
      <c r="M77" s="704">
        <v>4.07E-2</v>
      </c>
      <c r="N77" s="704">
        <v>0.33610000000000001</v>
      </c>
      <c r="O77" s="704">
        <v>4.5199999999999997E-2</v>
      </c>
      <c r="P77" s="704">
        <v>8612.5961000000007</v>
      </c>
      <c r="Q77" s="704">
        <v>16750.876700000001</v>
      </c>
      <c r="R77" s="704">
        <v>6516.4258</v>
      </c>
      <c r="S77" s="704">
        <v>0.35499999999999998</v>
      </c>
      <c r="T77" s="704">
        <v>0.66239999999999999</v>
      </c>
      <c r="U77" s="704">
        <v>0.65290000000000004</v>
      </c>
      <c r="V77" s="704">
        <v>8.8000000000000005E-3</v>
      </c>
      <c r="W77" s="704">
        <v>9.0999999999999998E-2</v>
      </c>
      <c r="X77" s="704">
        <v>3.9699999999999999E-2</v>
      </c>
      <c r="Y77" s="704">
        <v>31.516999999999999</v>
      </c>
      <c r="Z77" s="704">
        <v>39.212299999999999</v>
      </c>
      <c r="AA77" s="704">
        <v>33.5623</v>
      </c>
      <c r="AB77" s="704">
        <v>9.0593000000000004</v>
      </c>
      <c r="AC77" s="704">
        <v>15.1035</v>
      </c>
      <c r="AD77" s="704">
        <v>10.565200000000001</v>
      </c>
      <c r="AE77" s="704">
        <v>4.4401999999999999</v>
      </c>
      <c r="AF77" s="704">
        <v>21.414899999999999</v>
      </c>
      <c r="AG77" s="704">
        <v>9.0960999999999999</v>
      </c>
      <c r="AH77" s="704">
        <v>0</v>
      </c>
      <c r="AI77" s="704">
        <v>0</v>
      </c>
      <c r="AJ77" s="714">
        <v>0</v>
      </c>
    </row>
    <row r="78" spans="8:36">
      <c r="H78" s="713" t="s">
        <v>1279</v>
      </c>
      <c r="I78" s="703" t="s">
        <v>1280</v>
      </c>
      <c r="J78" s="704">
        <v>0</v>
      </c>
      <c r="K78" s="704">
        <v>0</v>
      </c>
      <c r="L78" s="704">
        <v>0</v>
      </c>
      <c r="M78" s="704">
        <v>0</v>
      </c>
      <c r="N78" s="704">
        <v>0</v>
      </c>
      <c r="O78" s="704">
        <v>0</v>
      </c>
      <c r="P78" s="704">
        <v>5161.8382000000001</v>
      </c>
      <c r="Q78" s="704">
        <v>6333.4638000000004</v>
      </c>
      <c r="R78" s="704">
        <v>5817.7851000000001</v>
      </c>
      <c r="S78" s="704">
        <v>2.4390000000000001</v>
      </c>
      <c r="T78" s="704">
        <v>7.1517999999999997</v>
      </c>
      <c r="U78" s="704">
        <v>7.4896000000000003</v>
      </c>
      <c r="V78" s="704">
        <v>1.26E-2</v>
      </c>
      <c r="W78" s="704">
        <v>2.9499999999999998E-2</v>
      </c>
      <c r="X78" s="704">
        <v>2.8799999999999999E-2</v>
      </c>
      <c r="Y78" s="704">
        <v>21.243099999999998</v>
      </c>
      <c r="Z78" s="704">
        <v>23.910299999999999</v>
      </c>
      <c r="AA78" s="704">
        <v>17.331299999999999</v>
      </c>
      <c r="AB78" s="704">
        <v>6.1696999999999997</v>
      </c>
      <c r="AC78" s="704">
        <v>7.3287000000000004</v>
      </c>
      <c r="AD78" s="704">
        <v>6.3761999999999999</v>
      </c>
      <c r="AE78" s="704">
        <v>5.7477999999999998</v>
      </c>
      <c r="AF78" s="704">
        <v>6.8955000000000002</v>
      </c>
      <c r="AG78" s="704">
        <v>5.4882999999999997</v>
      </c>
      <c r="AH78" s="704">
        <v>4.3200000000000002E-2</v>
      </c>
      <c r="AI78" s="704">
        <v>4.24E-2</v>
      </c>
      <c r="AJ78" s="714">
        <v>6.9900000000000004E-2</v>
      </c>
    </row>
    <row r="79" spans="8:36">
      <c r="H79" s="713" t="s">
        <v>1281</v>
      </c>
      <c r="I79" s="703" t="s">
        <v>1282</v>
      </c>
      <c r="J79" s="704">
        <v>1.1000000000000001E-3</v>
      </c>
      <c r="K79" s="704">
        <v>1.4E-3</v>
      </c>
      <c r="L79" s="704">
        <v>1.5E-3</v>
      </c>
      <c r="M79" s="704">
        <v>3.5799999999999998E-2</v>
      </c>
      <c r="N79" s="704">
        <v>3.2399999999999998E-2</v>
      </c>
      <c r="O79" s="704">
        <v>3.5000000000000003E-2</v>
      </c>
      <c r="P79" s="704">
        <v>2990.8573999999999</v>
      </c>
      <c r="Q79" s="704">
        <v>2783.1424999999999</v>
      </c>
      <c r="R79" s="704">
        <v>2927.3238999999999</v>
      </c>
      <c r="S79" s="704">
        <v>1.4172</v>
      </c>
      <c r="T79" s="704">
        <v>1.5778000000000001</v>
      </c>
      <c r="U79" s="704">
        <v>4.9151999999999996</v>
      </c>
      <c r="V79" s="704">
        <v>0.1239</v>
      </c>
      <c r="W79" s="704">
        <v>0.13639999999999999</v>
      </c>
      <c r="X79" s="704">
        <v>0.17560000000000001</v>
      </c>
      <c r="Y79" s="704">
        <v>4.8808999999999996</v>
      </c>
      <c r="Z79" s="704">
        <v>2.6671999999999998</v>
      </c>
      <c r="AA79" s="704">
        <v>2.6057999999999999</v>
      </c>
      <c r="AB79" s="704">
        <v>5.2847</v>
      </c>
      <c r="AC79" s="704">
        <v>5.2092999999999998</v>
      </c>
      <c r="AD79" s="704">
        <v>6.2329999999999997</v>
      </c>
      <c r="AE79" s="704">
        <v>9.3635999999999999</v>
      </c>
      <c r="AF79" s="704">
        <v>9.8046000000000006</v>
      </c>
      <c r="AG79" s="704">
        <v>14.329599999999999</v>
      </c>
      <c r="AH79" s="704">
        <v>3.6200000000000003E-2</v>
      </c>
      <c r="AI79" s="704">
        <v>3.7699999999999997E-2</v>
      </c>
      <c r="AJ79" s="714">
        <v>4.7000000000000002E-3</v>
      </c>
    </row>
    <row r="80" spans="8:36">
      <c r="H80" s="713" t="s">
        <v>1283</v>
      </c>
      <c r="I80" s="703" t="s">
        <v>1284</v>
      </c>
      <c r="J80" s="704">
        <v>8.1600000000000006E-2</v>
      </c>
      <c r="K80" s="704">
        <v>8.3699999999999997E-2</v>
      </c>
      <c r="L80" s="704">
        <v>0</v>
      </c>
      <c r="M80" s="704">
        <v>0</v>
      </c>
      <c r="N80" s="704">
        <v>0</v>
      </c>
      <c r="O80" s="704">
        <v>0</v>
      </c>
      <c r="P80" s="704">
        <v>3920.0585999999998</v>
      </c>
      <c r="Q80" s="704">
        <v>5031.93</v>
      </c>
      <c r="R80" s="704">
        <v>5076.4511000000002</v>
      </c>
      <c r="S80" s="704">
        <v>9.391</v>
      </c>
      <c r="T80" s="704">
        <v>7.5435999999999996</v>
      </c>
      <c r="U80" s="704">
        <v>8.8452999999999999</v>
      </c>
      <c r="V80" s="704">
        <v>4.5999999999999999E-3</v>
      </c>
      <c r="W80" s="704">
        <v>4.4000000000000003E-3</v>
      </c>
      <c r="X80" s="704">
        <v>6.4999999999999997E-3</v>
      </c>
      <c r="Y80" s="704">
        <v>4.1718999999999999</v>
      </c>
      <c r="Z80" s="704">
        <v>5.4977999999999998</v>
      </c>
      <c r="AA80" s="704">
        <v>7.2168999999999999</v>
      </c>
      <c r="AB80" s="704">
        <v>5.2252999999999998</v>
      </c>
      <c r="AC80" s="704">
        <v>4.8859000000000004</v>
      </c>
      <c r="AD80" s="704">
        <v>6.0098000000000003</v>
      </c>
      <c r="AE80" s="704">
        <v>1.4291</v>
      </c>
      <c r="AF80" s="704">
        <v>1.5981000000000001</v>
      </c>
      <c r="AG80" s="704">
        <v>1.9886999999999999</v>
      </c>
      <c r="AH80" s="704">
        <v>4.4600000000000001E-2</v>
      </c>
      <c r="AI80" s="704">
        <v>4.2599999999999999E-2</v>
      </c>
      <c r="AJ80" s="714">
        <v>3.6999999999999998E-2</v>
      </c>
    </row>
    <row r="81" spans="8:36">
      <c r="H81" s="713" t="s">
        <v>1285</v>
      </c>
      <c r="I81" s="703" t="s">
        <v>1286</v>
      </c>
      <c r="J81" s="704">
        <v>0</v>
      </c>
      <c r="K81" s="704">
        <v>0</v>
      </c>
      <c r="L81" s="704">
        <v>0</v>
      </c>
      <c r="M81" s="704">
        <v>0</v>
      </c>
      <c r="N81" s="704">
        <v>0</v>
      </c>
      <c r="O81" s="704">
        <v>0</v>
      </c>
      <c r="P81" s="704">
        <v>83641.552800000005</v>
      </c>
      <c r="Q81" s="704">
        <v>83098.274900000004</v>
      </c>
      <c r="R81" s="704">
        <v>71327.722599999994</v>
      </c>
      <c r="S81" s="704">
        <v>7.6262999999999996</v>
      </c>
      <c r="T81" s="704">
        <v>0.74819999999999998</v>
      </c>
      <c r="U81" s="704">
        <v>0.39889999999999998</v>
      </c>
      <c r="V81" s="704">
        <v>2.0999999999999999E-3</v>
      </c>
      <c r="W81" s="704">
        <v>1.2999999999999999E-3</v>
      </c>
      <c r="X81" s="704">
        <v>1.4E-3</v>
      </c>
      <c r="Y81" s="704">
        <v>139.1893</v>
      </c>
      <c r="Z81" s="704">
        <v>205.5592</v>
      </c>
      <c r="AA81" s="704">
        <v>169.5915</v>
      </c>
      <c r="AB81" s="704">
        <v>94.315899999999999</v>
      </c>
      <c r="AC81" s="704">
        <v>62.311199999999999</v>
      </c>
      <c r="AD81" s="704">
        <v>59.994500000000002</v>
      </c>
      <c r="AE81" s="704">
        <v>28.9282</v>
      </c>
      <c r="AF81" s="704">
        <v>24.429600000000001</v>
      </c>
      <c r="AG81" s="704">
        <v>8.9556000000000004</v>
      </c>
      <c r="AH81" s="704">
        <v>0.55000000000000004</v>
      </c>
      <c r="AI81" s="704">
        <v>0.18229999999999999</v>
      </c>
      <c r="AJ81" s="714">
        <v>8.9999999999999998E-4</v>
      </c>
    </row>
    <row r="82" spans="8:36">
      <c r="H82" s="713" t="s">
        <v>1287</v>
      </c>
      <c r="I82" s="703" t="s">
        <v>1288</v>
      </c>
      <c r="J82" s="704">
        <v>0</v>
      </c>
      <c r="K82" s="704">
        <v>0</v>
      </c>
      <c r="L82" s="704">
        <v>0</v>
      </c>
      <c r="M82" s="704">
        <v>0</v>
      </c>
      <c r="N82" s="704">
        <v>0</v>
      </c>
      <c r="O82" s="704">
        <v>0</v>
      </c>
      <c r="P82" s="704">
        <v>1905.5021999999999</v>
      </c>
      <c r="Q82" s="704">
        <v>1939.0155999999999</v>
      </c>
      <c r="R82" s="704">
        <v>2024.5431000000001</v>
      </c>
      <c r="S82" s="704">
        <v>8.5999999999999993E-2</v>
      </c>
      <c r="T82" s="704">
        <v>0.1171</v>
      </c>
      <c r="U82" s="704">
        <v>0.20569999999999999</v>
      </c>
      <c r="V82" s="704">
        <v>2.4400000000000002E-2</v>
      </c>
      <c r="W82" s="704">
        <v>2.2499999999999999E-2</v>
      </c>
      <c r="X82" s="704">
        <v>6.4899999999999999E-2</v>
      </c>
      <c r="Y82" s="704">
        <v>13.1899</v>
      </c>
      <c r="Z82" s="704">
        <v>15.176500000000001</v>
      </c>
      <c r="AA82" s="704">
        <v>10.4986</v>
      </c>
      <c r="AB82" s="704">
        <v>1.9483999999999999</v>
      </c>
      <c r="AC82" s="704">
        <v>1.8607</v>
      </c>
      <c r="AD82" s="704">
        <v>1.667</v>
      </c>
      <c r="AE82" s="704">
        <v>4.9440999999999997</v>
      </c>
      <c r="AF82" s="704">
        <v>2.7827000000000002</v>
      </c>
      <c r="AG82" s="704">
        <v>3.6985000000000001</v>
      </c>
      <c r="AH82" s="704">
        <v>1.15E-2</v>
      </c>
      <c r="AI82" s="704">
        <v>1.11E-2</v>
      </c>
      <c r="AJ82" s="714">
        <v>2.23E-2</v>
      </c>
    </row>
    <row r="83" spans="8:36">
      <c r="H83" s="713" t="s">
        <v>1289</v>
      </c>
      <c r="I83" s="703" t="s">
        <v>1290</v>
      </c>
      <c r="J83" s="704">
        <v>0</v>
      </c>
      <c r="K83" s="704">
        <v>0</v>
      </c>
      <c r="L83" s="704">
        <v>0</v>
      </c>
      <c r="M83" s="704">
        <v>0</v>
      </c>
      <c r="N83" s="704">
        <v>0</v>
      </c>
      <c r="O83" s="704">
        <v>0</v>
      </c>
      <c r="P83" s="704">
        <v>3352.4881</v>
      </c>
      <c r="Q83" s="704">
        <v>3503.3092000000001</v>
      </c>
      <c r="R83" s="704">
        <v>3012.6522</v>
      </c>
      <c r="S83" s="704">
        <v>0.2359</v>
      </c>
      <c r="T83" s="704">
        <v>0.21820000000000001</v>
      </c>
      <c r="U83" s="704">
        <v>0.2326</v>
      </c>
      <c r="V83" s="704">
        <v>5.3E-3</v>
      </c>
      <c r="W83" s="704">
        <v>6.3E-3</v>
      </c>
      <c r="X83" s="704">
        <v>5.3E-3</v>
      </c>
      <c r="Y83" s="704">
        <v>42.794499999999999</v>
      </c>
      <c r="Z83" s="704">
        <v>42.232300000000002</v>
      </c>
      <c r="AA83" s="704">
        <v>38.071899999999999</v>
      </c>
      <c r="AB83" s="704">
        <v>2.8946999999999998</v>
      </c>
      <c r="AC83" s="704">
        <v>3.19</v>
      </c>
      <c r="AD83" s="704">
        <v>2.6480000000000001</v>
      </c>
      <c r="AE83" s="704">
        <v>4.8373999999999997</v>
      </c>
      <c r="AF83" s="704">
        <v>4.6798999999999999</v>
      </c>
      <c r="AG83" s="704">
        <v>4.3484999999999996</v>
      </c>
      <c r="AH83" s="704">
        <v>0.10829999999999999</v>
      </c>
      <c r="AI83" s="704">
        <v>0.121</v>
      </c>
      <c r="AJ83" s="714">
        <v>0.1129</v>
      </c>
    </row>
    <row r="84" spans="8:36">
      <c r="H84" s="713" t="s">
        <v>1291</v>
      </c>
      <c r="I84" s="703" t="s">
        <v>1292</v>
      </c>
      <c r="J84" s="704">
        <v>0</v>
      </c>
      <c r="K84" s="704">
        <v>0</v>
      </c>
      <c r="L84" s="704">
        <v>0</v>
      </c>
      <c r="M84" s="704">
        <v>0</v>
      </c>
      <c r="N84" s="704">
        <v>0</v>
      </c>
      <c r="O84" s="704">
        <v>0</v>
      </c>
      <c r="P84" s="704">
        <v>2406.9888000000001</v>
      </c>
      <c r="Q84" s="704">
        <v>1536.1823999999999</v>
      </c>
      <c r="R84" s="704">
        <v>989.52880000000005</v>
      </c>
      <c r="S84" s="704">
        <v>4.3900000000000002E-2</v>
      </c>
      <c r="T84" s="704">
        <v>4.4699999999999997E-2</v>
      </c>
      <c r="U84" s="704">
        <v>0.83499999999999996</v>
      </c>
      <c r="V84" s="705" t="s">
        <v>1045</v>
      </c>
      <c r="W84" s="705" t="s">
        <v>1045</v>
      </c>
      <c r="X84" s="705" t="s">
        <v>1045</v>
      </c>
      <c r="Y84" s="704">
        <v>6.0717999999999996</v>
      </c>
      <c r="Z84" s="704">
        <v>3.6640999999999999</v>
      </c>
      <c r="AA84" s="704">
        <v>11.3818</v>
      </c>
      <c r="AB84" s="704">
        <v>2.1074999999999999</v>
      </c>
      <c r="AC84" s="704">
        <v>0.80269999999999997</v>
      </c>
      <c r="AD84" s="704">
        <v>0.60029999999999994</v>
      </c>
      <c r="AE84" s="704">
        <v>3.9575999999999998</v>
      </c>
      <c r="AF84" s="704">
        <v>2.4860000000000002</v>
      </c>
      <c r="AG84" s="704">
        <v>0.76770000000000005</v>
      </c>
      <c r="AH84" s="704">
        <v>5.9999999999999995E-4</v>
      </c>
      <c r="AI84" s="704">
        <v>5.9999999999999995E-4</v>
      </c>
      <c r="AJ84" s="714">
        <v>1E-3</v>
      </c>
    </row>
    <row r="85" spans="8:36">
      <c r="H85" s="713" t="s">
        <v>1293</v>
      </c>
      <c r="I85" s="703" t="s">
        <v>1294</v>
      </c>
      <c r="J85" s="704">
        <v>1.0421</v>
      </c>
      <c r="K85" s="704">
        <v>1.2669999999999999</v>
      </c>
      <c r="L85" s="704">
        <v>1.2373000000000001</v>
      </c>
      <c r="M85" s="704">
        <v>8.6199999999999999E-2</v>
      </c>
      <c r="N85" s="704">
        <v>7.8399999999999997E-2</v>
      </c>
      <c r="O85" s="704">
        <v>7.3499999999999996E-2</v>
      </c>
      <c r="P85" s="704">
        <v>9903.1003999999994</v>
      </c>
      <c r="Q85" s="704">
        <v>9364.5382000000009</v>
      </c>
      <c r="R85" s="704">
        <v>8964.0115999999998</v>
      </c>
      <c r="S85" s="704">
        <v>0.81069999999999998</v>
      </c>
      <c r="T85" s="704">
        <v>0.4637</v>
      </c>
      <c r="U85" s="704">
        <v>0.26219999999999999</v>
      </c>
      <c r="V85" s="704">
        <v>8.8800000000000004E-2</v>
      </c>
      <c r="W85" s="704">
        <v>0.17050000000000001</v>
      </c>
      <c r="X85" s="704">
        <v>0.10340000000000001</v>
      </c>
      <c r="Y85" s="704">
        <v>21.540099999999999</v>
      </c>
      <c r="Z85" s="704">
        <v>19.153099999999998</v>
      </c>
      <c r="AA85" s="704">
        <v>10.1333</v>
      </c>
      <c r="AB85" s="704">
        <v>23.8872</v>
      </c>
      <c r="AC85" s="704">
        <v>20.691800000000001</v>
      </c>
      <c r="AD85" s="704">
        <v>15.174799999999999</v>
      </c>
      <c r="AE85" s="704">
        <v>2.5716999999999999</v>
      </c>
      <c r="AF85" s="704">
        <v>2.0514000000000001</v>
      </c>
      <c r="AG85" s="704">
        <v>2.9218999999999999</v>
      </c>
      <c r="AH85" s="704">
        <v>5.9200000000000003E-2</v>
      </c>
      <c r="AI85" s="704">
        <v>5.8500000000000003E-2</v>
      </c>
      <c r="AJ85" s="714">
        <v>6.13E-2</v>
      </c>
    </row>
    <row r="86" spans="8:36">
      <c r="H86" s="713" t="s">
        <v>1295</v>
      </c>
      <c r="I86" s="703" t="s">
        <v>1296</v>
      </c>
      <c r="J86" s="704">
        <v>0</v>
      </c>
      <c r="K86" s="704">
        <v>0</v>
      </c>
      <c r="L86" s="704">
        <v>0</v>
      </c>
      <c r="M86" s="704">
        <v>0</v>
      </c>
      <c r="N86" s="704">
        <v>0</v>
      </c>
      <c r="O86" s="704">
        <v>0</v>
      </c>
      <c r="P86" s="704">
        <v>547.98699999999997</v>
      </c>
      <c r="Q86" s="704">
        <v>40068.127800000002</v>
      </c>
      <c r="R86" s="704">
        <v>2364.4499000000001</v>
      </c>
      <c r="S86" s="704">
        <v>7.3499999999999996E-2</v>
      </c>
      <c r="T86" s="704">
        <v>0.88939999999999997</v>
      </c>
      <c r="U86" s="704">
        <v>2.7035999999999998</v>
      </c>
      <c r="V86" s="705" t="s">
        <v>1045</v>
      </c>
      <c r="W86" s="705" t="s">
        <v>1045</v>
      </c>
      <c r="X86" s="705" t="s">
        <v>1045</v>
      </c>
      <c r="Y86" s="704">
        <v>0.44669999999999999</v>
      </c>
      <c r="Z86" s="704">
        <v>244.12629999999999</v>
      </c>
      <c r="AA86" s="704">
        <v>17.753799999999998</v>
      </c>
      <c r="AB86" s="704">
        <v>0.53310000000000002</v>
      </c>
      <c r="AC86" s="704">
        <v>37.163800000000002</v>
      </c>
      <c r="AD86" s="704">
        <v>3.6543000000000001</v>
      </c>
      <c r="AE86" s="704">
        <v>0.12859999999999999</v>
      </c>
      <c r="AF86" s="704">
        <v>0.26269999999999999</v>
      </c>
      <c r="AG86" s="704">
        <v>4.6073000000000004</v>
      </c>
      <c r="AH86" s="704">
        <v>3.8999999999999998E-3</v>
      </c>
      <c r="AI86" s="704">
        <v>4.1000000000000003E-3</v>
      </c>
      <c r="AJ86" s="714">
        <v>9.1300000000000006E-2</v>
      </c>
    </row>
    <row r="87" spans="8:36">
      <c r="H87" s="713" t="s">
        <v>1297</v>
      </c>
      <c r="I87" s="703" t="s">
        <v>1298</v>
      </c>
      <c r="J87" s="704">
        <v>0.64039999999999997</v>
      </c>
      <c r="K87" s="704">
        <v>0.76719999999999999</v>
      </c>
      <c r="L87" s="704">
        <v>0.83589999999999998</v>
      </c>
      <c r="M87" s="704">
        <v>2.1882000000000001</v>
      </c>
      <c r="N87" s="704">
        <v>0.74939999999999996</v>
      </c>
      <c r="O87" s="704">
        <v>0.46920000000000001</v>
      </c>
      <c r="P87" s="704">
        <v>13390.7426</v>
      </c>
      <c r="Q87" s="704">
        <v>14353.724099999999</v>
      </c>
      <c r="R87" s="704">
        <v>14026.820400000001</v>
      </c>
      <c r="S87" s="704">
        <v>0.32829999999999998</v>
      </c>
      <c r="T87" s="704">
        <v>0.81189999999999996</v>
      </c>
      <c r="U87" s="704">
        <v>0.8548</v>
      </c>
      <c r="V87" s="704">
        <v>0.1273</v>
      </c>
      <c r="W87" s="704">
        <v>0.15970000000000001</v>
      </c>
      <c r="X87" s="704">
        <v>0.37859999999999999</v>
      </c>
      <c r="Y87" s="704">
        <v>17.9819</v>
      </c>
      <c r="Z87" s="704">
        <v>22.311900000000001</v>
      </c>
      <c r="AA87" s="704">
        <v>23.985299999999999</v>
      </c>
      <c r="AB87" s="704">
        <v>9.5280000000000005</v>
      </c>
      <c r="AC87" s="704">
        <v>10.138999999999999</v>
      </c>
      <c r="AD87" s="704">
        <v>10.323700000000001</v>
      </c>
      <c r="AE87" s="704">
        <v>9.9015000000000004</v>
      </c>
      <c r="AF87" s="704">
        <v>9.7879000000000005</v>
      </c>
      <c r="AG87" s="704">
        <v>21.8584</v>
      </c>
      <c r="AH87" s="704">
        <v>0.19900000000000001</v>
      </c>
      <c r="AI87" s="704">
        <v>0.38190000000000002</v>
      </c>
      <c r="AJ87" s="714">
        <v>0.40720000000000001</v>
      </c>
    </row>
    <row r="88" spans="8:36">
      <c r="H88" s="713" t="s">
        <v>1299</v>
      </c>
      <c r="I88" s="703" t="s">
        <v>1300</v>
      </c>
      <c r="J88" s="704">
        <v>0</v>
      </c>
      <c r="K88" s="704">
        <v>0</v>
      </c>
      <c r="L88" s="704">
        <v>0</v>
      </c>
      <c r="M88" s="704">
        <v>0</v>
      </c>
      <c r="N88" s="704">
        <v>0</v>
      </c>
      <c r="O88" s="704">
        <v>0</v>
      </c>
      <c r="P88" s="704">
        <v>445.5412</v>
      </c>
      <c r="Q88" s="704">
        <v>429.47480000000002</v>
      </c>
      <c r="R88" s="704">
        <v>2201.3593000000001</v>
      </c>
      <c r="S88" s="704">
        <v>8.2000000000000007E-3</v>
      </c>
      <c r="T88" s="704">
        <v>9.5999999999999992E-3</v>
      </c>
      <c r="U88" s="704">
        <v>2.0299999999999999E-2</v>
      </c>
      <c r="V88" s="704">
        <v>0</v>
      </c>
      <c r="W88" s="704">
        <v>0</v>
      </c>
      <c r="X88" s="704">
        <v>0</v>
      </c>
      <c r="Y88" s="704">
        <v>4.0795000000000003</v>
      </c>
      <c r="Z88" s="704">
        <v>3.2642000000000002</v>
      </c>
      <c r="AA88" s="704">
        <v>11.071999999999999</v>
      </c>
      <c r="AB88" s="704">
        <v>0.31669999999999998</v>
      </c>
      <c r="AC88" s="704">
        <v>0.30930000000000002</v>
      </c>
      <c r="AD88" s="704">
        <v>1.5370999999999999</v>
      </c>
      <c r="AE88" s="704">
        <v>0.11609999999999999</v>
      </c>
      <c r="AF88" s="704">
        <v>0.11269999999999999</v>
      </c>
      <c r="AG88" s="704">
        <v>0.51790000000000003</v>
      </c>
      <c r="AH88" s="704">
        <v>2.0999999999999999E-3</v>
      </c>
      <c r="AI88" s="704">
        <v>2.0999999999999999E-3</v>
      </c>
      <c r="AJ88" s="714">
        <v>4.0000000000000001E-3</v>
      </c>
    </row>
    <row r="89" spans="8:36">
      <c r="H89" s="713" t="s">
        <v>1301</v>
      </c>
      <c r="I89" s="703" t="s">
        <v>1302</v>
      </c>
      <c r="J89" s="704">
        <v>0</v>
      </c>
      <c r="K89" s="704">
        <v>0</v>
      </c>
      <c r="L89" s="704">
        <v>0</v>
      </c>
      <c r="M89" s="704">
        <v>0</v>
      </c>
      <c r="N89" s="704">
        <v>0</v>
      </c>
      <c r="O89" s="704">
        <v>0</v>
      </c>
      <c r="P89" s="704">
        <v>164.91050000000001</v>
      </c>
      <c r="Q89" s="704">
        <v>92.4495</v>
      </c>
      <c r="R89" s="704">
        <v>23.4679</v>
      </c>
      <c r="S89" s="704">
        <v>1E-3</v>
      </c>
      <c r="T89" s="704">
        <v>3.5999999999999999E-3</v>
      </c>
      <c r="U89" s="704">
        <v>5.9999999999999995E-4</v>
      </c>
      <c r="V89" s="704">
        <v>0</v>
      </c>
      <c r="W89" s="704">
        <v>0</v>
      </c>
      <c r="X89" s="705" t="s">
        <v>1045</v>
      </c>
      <c r="Y89" s="704">
        <v>0.63929999999999998</v>
      </c>
      <c r="Z89" s="704">
        <v>1.9599999999999999E-2</v>
      </c>
      <c r="AA89" s="704">
        <v>7.3000000000000001E-3</v>
      </c>
      <c r="AB89" s="704">
        <v>0.12039999999999999</v>
      </c>
      <c r="AC89" s="704">
        <v>6.6E-3</v>
      </c>
      <c r="AD89" s="704">
        <v>2.6700000000000002E-2</v>
      </c>
      <c r="AE89" s="704">
        <v>0.23599999999999999</v>
      </c>
      <c r="AF89" s="704">
        <v>0.15840000000000001</v>
      </c>
      <c r="AG89" s="704">
        <v>3.4299999999999997E-2</v>
      </c>
      <c r="AH89" s="704">
        <v>0</v>
      </c>
      <c r="AI89" s="704">
        <v>0</v>
      </c>
      <c r="AJ89" s="714">
        <v>0</v>
      </c>
    </row>
    <row r="90" spans="8:36">
      <c r="H90" s="715" t="s">
        <v>1303</v>
      </c>
      <c r="I90" s="706" t="s">
        <v>1304</v>
      </c>
      <c r="J90" s="707">
        <v>3.3099999999999997E-2</v>
      </c>
      <c r="K90" s="707">
        <v>5.11E-2</v>
      </c>
      <c r="L90" s="707">
        <v>2.24E-2</v>
      </c>
      <c r="M90" s="707">
        <v>0</v>
      </c>
      <c r="N90" s="707">
        <v>0</v>
      </c>
      <c r="O90" s="707">
        <v>0</v>
      </c>
      <c r="P90" s="707">
        <v>1266.3053</v>
      </c>
      <c r="Q90" s="707">
        <v>1143.2496000000001</v>
      </c>
      <c r="R90" s="707">
        <v>1215.336</v>
      </c>
      <c r="S90" s="707">
        <v>8.9300000000000004E-2</v>
      </c>
      <c r="T90" s="707">
        <v>0.1938</v>
      </c>
      <c r="U90" s="707">
        <v>8.4599999999999995E-2</v>
      </c>
      <c r="V90" s="708" t="s">
        <v>1045</v>
      </c>
      <c r="W90" s="708" t="s">
        <v>1045</v>
      </c>
      <c r="X90" s="708" t="s">
        <v>1045</v>
      </c>
      <c r="Y90" s="707">
        <v>14.110900000000001</v>
      </c>
      <c r="Z90" s="707">
        <v>11.707599999999999</v>
      </c>
      <c r="AA90" s="707">
        <v>14.8483</v>
      </c>
      <c r="AB90" s="707">
        <v>3.1636000000000002</v>
      </c>
      <c r="AC90" s="707">
        <v>2.7492000000000001</v>
      </c>
      <c r="AD90" s="707">
        <v>1.8914</v>
      </c>
      <c r="AE90" s="707">
        <v>0.1512</v>
      </c>
      <c r="AF90" s="707">
        <v>0.15670000000000001</v>
      </c>
      <c r="AG90" s="707">
        <v>0.1764</v>
      </c>
      <c r="AH90" s="707">
        <v>1.1999999999999999E-3</v>
      </c>
      <c r="AI90" s="707">
        <v>2.5000000000000001E-3</v>
      </c>
      <c r="AJ90" s="716">
        <v>6.9999999999999999E-4</v>
      </c>
    </row>
    <row r="91" spans="8:36">
      <c r="H91" s="713" t="s">
        <v>1305</v>
      </c>
      <c r="I91" s="703" t="s">
        <v>1306</v>
      </c>
      <c r="J91" s="704">
        <v>0</v>
      </c>
      <c r="K91" s="704">
        <v>5.6369999999999996</v>
      </c>
      <c r="L91" s="704">
        <v>4.992</v>
      </c>
      <c r="M91" s="704">
        <v>0</v>
      </c>
      <c r="N91" s="704">
        <v>1.6E-2</v>
      </c>
      <c r="O91" s="704">
        <v>1.2999999999999999E-2</v>
      </c>
      <c r="P91" s="704">
        <v>617807.19909999997</v>
      </c>
      <c r="Q91" s="704">
        <v>727733.39670000004</v>
      </c>
      <c r="R91" s="704">
        <v>627739.87390000001</v>
      </c>
      <c r="S91" s="704">
        <v>117.55710000000001</v>
      </c>
      <c r="T91" s="704">
        <v>136.108</v>
      </c>
      <c r="U91" s="704">
        <v>74.601500000000001</v>
      </c>
      <c r="V91" s="704">
        <v>1.3230999999999999</v>
      </c>
      <c r="W91" s="704">
        <v>0.57230000000000003</v>
      </c>
      <c r="X91" s="704">
        <v>2.4559000000000002</v>
      </c>
      <c r="Y91" s="704">
        <v>853.22619999999995</v>
      </c>
      <c r="Z91" s="704">
        <v>1290.3810000000001</v>
      </c>
      <c r="AA91" s="704">
        <v>883.32270000000005</v>
      </c>
      <c r="AB91" s="704">
        <v>244.30680000000001</v>
      </c>
      <c r="AC91" s="704">
        <v>487.9307</v>
      </c>
      <c r="AD91" s="704">
        <v>405.90620000000001</v>
      </c>
      <c r="AE91" s="704">
        <v>90.233599999999996</v>
      </c>
      <c r="AF91" s="704">
        <v>221.29810000000001</v>
      </c>
      <c r="AG91" s="704">
        <v>93.928399999999996</v>
      </c>
      <c r="AH91" s="704">
        <v>0.78410000000000002</v>
      </c>
      <c r="AI91" s="704">
        <v>9.2478999999999996</v>
      </c>
      <c r="AJ91" s="714">
        <v>0.15820000000000001</v>
      </c>
    </row>
    <row r="92" spans="8:36">
      <c r="H92" s="713" t="s">
        <v>1307</v>
      </c>
      <c r="I92" s="703" t="s">
        <v>1128</v>
      </c>
      <c r="J92" s="704">
        <v>2.0000000000000001E-4</v>
      </c>
      <c r="K92" s="705" t="s">
        <v>1045</v>
      </c>
      <c r="L92" s="705" t="s">
        <v>1045</v>
      </c>
      <c r="M92" s="704">
        <v>0</v>
      </c>
      <c r="N92" s="704">
        <v>0</v>
      </c>
      <c r="O92" s="704">
        <v>0</v>
      </c>
      <c r="P92" s="704">
        <v>24474.5311</v>
      </c>
      <c r="Q92" s="704">
        <v>24745.7395</v>
      </c>
      <c r="R92" s="704">
        <v>24609.9424</v>
      </c>
      <c r="S92" s="704">
        <v>4.2679</v>
      </c>
      <c r="T92" s="704">
        <v>3.7709000000000001</v>
      </c>
      <c r="U92" s="704">
        <v>4.0201000000000002</v>
      </c>
      <c r="V92" s="704">
        <v>1.8E-3</v>
      </c>
      <c r="W92" s="704">
        <v>2.0999999999999999E-3</v>
      </c>
      <c r="X92" s="704">
        <v>2E-3</v>
      </c>
      <c r="Y92" s="704">
        <v>66.945300000000003</v>
      </c>
      <c r="Z92" s="704">
        <v>61.750399999999999</v>
      </c>
      <c r="AA92" s="704">
        <v>64.313999999999993</v>
      </c>
      <c r="AB92" s="704">
        <v>49.473300000000002</v>
      </c>
      <c r="AC92" s="704">
        <v>50.924500000000002</v>
      </c>
      <c r="AD92" s="704">
        <v>50.685299999999998</v>
      </c>
      <c r="AE92" s="704">
        <v>15.7392</v>
      </c>
      <c r="AF92" s="704">
        <v>10.3148</v>
      </c>
      <c r="AG92" s="704">
        <v>9.4611000000000001</v>
      </c>
      <c r="AH92" s="704">
        <v>1.4800000000000001E-2</v>
      </c>
      <c r="AI92" s="704">
        <v>3.8899999999999997E-2</v>
      </c>
      <c r="AJ92" s="714">
        <v>4.2200000000000001E-2</v>
      </c>
    </row>
    <row r="93" spans="8:36" ht="15" thickBot="1">
      <c r="H93" s="718" t="s">
        <v>1308</v>
      </c>
      <c r="I93" s="719" t="s">
        <v>1309</v>
      </c>
      <c r="J93" s="720">
        <v>0</v>
      </c>
      <c r="K93" s="720">
        <v>0</v>
      </c>
      <c r="L93" s="720">
        <v>0</v>
      </c>
      <c r="M93" s="720">
        <v>0</v>
      </c>
      <c r="N93" s="720">
        <v>0</v>
      </c>
      <c r="O93" s="720">
        <v>0</v>
      </c>
      <c r="P93" s="720">
        <v>1342.9567</v>
      </c>
      <c r="Q93" s="720">
        <v>937.69200000000001</v>
      </c>
      <c r="R93" s="720">
        <v>2026.1566</v>
      </c>
      <c r="S93" s="720">
        <v>8.4599999999999995E-2</v>
      </c>
      <c r="T93" s="720">
        <v>0.98119999999999996</v>
      </c>
      <c r="U93" s="720">
        <v>1.0081</v>
      </c>
      <c r="V93" s="721" t="s">
        <v>1045</v>
      </c>
      <c r="W93" s="720">
        <v>1.6000000000000001E-3</v>
      </c>
      <c r="X93" s="720">
        <v>1.6000000000000001E-3</v>
      </c>
      <c r="Y93" s="720">
        <v>0.56410000000000005</v>
      </c>
      <c r="Z93" s="720">
        <v>0.44340000000000002</v>
      </c>
      <c r="AA93" s="720">
        <v>0.48089999999999999</v>
      </c>
      <c r="AB93" s="720">
        <v>0.94720000000000004</v>
      </c>
      <c r="AC93" s="720">
        <v>1.6565000000000001</v>
      </c>
      <c r="AD93" s="720">
        <v>2.4582999999999999</v>
      </c>
      <c r="AE93" s="720">
        <v>0.1152</v>
      </c>
      <c r="AF93" s="720">
        <v>0.41199999999999998</v>
      </c>
      <c r="AG93" s="720">
        <v>0.43430000000000002</v>
      </c>
      <c r="AH93" s="720">
        <v>1.43E-2</v>
      </c>
      <c r="AI93" s="720">
        <v>6.0000000000000001E-3</v>
      </c>
      <c r="AJ93" s="722">
        <v>1.8599999999999998E-2</v>
      </c>
    </row>
  </sheetData>
  <mergeCells count="12">
    <mergeCell ref="A5:E8"/>
    <mergeCell ref="AH13:AJ13"/>
    <mergeCell ref="J11:AJ11"/>
    <mergeCell ref="J12:AJ12"/>
    <mergeCell ref="J13:L13"/>
    <mergeCell ref="M13:O13"/>
    <mergeCell ref="P13:R13"/>
    <mergeCell ref="S13:U13"/>
    <mergeCell ref="V13:X13"/>
    <mergeCell ref="Y13:AA13"/>
    <mergeCell ref="AB13:AD13"/>
    <mergeCell ref="AE13:AG13"/>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93B7-7E65-4ED7-82E3-70B05964ACF4}">
  <dimension ref="F10:V50"/>
  <sheetViews>
    <sheetView topLeftCell="E3" workbookViewId="0">
      <selection activeCell="I28" sqref="I28:T28"/>
    </sheetView>
  </sheetViews>
  <sheetFormatPr defaultRowHeight="14.4"/>
  <cols>
    <col min="9" max="9" width="19.77734375" bestFit="1" customWidth="1"/>
    <col min="10" max="10" width="9" bestFit="1" customWidth="1"/>
    <col min="12" max="12" width="19.77734375" bestFit="1" customWidth="1"/>
    <col min="15" max="15" width="19.77734375" bestFit="1" customWidth="1"/>
    <col min="17" max="17" width="12" bestFit="1" customWidth="1"/>
    <col min="18" max="18" width="19.77734375" bestFit="1" customWidth="1"/>
  </cols>
  <sheetData>
    <row r="10" spans="6:22" ht="15" hidden="1" thickBot="1"/>
    <row r="11" spans="6:22" ht="15" hidden="1" thickBot="1">
      <c r="I11" s="1191" t="s">
        <v>232</v>
      </c>
      <c r="J11" s="1192"/>
      <c r="K11" s="1192"/>
      <c r="L11" s="1192"/>
      <c r="M11" s="1192"/>
      <c r="N11" s="1192"/>
      <c r="O11" s="1192"/>
      <c r="P11" s="1192"/>
      <c r="Q11" s="1192"/>
      <c r="R11" s="1192"/>
      <c r="S11" s="1192"/>
      <c r="T11" s="1192"/>
      <c r="U11" s="1192"/>
      <c r="V11" s="1193"/>
    </row>
    <row r="12" spans="6:22" ht="15" hidden="1" thickBot="1">
      <c r="I12" s="1194">
        <v>2014</v>
      </c>
      <c r="J12" s="1195"/>
      <c r="K12" s="1194">
        <f>I12+1</f>
        <v>2015</v>
      </c>
      <c r="L12" s="1195"/>
      <c r="M12" s="1194">
        <f t="shared" ref="M12" si="0">K12+1</f>
        <v>2016</v>
      </c>
      <c r="N12" s="1195"/>
      <c r="O12" s="1194">
        <f t="shared" ref="O12" si="1">M12+1</f>
        <v>2017</v>
      </c>
      <c r="P12" s="1195"/>
      <c r="Q12" s="1194">
        <f t="shared" ref="Q12" si="2">O12+1</f>
        <v>2018</v>
      </c>
      <c r="R12" s="1195"/>
      <c r="S12" s="1194">
        <f t="shared" ref="S12" si="3">Q12+1</f>
        <v>2019</v>
      </c>
      <c r="T12" s="1195"/>
      <c r="U12" s="1194">
        <f t="shared" ref="U12" si="4">S12+1</f>
        <v>2020</v>
      </c>
      <c r="V12" s="1195"/>
    </row>
    <row r="13" spans="6:22" ht="15" hidden="1" thickBot="1">
      <c r="I13" s="1180" t="s">
        <v>223</v>
      </c>
      <c r="J13" s="1181"/>
      <c r="K13" s="1180" t="s">
        <v>223</v>
      </c>
      <c r="L13" s="1181"/>
      <c r="M13" s="1180" t="s">
        <v>223</v>
      </c>
      <c r="N13" s="1181"/>
      <c r="O13" s="1180" t="s">
        <v>223</v>
      </c>
      <c r="P13" s="1181"/>
      <c r="Q13" s="1180" t="s">
        <v>223</v>
      </c>
      <c r="R13" s="1181"/>
      <c r="S13" s="1180" t="s">
        <v>223</v>
      </c>
      <c r="T13" s="1181"/>
      <c r="U13" s="1180" t="s">
        <v>223</v>
      </c>
      <c r="V13" s="1181"/>
    </row>
    <row r="14" spans="6:22" ht="15" hidden="1" thickBot="1">
      <c r="I14" s="273" t="s">
        <v>224</v>
      </c>
      <c r="J14" s="272" t="s">
        <v>225</v>
      </c>
      <c r="K14" s="273" t="s">
        <v>224</v>
      </c>
      <c r="L14" s="272" t="s">
        <v>225</v>
      </c>
      <c r="M14" s="273" t="s">
        <v>224</v>
      </c>
      <c r="N14" s="272" t="s">
        <v>225</v>
      </c>
      <c r="O14" s="273" t="s">
        <v>224</v>
      </c>
      <c r="P14" s="272" t="s">
        <v>225</v>
      </c>
      <c r="Q14" s="273" t="s">
        <v>224</v>
      </c>
      <c r="R14" s="272" t="s">
        <v>225</v>
      </c>
      <c r="S14" s="273" t="s">
        <v>224</v>
      </c>
      <c r="T14" s="272" t="s">
        <v>225</v>
      </c>
      <c r="U14" s="273" t="s">
        <v>224</v>
      </c>
      <c r="V14" s="272" t="s">
        <v>225</v>
      </c>
    </row>
    <row r="15" spans="6:22" hidden="1">
      <c r="F15" s="1182" t="s">
        <v>226</v>
      </c>
      <c r="G15" s="1183"/>
      <c r="H15" s="1184"/>
      <c r="I15" s="13">
        <v>1521459.301</v>
      </c>
      <c r="J15" s="15">
        <v>5407.4989999999998</v>
      </c>
      <c r="K15" s="13">
        <v>1880556.79</v>
      </c>
      <c r="L15" s="15">
        <v>4697.9605000000001</v>
      </c>
      <c r="M15" s="13">
        <v>1679778.2290000001</v>
      </c>
      <c r="N15" s="15">
        <v>4139.7594900000004</v>
      </c>
      <c r="O15" s="13">
        <v>1826197.639</v>
      </c>
      <c r="P15" s="15">
        <v>5269.8576800000001</v>
      </c>
      <c r="Q15" s="13">
        <v>2545791.977</v>
      </c>
      <c r="R15" s="15">
        <v>5271.1525899999997</v>
      </c>
      <c r="S15" s="13">
        <v>2050468.9720000001</v>
      </c>
      <c r="T15" s="15">
        <v>5946.0416699999996</v>
      </c>
      <c r="U15" s="13">
        <v>1942983.6740000001</v>
      </c>
      <c r="V15" s="15">
        <v>6009.4324699999997</v>
      </c>
    </row>
    <row r="16" spans="6:22" hidden="1">
      <c r="F16" s="1185" t="s">
        <v>227</v>
      </c>
      <c r="G16" s="1186"/>
      <c r="H16" s="1187"/>
      <c r="I16" s="16" t="s">
        <v>228</v>
      </c>
      <c r="J16" s="18" t="s">
        <v>228</v>
      </c>
      <c r="K16" s="16" t="s">
        <v>228</v>
      </c>
      <c r="L16" s="18" t="s">
        <v>228</v>
      </c>
      <c r="M16" s="16" t="s">
        <v>228</v>
      </c>
      <c r="N16" s="18" t="s">
        <v>228</v>
      </c>
      <c r="O16" s="16">
        <v>19.309999999999999</v>
      </c>
      <c r="P16" s="18">
        <v>148.75700000000001</v>
      </c>
      <c r="Q16" s="16">
        <v>19.07</v>
      </c>
      <c r="R16" s="18">
        <v>160.25399999999999</v>
      </c>
      <c r="S16" s="16">
        <v>18.07</v>
      </c>
      <c r="T16" s="18">
        <v>260.19400000000002</v>
      </c>
      <c r="U16" s="16">
        <v>21.79</v>
      </c>
      <c r="V16" s="18">
        <v>299.39999999999998</v>
      </c>
    </row>
    <row r="17" spans="6:22" hidden="1">
      <c r="F17" s="1185" t="s">
        <v>229</v>
      </c>
      <c r="G17" s="1186"/>
      <c r="H17" s="1187"/>
      <c r="I17" s="16" t="s">
        <v>228</v>
      </c>
      <c r="J17" s="18" t="s">
        <v>228</v>
      </c>
      <c r="K17" s="16" t="s">
        <v>228</v>
      </c>
      <c r="L17" s="18" t="s">
        <v>228</v>
      </c>
      <c r="M17" s="16" t="s">
        <v>228</v>
      </c>
      <c r="N17" s="18" t="s">
        <v>228</v>
      </c>
      <c r="O17" s="16" t="s">
        <v>228</v>
      </c>
      <c r="P17" s="18" t="s">
        <v>228</v>
      </c>
      <c r="Q17" s="16" t="s">
        <v>228</v>
      </c>
      <c r="R17" s="18" t="s">
        <v>228</v>
      </c>
      <c r="S17" s="16" t="s">
        <v>228</v>
      </c>
      <c r="T17" s="18" t="s">
        <v>228</v>
      </c>
      <c r="U17" s="16" t="s">
        <v>228</v>
      </c>
      <c r="V17" s="18" t="s">
        <v>228</v>
      </c>
    </row>
    <row r="18" spans="6:22" hidden="1">
      <c r="F18" s="1185" t="s">
        <v>230</v>
      </c>
      <c r="G18" s="1186"/>
      <c r="H18" s="1187"/>
      <c r="I18" s="16">
        <v>1097140.355</v>
      </c>
      <c r="J18" s="18">
        <v>2429.4</v>
      </c>
      <c r="K18" s="16">
        <v>1118316.3740000001</v>
      </c>
      <c r="L18" s="18">
        <v>2641.0751500000001</v>
      </c>
      <c r="M18" s="16">
        <v>752603.94900000002</v>
      </c>
      <c r="N18" s="18">
        <v>2179.0814499999997</v>
      </c>
      <c r="O18" s="16">
        <v>696597.125</v>
      </c>
      <c r="P18" s="18">
        <v>2121.8560000000002</v>
      </c>
      <c r="Q18" s="16">
        <v>107146.98</v>
      </c>
      <c r="R18" s="18">
        <v>761.73275999999998</v>
      </c>
      <c r="S18" s="16">
        <v>386468.837</v>
      </c>
      <c r="T18" s="18">
        <v>1535.4047599999999</v>
      </c>
      <c r="U18" s="16">
        <v>504449.087</v>
      </c>
      <c r="V18" s="18">
        <v>2404.1381699999997</v>
      </c>
    </row>
    <row r="19" spans="6:22" ht="15" hidden="1" thickBot="1">
      <c r="F19" s="1188" t="s">
        <v>231</v>
      </c>
      <c r="G19" s="1189"/>
      <c r="H19" s="1190"/>
      <c r="I19" s="22" t="s">
        <v>228</v>
      </c>
      <c r="J19" s="24" t="s">
        <v>228</v>
      </c>
      <c r="K19" s="22" t="s">
        <v>228</v>
      </c>
      <c r="L19" s="24" t="s">
        <v>228</v>
      </c>
      <c r="M19" s="22" t="s">
        <v>228</v>
      </c>
      <c r="N19" s="24" t="s">
        <v>228</v>
      </c>
      <c r="O19" s="22" t="s">
        <v>228</v>
      </c>
      <c r="P19" s="24" t="s">
        <v>228</v>
      </c>
      <c r="Q19" s="22" t="s">
        <v>228</v>
      </c>
      <c r="R19" s="24" t="s">
        <v>228</v>
      </c>
      <c r="S19" s="22" t="s">
        <v>228</v>
      </c>
      <c r="T19" s="24" t="s">
        <v>228</v>
      </c>
      <c r="U19" s="22" t="s">
        <v>228</v>
      </c>
      <c r="V19" s="24" t="s">
        <v>228</v>
      </c>
    </row>
    <row r="20" spans="6:22" hidden="1"/>
    <row r="27" spans="6:22" ht="15" thickBot="1"/>
    <row r="28" spans="6:22" ht="15" thickBot="1">
      <c r="I28" s="1196" t="s">
        <v>1136</v>
      </c>
      <c r="J28" s="1197"/>
      <c r="K28" s="1197"/>
      <c r="L28" s="1197"/>
      <c r="M28" s="1197"/>
      <c r="N28" s="1197"/>
      <c r="O28" s="1197"/>
      <c r="P28" s="1197"/>
      <c r="Q28" s="1197"/>
      <c r="R28" s="1197"/>
      <c r="S28" s="1197"/>
      <c r="T28" s="1198"/>
    </row>
    <row r="29" spans="6:22" ht="15" thickBot="1">
      <c r="I29" s="1196">
        <v>2020</v>
      </c>
      <c r="J29" s="1197"/>
      <c r="K29" s="1198"/>
      <c r="L29" s="1196">
        <f>I29-1</f>
        <v>2019</v>
      </c>
      <c r="M29" s="1197"/>
      <c r="N29" s="1198"/>
      <c r="O29" s="1196">
        <f>L29-1</f>
        <v>2018</v>
      </c>
      <c r="P29" s="1197"/>
      <c r="Q29" s="1198"/>
      <c r="R29" s="1196">
        <f>O29-1</f>
        <v>2017</v>
      </c>
      <c r="S29" s="1197"/>
      <c r="T29" s="1198"/>
    </row>
    <row r="30" spans="6:22">
      <c r="I30" s="1199" t="s">
        <v>1133</v>
      </c>
      <c r="J30" s="1201" t="s">
        <v>223</v>
      </c>
      <c r="K30" s="1202"/>
      <c r="L30" s="1199" t="s">
        <v>1133</v>
      </c>
      <c r="M30" s="1201" t="s">
        <v>223</v>
      </c>
      <c r="N30" s="1202"/>
      <c r="O30" s="1199" t="s">
        <v>1133</v>
      </c>
      <c r="P30" s="1201" t="s">
        <v>223</v>
      </c>
      <c r="Q30" s="1202"/>
      <c r="R30" s="1199" t="s">
        <v>1133</v>
      </c>
      <c r="S30" s="1201" t="s">
        <v>223</v>
      </c>
      <c r="T30" s="1202"/>
    </row>
    <row r="31" spans="6:22" ht="28.2" thickBot="1">
      <c r="I31" s="1200"/>
      <c r="J31" s="546" t="s">
        <v>1134</v>
      </c>
      <c r="K31" s="547" t="s">
        <v>1135</v>
      </c>
      <c r="L31" s="1200"/>
      <c r="M31" s="546" t="s">
        <v>1134</v>
      </c>
      <c r="N31" s="547" t="s">
        <v>1135</v>
      </c>
      <c r="O31" s="1200"/>
      <c r="P31" s="546" t="s">
        <v>1134</v>
      </c>
      <c r="Q31" s="547" t="s">
        <v>1135</v>
      </c>
      <c r="R31" s="1200"/>
      <c r="S31" s="546" t="s">
        <v>1134</v>
      </c>
      <c r="T31" s="547" t="s">
        <v>1135</v>
      </c>
    </row>
    <row r="32" spans="6:22">
      <c r="I32" s="565" t="s">
        <v>71</v>
      </c>
      <c r="J32" s="556">
        <f>SUM(J33:J35)</f>
        <v>3010882.415</v>
      </c>
      <c r="K32" s="557">
        <f>SUM(K33:K35)</f>
        <v>12872.225199999997</v>
      </c>
      <c r="L32" s="558" t="s">
        <v>71</v>
      </c>
      <c r="M32" s="559">
        <v>3404230.6290000002</v>
      </c>
      <c r="N32" s="560">
        <v>12479.483630000002</v>
      </c>
      <c r="O32" s="565" t="s">
        <v>71</v>
      </c>
      <c r="P32" s="556">
        <v>3544929.0789999999</v>
      </c>
      <c r="Q32" s="560">
        <v>14886.96205</v>
      </c>
      <c r="R32" s="565" t="s">
        <v>71</v>
      </c>
      <c r="S32" s="556">
        <v>3565602.3620000002</v>
      </c>
      <c r="T32" s="560">
        <v>13486.10079</v>
      </c>
    </row>
    <row r="33" spans="9:20">
      <c r="I33" s="566" t="s">
        <v>226</v>
      </c>
      <c r="J33" s="548">
        <v>2490070.2880000002</v>
      </c>
      <c r="K33" s="550">
        <v>9477.0996399999967</v>
      </c>
      <c r="L33" s="566" t="s">
        <v>226</v>
      </c>
      <c r="M33" s="548">
        <v>2813156.3820000002</v>
      </c>
      <c r="N33" s="550">
        <v>8795.7445900000021</v>
      </c>
      <c r="O33" s="566" t="s">
        <v>226</v>
      </c>
      <c r="P33" s="548">
        <v>2931248.801</v>
      </c>
      <c r="Q33" s="550">
        <v>9983.3730099999993</v>
      </c>
      <c r="R33" s="566" t="s">
        <v>226</v>
      </c>
      <c r="S33" s="548">
        <v>3001581.1549999998</v>
      </c>
      <c r="T33" s="550">
        <v>8262.5893699999997</v>
      </c>
    </row>
    <row r="34" spans="9:20">
      <c r="I34" s="566" t="s">
        <v>230</v>
      </c>
      <c r="J34" s="548">
        <v>510958.20600000001</v>
      </c>
      <c r="K34" s="550">
        <v>3011.2476700000002</v>
      </c>
      <c r="L34" s="566" t="s">
        <v>230</v>
      </c>
      <c r="M34" s="548">
        <v>577826.55099999998</v>
      </c>
      <c r="N34" s="550">
        <v>3225.6410000000001</v>
      </c>
      <c r="O34" s="566" t="s">
        <v>230</v>
      </c>
      <c r="P34" s="548">
        <v>592053.96799999999</v>
      </c>
      <c r="Q34" s="550">
        <v>4339.5882700000002</v>
      </c>
      <c r="R34" s="566" t="s">
        <v>230</v>
      </c>
      <c r="S34" s="548">
        <v>545766.76</v>
      </c>
      <c r="T34" s="550">
        <v>4673.1484799999998</v>
      </c>
    </row>
    <row r="35" spans="9:20" ht="15" thickBot="1">
      <c r="I35" s="567" t="s">
        <v>231</v>
      </c>
      <c r="J35" s="561">
        <v>9853.9210000000003</v>
      </c>
      <c r="K35" s="562">
        <v>383.87789000000004</v>
      </c>
      <c r="L35" s="567" t="s">
        <v>231</v>
      </c>
      <c r="M35" s="561">
        <v>13247.696</v>
      </c>
      <c r="N35" s="562">
        <v>458.09804000000003</v>
      </c>
      <c r="O35" s="567" t="s">
        <v>231</v>
      </c>
      <c r="P35" s="561">
        <v>21626.31</v>
      </c>
      <c r="Q35" s="562">
        <v>564.00076999999999</v>
      </c>
      <c r="R35" s="567" t="s">
        <v>231</v>
      </c>
      <c r="S35" s="561">
        <v>18254.447</v>
      </c>
      <c r="T35" s="562">
        <v>550.36293999999998</v>
      </c>
    </row>
    <row r="36" spans="9:20">
      <c r="I36" s="568" t="s">
        <v>1126</v>
      </c>
      <c r="J36" s="563" t="s">
        <v>228</v>
      </c>
      <c r="K36" s="564" t="s">
        <v>228</v>
      </c>
      <c r="L36" s="568" t="s">
        <v>1126</v>
      </c>
      <c r="M36" s="563" t="s">
        <v>228</v>
      </c>
      <c r="N36" s="564" t="s">
        <v>228</v>
      </c>
      <c r="O36" s="568" t="s">
        <v>1126</v>
      </c>
      <c r="P36" s="563" t="s">
        <v>228</v>
      </c>
      <c r="Q36" s="564" t="s">
        <v>228</v>
      </c>
      <c r="R36" s="568" t="s">
        <v>1126</v>
      </c>
      <c r="S36" s="563" t="s">
        <v>228</v>
      </c>
      <c r="T36" s="564" t="s">
        <v>228</v>
      </c>
    </row>
    <row r="37" spans="9:20">
      <c r="I37" s="566" t="s">
        <v>226</v>
      </c>
      <c r="J37" s="548">
        <v>1942983.6740000001</v>
      </c>
      <c r="K37" s="550">
        <v>6009.4324699999997</v>
      </c>
      <c r="L37" s="566" t="s">
        <v>226</v>
      </c>
      <c r="M37" s="548">
        <v>2050468.9720000001</v>
      </c>
      <c r="N37" s="550">
        <v>5946.0416699999996</v>
      </c>
      <c r="O37" s="566" t="s">
        <v>226</v>
      </c>
      <c r="P37" s="548">
        <v>2545791.977</v>
      </c>
      <c r="Q37" s="550">
        <v>5271.1525899999997</v>
      </c>
      <c r="R37" s="566" t="s">
        <v>226</v>
      </c>
      <c r="S37" s="548">
        <v>1826197.639</v>
      </c>
      <c r="T37" s="550">
        <v>5269.8576800000001</v>
      </c>
    </row>
    <row r="38" spans="9:20">
      <c r="I38" s="566" t="s">
        <v>1131</v>
      </c>
      <c r="J38" s="549">
        <v>21.79</v>
      </c>
      <c r="K38" s="551">
        <v>299.39999999999998</v>
      </c>
      <c r="L38" s="566" t="s">
        <v>1131</v>
      </c>
      <c r="M38" s="549">
        <v>18.07</v>
      </c>
      <c r="N38" s="551">
        <v>260.19400000000002</v>
      </c>
      <c r="O38" s="566" t="s">
        <v>1131</v>
      </c>
      <c r="P38" s="549">
        <v>19.07</v>
      </c>
      <c r="Q38" s="551">
        <v>160.25399999999999</v>
      </c>
      <c r="R38" s="566" t="s">
        <v>1131</v>
      </c>
      <c r="S38" s="549">
        <v>19.309999999999999</v>
      </c>
      <c r="T38" s="551">
        <v>148.75700000000001</v>
      </c>
    </row>
    <row r="39" spans="9:20">
      <c r="I39" s="566" t="s">
        <v>1132</v>
      </c>
      <c r="J39" s="549" t="s">
        <v>228</v>
      </c>
      <c r="K39" s="551" t="s">
        <v>228</v>
      </c>
      <c r="L39" s="566" t="s">
        <v>1132</v>
      </c>
      <c r="M39" s="549" t="s">
        <v>228</v>
      </c>
      <c r="N39" s="551" t="s">
        <v>228</v>
      </c>
      <c r="O39" s="566" t="s">
        <v>1132</v>
      </c>
      <c r="P39" s="549" t="s">
        <v>228</v>
      </c>
      <c r="Q39" s="551" t="s">
        <v>228</v>
      </c>
      <c r="R39" s="566" t="s">
        <v>1132</v>
      </c>
      <c r="S39" s="549" t="s">
        <v>228</v>
      </c>
      <c r="T39" s="551" t="s">
        <v>228</v>
      </c>
    </row>
    <row r="40" spans="9:20">
      <c r="I40" s="566" t="s">
        <v>230</v>
      </c>
      <c r="J40" s="549">
        <v>504449.087</v>
      </c>
      <c r="K40" s="551">
        <v>2404.1381699999997</v>
      </c>
      <c r="L40" s="566" t="s">
        <v>230</v>
      </c>
      <c r="M40" s="549">
        <v>386468.837</v>
      </c>
      <c r="N40" s="551">
        <v>1535.4047599999999</v>
      </c>
      <c r="O40" s="566" t="s">
        <v>230</v>
      </c>
      <c r="P40" s="549">
        <v>107146.98</v>
      </c>
      <c r="Q40" s="551">
        <v>761.73275999999998</v>
      </c>
      <c r="R40" s="566" t="s">
        <v>230</v>
      </c>
      <c r="S40" s="548">
        <v>696597.125</v>
      </c>
      <c r="T40" s="550">
        <v>2121.8560000000002</v>
      </c>
    </row>
    <row r="41" spans="9:20" ht="15" thickBot="1">
      <c r="I41" s="567" t="s">
        <v>231</v>
      </c>
      <c r="J41" s="561" t="s">
        <v>228</v>
      </c>
      <c r="K41" s="562" t="s">
        <v>228</v>
      </c>
      <c r="L41" s="567" t="s">
        <v>231</v>
      </c>
      <c r="M41" s="561" t="s">
        <v>228</v>
      </c>
      <c r="N41" s="562" t="s">
        <v>228</v>
      </c>
      <c r="O41" s="567" t="s">
        <v>231</v>
      </c>
      <c r="P41" s="561" t="s">
        <v>228</v>
      </c>
      <c r="Q41" s="562" t="s">
        <v>228</v>
      </c>
      <c r="R41" s="567" t="s">
        <v>231</v>
      </c>
      <c r="S41" s="561" t="s">
        <v>228</v>
      </c>
      <c r="T41" s="562" t="s">
        <v>228</v>
      </c>
    </row>
    <row r="42" spans="9:20">
      <c r="I42" s="568" t="s">
        <v>1127</v>
      </c>
      <c r="J42" s="563">
        <v>9440948.7349999994</v>
      </c>
      <c r="K42" s="560">
        <v>53488.761059999997</v>
      </c>
      <c r="L42" s="568" t="s">
        <v>1127</v>
      </c>
      <c r="M42" s="563">
        <v>8161322.8190000001</v>
      </c>
      <c r="N42" s="560">
        <v>54290.907460000002</v>
      </c>
      <c r="O42" s="568" t="s">
        <v>1127</v>
      </c>
      <c r="P42" s="563">
        <v>8161322.8190000001</v>
      </c>
      <c r="Q42" s="560">
        <v>54290.907460000002</v>
      </c>
      <c r="R42" s="568" t="s">
        <v>1127</v>
      </c>
      <c r="S42" s="563">
        <v>7843122.7690000003</v>
      </c>
      <c r="T42" s="560">
        <v>57117.083369999993</v>
      </c>
    </row>
    <row r="43" spans="9:20">
      <c r="I43" s="566" t="s">
        <v>226</v>
      </c>
      <c r="J43" s="548">
        <v>6510007.0209999997</v>
      </c>
      <c r="K43" s="550">
        <v>20886.871049999994</v>
      </c>
      <c r="L43" s="566" t="s">
        <v>226</v>
      </c>
      <c r="M43" s="548">
        <v>5349091.8530000001</v>
      </c>
      <c r="N43" s="550">
        <v>16815.351739999998</v>
      </c>
      <c r="O43" s="566" t="s">
        <v>226</v>
      </c>
      <c r="P43" s="548">
        <v>5349091.8530000001</v>
      </c>
      <c r="Q43" s="550">
        <v>16815.351739999998</v>
      </c>
      <c r="R43" s="566" t="s">
        <v>226</v>
      </c>
      <c r="S43" s="548">
        <v>4883840.0120000001</v>
      </c>
      <c r="T43" s="550">
        <v>15428.929770000001</v>
      </c>
    </row>
    <row r="44" spans="9:20">
      <c r="I44" s="566" t="s">
        <v>1132</v>
      </c>
      <c r="J44" s="548">
        <v>1462929.5449999999</v>
      </c>
      <c r="K44" s="550">
        <v>3549.1674600000001</v>
      </c>
      <c r="L44" s="566" t="s">
        <v>1132</v>
      </c>
      <c r="M44" s="548">
        <v>1506273.47</v>
      </c>
      <c r="N44" s="550">
        <v>4838.9685200000004</v>
      </c>
      <c r="O44" s="566" t="s">
        <v>1132</v>
      </c>
      <c r="P44" s="548">
        <v>1506273.47</v>
      </c>
      <c r="Q44" s="550">
        <v>4838.9685200000004</v>
      </c>
      <c r="R44" s="566" t="s">
        <v>1132</v>
      </c>
      <c r="S44" s="548">
        <v>1521337.68</v>
      </c>
      <c r="T44" s="550">
        <v>3857.0549999999998</v>
      </c>
    </row>
    <row r="45" spans="9:20">
      <c r="I45" s="566" t="s">
        <v>230</v>
      </c>
      <c r="J45" s="548">
        <v>1123082.7509999999</v>
      </c>
      <c r="K45" s="550">
        <v>4760.6733800000002</v>
      </c>
      <c r="L45" s="566" t="s">
        <v>230</v>
      </c>
      <c r="M45" s="548">
        <v>1055665.3430000001</v>
      </c>
      <c r="N45" s="550">
        <v>7440.0359799999997</v>
      </c>
      <c r="O45" s="566" t="s">
        <v>230</v>
      </c>
      <c r="P45" s="548">
        <v>1055665.3430000001</v>
      </c>
      <c r="Q45" s="550">
        <v>7440.0359799999997</v>
      </c>
      <c r="R45" s="566" t="s">
        <v>230</v>
      </c>
      <c r="S45" s="548">
        <v>1124132.138</v>
      </c>
      <c r="T45" s="550">
        <v>9378.3575099999998</v>
      </c>
    </row>
    <row r="46" spans="9:20" ht="15" thickBot="1">
      <c r="I46" s="567" t="s">
        <v>231</v>
      </c>
      <c r="J46" s="553">
        <v>344929.41800000001</v>
      </c>
      <c r="K46" s="552">
        <v>24292.049170000002</v>
      </c>
      <c r="L46" s="567" t="s">
        <v>231</v>
      </c>
      <c r="M46" s="553">
        <v>250292.15299999999</v>
      </c>
      <c r="N46" s="552">
        <v>25196.551220000001</v>
      </c>
      <c r="O46" s="567" t="s">
        <v>231</v>
      </c>
      <c r="P46" s="553">
        <v>250292.15299999999</v>
      </c>
      <c r="Q46" s="552">
        <v>25196.551220000001</v>
      </c>
      <c r="R46" s="567" t="s">
        <v>231</v>
      </c>
      <c r="S46" s="553">
        <v>313812.93900000001</v>
      </c>
      <c r="T46" s="552">
        <v>28452.74109</v>
      </c>
    </row>
    <row r="47" spans="9:20">
      <c r="I47" s="569" t="s">
        <v>1128</v>
      </c>
      <c r="J47" s="554" t="s">
        <v>228</v>
      </c>
      <c r="K47" s="555" t="s">
        <v>228</v>
      </c>
      <c r="L47" s="569" t="s">
        <v>1128</v>
      </c>
      <c r="M47" s="554" t="s">
        <v>228</v>
      </c>
      <c r="N47" s="555" t="s">
        <v>228</v>
      </c>
      <c r="O47" s="569" t="s">
        <v>1128</v>
      </c>
      <c r="P47" s="554" t="s">
        <v>228</v>
      </c>
      <c r="Q47" s="555" t="s">
        <v>228</v>
      </c>
      <c r="R47" s="569" t="s">
        <v>1128</v>
      </c>
      <c r="S47" s="554">
        <v>2051230.5430000001</v>
      </c>
      <c r="T47" s="555">
        <v>18103.268039999999</v>
      </c>
    </row>
    <row r="48" spans="9:20">
      <c r="I48" s="566" t="s">
        <v>226</v>
      </c>
      <c r="J48" s="548">
        <v>2201550.48</v>
      </c>
      <c r="K48" s="550">
        <v>8800.0929499999984</v>
      </c>
      <c r="L48" s="566" t="s">
        <v>226</v>
      </c>
      <c r="M48" s="548">
        <v>2405510.02</v>
      </c>
      <c r="N48" s="550">
        <v>7841.3935000000001</v>
      </c>
      <c r="O48" s="566" t="s">
        <v>226</v>
      </c>
      <c r="P48" s="548">
        <v>1803088.325</v>
      </c>
      <c r="Q48" s="550">
        <v>8947.9257099999995</v>
      </c>
      <c r="R48" s="566" t="s">
        <v>226</v>
      </c>
      <c r="S48" s="548">
        <v>1725881.99</v>
      </c>
      <c r="T48" s="550">
        <v>9045.6404600000005</v>
      </c>
    </row>
    <row r="49" spans="9:20">
      <c r="I49" s="566" t="s">
        <v>230</v>
      </c>
      <c r="J49" s="548">
        <v>98089.12</v>
      </c>
      <c r="K49" s="550">
        <v>1045.49</v>
      </c>
      <c r="L49" s="566" t="s">
        <v>230</v>
      </c>
      <c r="M49" s="548">
        <v>140025.9</v>
      </c>
      <c r="N49" s="550">
        <v>727.53069999999991</v>
      </c>
      <c r="O49" s="566" t="s">
        <v>230</v>
      </c>
      <c r="P49" s="548">
        <v>109890.64</v>
      </c>
      <c r="Q49" s="550">
        <v>1262.163</v>
      </c>
      <c r="R49" s="566" t="s">
        <v>230</v>
      </c>
      <c r="S49" s="548">
        <v>117455.44</v>
      </c>
      <c r="T49" s="550">
        <v>1332.3777600000001</v>
      </c>
    </row>
    <row r="50" spans="9:20" ht="15" thickBot="1">
      <c r="I50" s="567" t="s">
        <v>231</v>
      </c>
      <c r="J50" s="553">
        <v>243514.73199999999</v>
      </c>
      <c r="K50" s="552">
        <v>8664.0031799999997</v>
      </c>
      <c r="L50" s="567" t="s">
        <v>231</v>
      </c>
      <c r="M50" s="553">
        <v>245408.87400000001</v>
      </c>
      <c r="N50" s="552">
        <v>6867.9281100000007</v>
      </c>
      <c r="O50" s="567" t="s">
        <v>231</v>
      </c>
      <c r="P50" s="553">
        <v>332661.63299999997</v>
      </c>
      <c r="Q50" s="552">
        <v>7364.7328500000003</v>
      </c>
      <c r="R50" s="567" t="s">
        <v>231</v>
      </c>
      <c r="S50" s="553">
        <v>207893.11300000001</v>
      </c>
      <c r="T50" s="552">
        <v>7725.24982</v>
      </c>
    </row>
  </sheetData>
  <mergeCells count="33">
    <mergeCell ref="I28:T28"/>
    <mergeCell ref="R29:T29"/>
    <mergeCell ref="L30:L31"/>
    <mergeCell ref="M30:N30"/>
    <mergeCell ref="O30:O31"/>
    <mergeCell ref="P30:Q30"/>
    <mergeCell ref="R30:R31"/>
    <mergeCell ref="S30:T30"/>
    <mergeCell ref="I30:I31"/>
    <mergeCell ref="J30:K30"/>
    <mergeCell ref="I29:K29"/>
    <mergeCell ref="L29:N29"/>
    <mergeCell ref="O29:Q29"/>
    <mergeCell ref="I11:V11"/>
    <mergeCell ref="I12:J12"/>
    <mergeCell ref="K12:L12"/>
    <mergeCell ref="M12:N12"/>
    <mergeCell ref="O12:P12"/>
    <mergeCell ref="Q12:R12"/>
    <mergeCell ref="S12:T12"/>
    <mergeCell ref="U12:V12"/>
    <mergeCell ref="F19:H19"/>
    <mergeCell ref="I13:J13"/>
    <mergeCell ref="K13:L13"/>
    <mergeCell ref="M13:N13"/>
    <mergeCell ref="O13:P13"/>
    <mergeCell ref="U13:V13"/>
    <mergeCell ref="F15:H15"/>
    <mergeCell ref="F16:H16"/>
    <mergeCell ref="F17:H17"/>
    <mergeCell ref="F18:H18"/>
    <mergeCell ref="Q13:R13"/>
    <mergeCell ref="S13:T13"/>
  </mergeCells>
  <hyperlinks>
    <hyperlink ref="I11:V11" r:id="rId1" display="   Indústria extrativa - Produção comercial no distrito de Coimbra" xr:uid="{72C8E65C-34B9-49E3-9AD7-9BA3FC984185}"/>
  </hyperlinks>
  <pageMargins left="0.7" right="0.7" top="0.75" bottom="0.75" header="0.3" footer="0.3"/>
  <pageSetup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E20D-934D-4CC6-A4C8-DA04539D362F}">
  <dimension ref="F3:GF32"/>
  <sheetViews>
    <sheetView topLeftCell="B1" zoomScale="70" zoomScaleNormal="70" workbookViewId="0">
      <selection activeCell="AL82" sqref="AL82"/>
    </sheetView>
  </sheetViews>
  <sheetFormatPr defaultRowHeight="14.4"/>
  <sheetData>
    <row r="3" spans="6:188" ht="15" thickBot="1"/>
    <row r="4" spans="6:188" ht="15" thickBot="1">
      <c r="F4" s="1162" t="s">
        <v>1105</v>
      </c>
      <c r="G4" s="1163"/>
      <c r="H4" s="1164"/>
    </row>
    <row r="5" spans="6:188">
      <c r="G5" s="1131" t="s">
        <v>452</v>
      </c>
      <c r="H5" s="1132"/>
      <c r="I5" s="1135" t="s">
        <v>1102</v>
      </c>
      <c r="J5" s="1136"/>
      <c r="K5" s="1136"/>
      <c r="L5" s="1136"/>
      <c r="M5" s="1136"/>
      <c r="N5" s="1136"/>
      <c r="O5" s="1136"/>
      <c r="P5" s="1136"/>
      <c r="Q5" s="1136"/>
      <c r="R5" s="1136"/>
      <c r="S5" s="1136"/>
      <c r="T5" s="1136"/>
      <c r="U5" s="1136"/>
      <c r="V5" s="1136"/>
      <c r="W5" s="1136"/>
      <c r="X5" s="1136"/>
      <c r="Y5" s="1136"/>
      <c r="Z5" s="1136"/>
      <c r="AA5" s="1136"/>
      <c r="AB5" s="1136"/>
      <c r="AC5" s="1136"/>
      <c r="AD5" s="1136"/>
      <c r="AE5" s="1136"/>
      <c r="AF5" s="1136"/>
      <c r="AG5" s="1136"/>
      <c r="AH5" s="1136"/>
      <c r="AI5" s="1136"/>
      <c r="AJ5" s="1136"/>
      <c r="AK5" s="1136"/>
      <c r="AL5" s="1136"/>
      <c r="AM5" s="1136"/>
      <c r="AN5" s="1136"/>
      <c r="AO5" s="1136"/>
      <c r="AP5" s="1136"/>
      <c r="AQ5" s="1136"/>
      <c r="AR5" s="1136"/>
      <c r="AS5" s="1136"/>
      <c r="AT5" s="1136"/>
      <c r="AU5" s="1136"/>
      <c r="AV5" s="1136"/>
      <c r="AW5" s="1136"/>
      <c r="AX5" s="1136"/>
      <c r="AY5" s="1136"/>
      <c r="AZ5" s="1136"/>
      <c r="BA5" s="1136"/>
      <c r="BB5" s="1136"/>
      <c r="BC5" s="1136"/>
      <c r="BD5" s="1136"/>
      <c r="BE5" s="1136"/>
      <c r="BF5" s="1136"/>
      <c r="BG5" s="1136"/>
      <c r="BH5" s="1136"/>
      <c r="BI5" s="1136"/>
      <c r="BJ5" s="1136"/>
      <c r="BK5" s="1136"/>
      <c r="BL5" s="1136"/>
      <c r="BM5" s="1136"/>
      <c r="BN5" s="1136"/>
      <c r="BO5" s="1136"/>
      <c r="BP5" s="1136"/>
      <c r="BQ5" s="1136"/>
      <c r="BR5" s="1136"/>
      <c r="BS5" s="1136"/>
      <c r="BT5" s="1136"/>
      <c r="BU5" s="1136"/>
      <c r="BV5" s="1136"/>
      <c r="BW5" s="1136"/>
      <c r="BX5" s="1136"/>
      <c r="BY5" s="1136"/>
      <c r="BZ5" s="1136"/>
      <c r="CA5" s="1136"/>
      <c r="CB5" s="1136"/>
      <c r="CC5" s="1136"/>
      <c r="CD5" s="1136"/>
      <c r="CE5" s="1136"/>
      <c r="CF5" s="1136"/>
      <c r="CG5" s="1136"/>
      <c r="CH5" s="1136"/>
      <c r="CI5" s="1136"/>
      <c r="CJ5" s="1136"/>
      <c r="CK5" s="1136"/>
      <c r="CL5" s="1136"/>
      <c r="CM5" s="1136"/>
      <c r="CN5" s="1136"/>
      <c r="CO5" s="1136"/>
      <c r="CP5" s="1136"/>
      <c r="CQ5" s="1136"/>
      <c r="CR5" s="1136"/>
      <c r="CS5" s="1136"/>
      <c r="CT5" s="1136"/>
      <c r="CU5" s="1136"/>
      <c r="CV5" s="1136"/>
      <c r="CW5" s="1136"/>
      <c r="CX5" s="1136"/>
      <c r="CY5" s="1136"/>
      <c r="CZ5" s="1136"/>
      <c r="DA5" s="1136"/>
      <c r="DB5" s="1136"/>
      <c r="DC5" s="1136"/>
      <c r="DD5" s="1136"/>
      <c r="DE5" s="1136"/>
      <c r="DF5" s="1136"/>
      <c r="DG5" s="1136"/>
      <c r="DH5" s="1136"/>
      <c r="DI5" s="1136"/>
      <c r="DJ5" s="1136"/>
      <c r="DK5" s="1136"/>
      <c r="DL5" s="1136"/>
      <c r="DM5" s="1136"/>
      <c r="DN5" s="1136"/>
      <c r="DO5" s="1136"/>
      <c r="DP5" s="1136"/>
      <c r="DQ5" s="1136"/>
      <c r="DR5" s="1136"/>
      <c r="DS5" s="1136"/>
      <c r="DT5" s="1136"/>
      <c r="DU5" s="1136"/>
      <c r="DV5" s="1136"/>
      <c r="DW5" s="1136"/>
      <c r="DX5" s="1136"/>
      <c r="DY5" s="1136"/>
      <c r="DZ5" s="1136"/>
      <c r="EA5" s="1136"/>
      <c r="EB5" s="1136"/>
      <c r="EC5" s="1136"/>
      <c r="ED5" s="1136"/>
      <c r="EE5" s="1136"/>
      <c r="EF5" s="1136"/>
      <c r="EG5" s="1136"/>
      <c r="EH5" s="1136"/>
      <c r="EI5" s="1136"/>
      <c r="EJ5" s="1136"/>
      <c r="EK5" s="1136"/>
      <c r="EL5" s="1136"/>
      <c r="EM5" s="1136"/>
      <c r="EN5" s="1136"/>
      <c r="EO5" s="1136"/>
      <c r="EP5" s="1136"/>
      <c r="EQ5" s="1136"/>
      <c r="ER5" s="1136"/>
      <c r="ES5" s="1136"/>
      <c r="ET5" s="1136"/>
      <c r="EU5" s="1136"/>
      <c r="EV5" s="1136"/>
      <c r="EW5" s="1136"/>
      <c r="EX5" s="1136"/>
      <c r="EY5" s="1136"/>
      <c r="EZ5" s="1136"/>
      <c r="FA5" s="1136"/>
      <c r="FB5" s="1136"/>
      <c r="FC5" s="1136"/>
      <c r="FD5" s="1136"/>
      <c r="FE5" s="1136"/>
      <c r="FF5" s="1136"/>
      <c r="FG5" s="1136"/>
      <c r="FH5" s="1136"/>
      <c r="FI5" s="1136"/>
      <c r="FJ5" s="1136"/>
      <c r="FK5" s="1136"/>
      <c r="FL5" s="1136"/>
      <c r="FM5" s="1136"/>
      <c r="FN5" s="1136"/>
      <c r="FO5" s="1136"/>
      <c r="FP5" s="1136"/>
      <c r="FQ5" s="1136"/>
      <c r="FR5" s="1136"/>
      <c r="FS5" s="1136"/>
      <c r="FT5" s="1136"/>
      <c r="FU5" s="1136"/>
      <c r="FV5" s="1136"/>
      <c r="FW5" s="1136"/>
      <c r="FX5" s="1136"/>
      <c r="FY5" s="1136"/>
      <c r="FZ5" s="1136"/>
      <c r="GA5" s="1136"/>
      <c r="GB5" s="1136"/>
      <c r="GC5" s="1136"/>
      <c r="GD5" s="1136"/>
      <c r="GE5" s="1136"/>
      <c r="GF5" s="1205"/>
    </row>
    <row r="6" spans="6:188">
      <c r="G6" s="1131"/>
      <c r="H6" s="1132"/>
      <c r="I6" s="1137" t="s">
        <v>449</v>
      </c>
      <c r="J6" s="1138"/>
      <c r="K6" s="1138"/>
      <c r="L6" s="1138"/>
      <c r="M6" s="1138"/>
      <c r="N6" s="1138"/>
      <c r="O6" s="1138"/>
      <c r="P6" s="1138"/>
      <c r="Q6" s="1138"/>
      <c r="R6" s="1138"/>
      <c r="S6" s="1138"/>
      <c r="T6" s="1138"/>
      <c r="U6" s="1138"/>
      <c r="V6" s="1138"/>
      <c r="W6" s="1138"/>
      <c r="X6" s="1138"/>
      <c r="Y6" s="1138"/>
      <c r="Z6" s="1138"/>
      <c r="AA6" s="1138"/>
      <c r="AB6" s="1138"/>
      <c r="AC6" s="1138"/>
      <c r="AD6" s="1138"/>
      <c r="AE6" s="1138"/>
      <c r="AF6" s="1138"/>
      <c r="AG6" s="1138"/>
      <c r="AH6" s="1138"/>
      <c r="AI6" s="1138"/>
      <c r="AJ6" s="1138"/>
      <c r="AK6" s="1138"/>
      <c r="AL6" s="1138"/>
      <c r="AM6" s="1138"/>
      <c r="AN6" s="1138"/>
      <c r="AO6" s="1138"/>
      <c r="AP6" s="1138"/>
      <c r="AQ6" s="1138"/>
      <c r="AR6" s="1138"/>
      <c r="AS6" s="1138"/>
      <c r="AT6" s="1138"/>
      <c r="AU6" s="1138"/>
      <c r="AV6" s="1138"/>
      <c r="AW6" s="1138"/>
      <c r="AX6" s="1138"/>
      <c r="AY6" s="1138"/>
      <c r="AZ6" s="1138"/>
      <c r="BA6" s="1138"/>
      <c r="BB6" s="1138"/>
      <c r="BC6" s="1138"/>
      <c r="BD6" s="1138"/>
      <c r="BE6" s="1138"/>
      <c r="BF6" s="1138"/>
      <c r="BG6" s="1138"/>
      <c r="BH6" s="1138"/>
      <c r="BI6" s="1138"/>
      <c r="BJ6" s="1138"/>
      <c r="BK6" s="1138"/>
      <c r="BL6" s="1138"/>
      <c r="BM6" s="1138"/>
      <c r="BN6" s="1138"/>
      <c r="BO6" s="1138"/>
      <c r="BP6" s="1138"/>
      <c r="BQ6" s="1138"/>
      <c r="BR6" s="1138"/>
      <c r="BS6" s="1138"/>
      <c r="BT6" s="1138"/>
      <c r="BU6" s="1138"/>
      <c r="BV6" s="1138"/>
      <c r="BW6" s="1138"/>
      <c r="BX6" s="1138"/>
      <c r="BY6" s="1138"/>
      <c r="BZ6" s="1138"/>
      <c r="CA6" s="1138"/>
      <c r="CB6" s="1138"/>
      <c r="CC6" s="1138"/>
      <c r="CD6" s="1138"/>
      <c r="CE6" s="1138"/>
      <c r="CF6" s="1138"/>
      <c r="CG6" s="1138"/>
      <c r="CH6" s="1138"/>
      <c r="CI6" s="1138"/>
      <c r="CJ6" s="1138"/>
      <c r="CK6" s="1138"/>
      <c r="CL6" s="1138"/>
      <c r="CM6" s="1138"/>
      <c r="CN6" s="1138"/>
      <c r="CO6" s="1138"/>
      <c r="CP6" s="1138"/>
      <c r="CQ6" s="1138"/>
      <c r="CR6" s="1138"/>
      <c r="CS6" s="1138"/>
      <c r="CT6" s="1138"/>
      <c r="CU6" s="1138"/>
      <c r="CV6" s="1138"/>
      <c r="CW6" s="1138"/>
      <c r="CX6" s="1138"/>
      <c r="CY6" s="1138"/>
      <c r="CZ6" s="1138"/>
      <c r="DA6" s="1138"/>
      <c r="DB6" s="1138"/>
      <c r="DC6" s="1138"/>
      <c r="DD6" s="1138"/>
      <c r="DE6" s="1138"/>
      <c r="DF6" s="1138"/>
      <c r="DG6" s="1138"/>
      <c r="DH6" s="1138"/>
      <c r="DI6" s="1138"/>
      <c r="DJ6" s="1138"/>
      <c r="DK6" s="1138"/>
      <c r="DL6" s="1138"/>
      <c r="DM6" s="1138"/>
      <c r="DN6" s="1138"/>
      <c r="DO6" s="1138"/>
      <c r="DP6" s="1138"/>
      <c r="DQ6" s="1138"/>
      <c r="DR6" s="1138"/>
      <c r="DS6" s="1138"/>
      <c r="DT6" s="1138"/>
      <c r="DU6" s="1138"/>
      <c r="DV6" s="1138"/>
      <c r="DW6" s="1138"/>
      <c r="DX6" s="1138"/>
      <c r="DY6" s="1138"/>
      <c r="DZ6" s="1138"/>
      <c r="EA6" s="1138"/>
      <c r="EB6" s="1138"/>
      <c r="EC6" s="1138"/>
      <c r="ED6" s="1138"/>
      <c r="EE6" s="1138"/>
      <c r="EF6" s="1138"/>
      <c r="EG6" s="1138"/>
      <c r="EH6" s="1138"/>
      <c r="EI6" s="1138"/>
      <c r="EJ6" s="1138"/>
      <c r="EK6" s="1138"/>
      <c r="EL6" s="1138"/>
      <c r="EM6" s="1138"/>
      <c r="EN6" s="1138"/>
      <c r="EO6" s="1138"/>
      <c r="EP6" s="1138"/>
      <c r="EQ6" s="1138"/>
      <c r="ER6" s="1138"/>
      <c r="ES6" s="1138"/>
      <c r="ET6" s="1138"/>
      <c r="EU6" s="1138"/>
      <c r="EV6" s="1138"/>
      <c r="EW6" s="1138"/>
      <c r="EX6" s="1138"/>
      <c r="EY6" s="1138"/>
      <c r="EZ6" s="1138"/>
      <c r="FA6" s="1138"/>
      <c r="FB6" s="1138"/>
      <c r="FC6" s="1138"/>
      <c r="FD6" s="1138"/>
      <c r="FE6" s="1138"/>
      <c r="FF6" s="1138"/>
      <c r="FG6" s="1138"/>
      <c r="FH6" s="1138"/>
      <c r="FI6" s="1138"/>
      <c r="FJ6" s="1138"/>
      <c r="FK6" s="1138"/>
      <c r="FL6" s="1138"/>
      <c r="FM6" s="1138"/>
      <c r="FN6" s="1138"/>
      <c r="FO6" s="1138"/>
      <c r="FP6" s="1138"/>
      <c r="FQ6" s="1138"/>
      <c r="FR6" s="1138"/>
      <c r="FS6" s="1138"/>
      <c r="FT6" s="1138"/>
      <c r="FU6" s="1138"/>
      <c r="FV6" s="1138"/>
      <c r="FW6" s="1138"/>
      <c r="FX6" s="1138"/>
      <c r="FY6" s="1138"/>
      <c r="FZ6" s="1138"/>
      <c r="GA6" s="1138"/>
      <c r="GB6" s="1138"/>
      <c r="GC6" s="1138"/>
      <c r="GD6" s="1138"/>
      <c r="GE6" s="1138"/>
      <c r="GF6" s="1204"/>
    </row>
    <row r="7" spans="6:188">
      <c r="G7" s="1131"/>
      <c r="H7" s="1132"/>
      <c r="I7" s="1137">
        <v>2021</v>
      </c>
      <c r="J7" s="1138"/>
      <c r="K7" s="1138"/>
      <c r="L7" s="1138"/>
      <c r="M7" s="1138"/>
      <c r="N7" s="1138"/>
      <c r="O7" s="1138"/>
      <c r="P7" s="1138"/>
      <c r="Q7" s="1138"/>
      <c r="R7" s="1138"/>
      <c r="S7" s="1138"/>
      <c r="T7" s="1138"/>
      <c r="U7" s="1138"/>
      <c r="V7" s="1138"/>
      <c r="W7" s="1138"/>
      <c r="X7" s="1138"/>
      <c r="Y7" s="1138"/>
      <c r="Z7" s="1138"/>
      <c r="AA7" s="1138"/>
      <c r="AB7" s="1138"/>
      <c r="AC7" s="1138"/>
      <c r="AD7" s="1138"/>
      <c r="AE7" s="1138"/>
      <c r="AF7" s="1138"/>
      <c r="AG7" s="1138"/>
      <c r="AH7" s="1138"/>
      <c r="AI7" s="1138"/>
      <c r="AJ7" s="1138"/>
      <c r="AK7" s="1138"/>
      <c r="AL7" s="1138"/>
      <c r="AM7" s="1138"/>
      <c r="AN7" s="1138"/>
      <c r="AO7" s="1138"/>
      <c r="AP7" s="1138"/>
      <c r="AQ7" s="1138"/>
      <c r="AR7" s="1204"/>
      <c r="AS7" s="1137">
        <v>2020</v>
      </c>
      <c r="AT7" s="1138"/>
      <c r="AU7" s="1138"/>
      <c r="AV7" s="1138"/>
      <c r="AW7" s="1138"/>
      <c r="AX7" s="1138"/>
      <c r="AY7" s="1138"/>
      <c r="AZ7" s="1138"/>
      <c r="BA7" s="1138"/>
      <c r="BB7" s="1138"/>
      <c r="BC7" s="1138"/>
      <c r="BD7" s="1138"/>
      <c r="BE7" s="1138"/>
      <c r="BF7" s="1138"/>
      <c r="BG7" s="1138"/>
      <c r="BH7" s="1138"/>
      <c r="BI7" s="1138"/>
      <c r="BJ7" s="1138"/>
      <c r="BK7" s="1138"/>
      <c r="BL7" s="1138"/>
      <c r="BM7" s="1138"/>
      <c r="BN7" s="1138"/>
      <c r="BO7" s="1138"/>
      <c r="BP7" s="1138"/>
      <c r="BQ7" s="1138"/>
      <c r="BR7" s="1138"/>
      <c r="BS7" s="1138"/>
      <c r="BT7" s="1138"/>
      <c r="BU7" s="1138"/>
      <c r="BV7" s="1138"/>
      <c r="BW7" s="1138"/>
      <c r="BX7" s="1138"/>
      <c r="BY7" s="1138"/>
      <c r="BZ7" s="1138"/>
      <c r="CA7" s="1138"/>
      <c r="CB7" s="1204"/>
      <c r="CC7" s="1137">
        <v>2019</v>
      </c>
      <c r="CD7" s="1138"/>
      <c r="CE7" s="1138"/>
      <c r="CF7" s="1138"/>
      <c r="CG7" s="1138"/>
      <c r="CH7" s="1138"/>
      <c r="CI7" s="1138"/>
      <c r="CJ7" s="1138"/>
      <c r="CK7" s="1138"/>
      <c r="CL7" s="1138"/>
      <c r="CM7" s="1138"/>
      <c r="CN7" s="1138"/>
      <c r="CO7" s="1138"/>
      <c r="CP7" s="1138"/>
      <c r="CQ7" s="1138"/>
      <c r="CR7" s="1138"/>
      <c r="CS7" s="1138"/>
      <c r="CT7" s="1138"/>
      <c r="CU7" s="1138"/>
      <c r="CV7" s="1138"/>
      <c r="CW7" s="1138"/>
      <c r="CX7" s="1138"/>
      <c r="CY7" s="1138"/>
      <c r="CZ7" s="1138"/>
      <c r="DA7" s="1138"/>
      <c r="DB7" s="1138"/>
      <c r="DC7" s="1138"/>
      <c r="DD7" s="1138"/>
      <c r="DE7" s="1138"/>
      <c r="DF7" s="1138"/>
      <c r="DG7" s="1138"/>
      <c r="DH7" s="1138"/>
      <c r="DI7" s="1138"/>
      <c r="DJ7" s="1138"/>
      <c r="DK7" s="1138"/>
      <c r="DL7" s="1204"/>
      <c r="DM7" s="1137">
        <v>2018</v>
      </c>
      <c r="DN7" s="1138"/>
      <c r="DO7" s="1138"/>
      <c r="DP7" s="1138"/>
      <c r="DQ7" s="1138"/>
      <c r="DR7" s="1138"/>
      <c r="DS7" s="1138"/>
      <c r="DT7" s="1138"/>
      <c r="DU7" s="1138"/>
      <c r="DV7" s="1138"/>
      <c r="DW7" s="1138"/>
      <c r="DX7" s="1138"/>
      <c r="DY7" s="1138"/>
      <c r="DZ7" s="1138"/>
      <c r="EA7" s="1138"/>
      <c r="EB7" s="1138"/>
      <c r="EC7" s="1138"/>
      <c r="ED7" s="1138"/>
      <c r="EE7" s="1138"/>
      <c r="EF7" s="1138"/>
      <c r="EG7" s="1138"/>
      <c r="EH7" s="1138"/>
      <c r="EI7" s="1138"/>
      <c r="EJ7" s="1138"/>
      <c r="EK7" s="1138"/>
      <c r="EL7" s="1138"/>
      <c r="EM7" s="1138"/>
      <c r="EN7" s="1138"/>
      <c r="EO7" s="1138"/>
      <c r="EP7" s="1138"/>
      <c r="EQ7" s="1138"/>
      <c r="ER7" s="1138"/>
      <c r="ES7" s="1138"/>
      <c r="ET7" s="1138"/>
      <c r="EU7" s="1138"/>
      <c r="EV7" s="1204"/>
      <c r="EW7" s="1137">
        <v>2017</v>
      </c>
      <c r="EX7" s="1138"/>
      <c r="EY7" s="1138"/>
      <c r="EZ7" s="1138"/>
      <c r="FA7" s="1138"/>
      <c r="FB7" s="1138"/>
      <c r="FC7" s="1138"/>
      <c r="FD7" s="1138"/>
      <c r="FE7" s="1138"/>
      <c r="FF7" s="1138"/>
      <c r="FG7" s="1138"/>
      <c r="FH7" s="1138"/>
      <c r="FI7" s="1138"/>
      <c r="FJ7" s="1138"/>
      <c r="FK7" s="1138"/>
      <c r="FL7" s="1138"/>
      <c r="FM7" s="1138"/>
      <c r="FN7" s="1138"/>
      <c r="FO7" s="1138"/>
      <c r="FP7" s="1138"/>
      <c r="FQ7" s="1138"/>
      <c r="FR7" s="1138"/>
      <c r="FS7" s="1138"/>
      <c r="FT7" s="1138"/>
      <c r="FU7" s="1138"/>
      <c r="FV7" s="1138"/>
      <c r="FW7" s="1138"/>
      <c r="FX7" s="1138"/>
      <c r="FY7" s="1138"/>
      <c r="FZ7" s="1138"/>
      <c r="GA7" s="1138"/>
      <c r="GB7" s="1138"/>
      <c r="GC7" s="1138"/>
      <c r="GD7" s="1138"/>
      <c r="GE7" s="1138"/>
      <c r="GF7" s="1204"/>
    </row>
    <row r="8" spans="6:188">
      <c r="G8" s="1131"/>
      <c r="H8" s="1132"/>
      <c r="I8" s="1137" t="s">
        <v>1103</v>
      </c>
      <c r="J8" s="1138"/>
      <c r="K8" s="1138"/>
      <c r="L8" s="1138"/>
      <c r="M8" s="1138"/>
      <c r="N8" s="1138"/>
      <c r="O8" s="1138"/>
      <c r="P8" s="1138"/>
      <c r="Q8" s="1138"/>
      <c r="R8" s="1138"/>
      <c r="S8" s="1138"/>
      <c r="T8" s="1138"/>
      <c r="U8" s="1138"/>
      <c r="V8" s="1138"/>
      <c r="W8" s="1138"/>
      <c r="X8" s="1138"/>
      <c r="Y8" s="1138"/>
      <c r="Z8" s="1138"/>
      <c r="AA8" s="1138"/>
      <c r="AB8" s="1138"/>
      <c r="AC8" s="1138"/>
      <c r="AD8" s="1138"/>
      <c r="AE8" s="1138"/>
      <c r="AF8" s="1138"/>
      <c r="AG8" s="1138"/>
      <c r="AH8" s="1138"/>
      <c r="AI8" s="1138"/>
      <c r="AJ8" s="1138"/>
      <c r="AK8" s="1138"/>
      <c r="AL8" s="1138"/>
      <c r="AM8" s="1138"/>
      <c r="AN8" s="1138"/>
      <c r="AO8" s="1138"/>
      <c r="AP8" s="1138"/>
      <c r="AQ8" s="1138"/>
      <c r="AR8" s="1138"/>
      <c r="AS8" s="1138"/>
      <c r="AT8" s="1138"/>
      <c r="AU8" s="1138"/>
      <c r="AV8" s="1138"/>
      <c r="AW8" s="1138"/>
      <c r="AX8" s="1138"/>
      <c r="AY8" s="1138"/>
      <c r="AZ8" s="1138"/>
      <c r="BA8" s="1138"/>
      <c r="BB8" s="1138"/>
      <c r="BC8" s="1138"/>
      <c r="BD8" s="1138"/>
      <c r="BE8" s="1138"/>
      <c r="BF8" s="1138"/>
      <c r="BG8" s="1138"/>
      <c r="BH8" s="1138"/>
      <c r="BI8" s="1138"/>
      <c r="BJ8" s="1138"/>
      <c r="BK8" s="1138"/>
      <c r="BL8" s="1138"/>
      <c r="BM8" s="1138"/>
      <c r="BN8" s="1138"/>
      <c r="BO8" s="1138"/>
      <c r="BP8" s="1138"/>
      <c r="BQ8" s="1138"/>
      <c r="BR8" s="1138"/>
      <c r="BS8" s="1138"/>
      <c r="BT8" s="1138"/>
      <c r="BU8" s="1138"/>
      <c r="BV8" s="1138"/>
      <c r="BW8" s="1138"/>
      <c r="BX8" s="1138"/>
      <c r="BY8" s="1138"/>
      <c r="BZ8" s="1138"/>
      <c r="CA8" s="1138"/>
      <c r="CB8" s="1138"/>
      <c r="CC8" s="1138"/>
      <c r="CD8" s="1138"/>
      <c r="CE8" s="1138"/>
      <c r="CF8" s="1138"/>
      <c r="CG8" s="1138"/>
      <c r="CH8" s="1138"/>
      <c r="CI8" s="1138"/>
      <c r="CJ8" s="1138"/>
      <c r="CK8" s="1138"/>
      <c r="CL8" s="1138"/>
      <c r="CM8" s="1138"/>
      <c r="CN8" s="1138"/>
      <c r="CO8" s="1138"/>
      <c r="CP8" s="1138"/>
      <c r="CQ8" s="1138"/>
      <c r="CR8" s="1138"/>
      <c r="CS8" s="1138"/>
      <c r="CT8" s="1138"/>
      <c r="CU8" s="1138"/>
      <c r="CV8" s="1138"/>
      <c r="CW8" s="1138"/>
      <c r="CX8" s="1138"/>
      <c r="CY8" s="1138"/>
      <c r="CZ8" s="1138"/>
      <c r="DA8" s="1138"/>
      <c r="DB8" s="1138"/>
      <c r="DC8" s="1138"/>
      <c r="DD8" s="1138"/>
      <c r="DE8" s="1138"/>
      <c r="DF8" s="1138"/>
      <c r="DG8" s="1138"/>
      <c r="DH8" s="1138"/>
      <c r="DI8" s="1138"/>
      <c r="DJ8" s="1138"/>
      <c r="DK8" s="1138"/>
      <c r="DL8" s="1138"/>
      <c r="DM8" s="1138"/>
      <c r="DN8" s="1138"/>
      <c r="DO8" s="1138"/>
      <c r="DP8" s="1138"/>
      <c r="DQ8" s="1138"/>
      <c r="DR8" s="1138"/>
      <c r="DS8" s="1138"/>
      <c r="DT8" s="1138"/>
      <c r="DU8" s="1138"/>
      <c r="DV8" s="1138"/>
      <c r="DW8" s="1138"/>
      <c r="DX8" s="1138"/>
      <c r="DY8" s="1138"/>
      <c r="DZ8" s="1138"/>
      <c r="EA8" s="1138"/>
      <c r="EB8" s="1138"/>
      <c r="EC8" s="1138"/>
      <c r="ED8" s="1138"/>
      <c r="EE8" s="1138"/>
      <c r="EF8" s="1138"/>
      <c r="EG8" s="1138"/>
      <c r="EH8" s="1138"/>
      <c r="EI8" s="1138"/>
      <c r="EJ8" s="1138"/>
      <c r="EK8" s="1138"/>
      <c r="EL8" s="1138"/>
      <c r="EM8" s="1138"/>
      <c r="EN8" s="1138"/>
      <c r="EO8" s="1138"/>
      <c r="EP8" s="1138"/>
      <c r="EQ8" s="1138"/>
      <c r="ER8" s="1138"/>
      <c r="ES8" s="1138"/>
      <c r="ET8" s="1138"/>
      <c r="EU8" s="1138"/>
      <c r="EV8" s="1138"/>
      <c r="EW8" s="1138"/>
      <c r="EX8" s="1138"/>
      <c r="EY8" s="1138"/>
      <c r="EZ8" s="1138"/>
      <c r="FA8" s="1138"/>
      <c r="FB8" s="1138"/>
      <c r="FC8" s="1138"/>
      <c r="FD8" s="1138"/>
      <c r="FE8" s="1138"/>
      <c r="FF8" s="1138"/>
      <c r="FG8" s="1138"/>
      <c r="FH8" s="1138"/>
      <c r="FI8" s="1138"/>
      <c r="FJ8" s="1138"/>
      <c r="FK8" s="1138"/>
      <c r="FL8" s="1138"/>
      <c r="FM8" s="1138"/>
      <c r="FN8" s="1138"/>
      <c r="FO8" s="1138"/>
      <c r="FP8" s="1138"/>
      <c r="FQ8" s="1138"/>
      <c r="FR8" s="1138"/>
      <c r="FS8" s="1138"/>
      <c r="FT8" s="1138"/>
      <c r="FU8" s="1138"/>
      <c r="FV8" s="1138"/>
      <c r="FW8" s="1138"/>
      <c r="FX8" s="1138"/>
      <c r="FY8" s="1138"/>
      <c r="FZ8" s="1138"/>
      <c r="GA8" s="1138"/>
      <c r="GB8" s="1138"/>
      <c r="GC8" s="1138"/>
      <c r="GD8" s="1138"/>
      <c r="GE8" s="1138"/>
      <c r="GF8" s="1204"/>
    </row>
    <row r="9" spans="6:188" ht="40.799999999999997" customHeight="1">
      <c r="G9" s="1131"/>
      <c r="H9" s="1132"/>
      <c r="I9" s="1137" t="s">
        <v>1</v>
      </c>
      <c r="J9" s="1204"/>
      <c r="K9" s="1137" t="s">
        <v>709</v>
      </c>
      <c r="L9" s="1204"/>
      <c r="M9" s="1137" t="s">
        <v>812</v>
      </c>
      <c r="N9" s="1204"/>
      <c r="O9" s="1137" t="s">
        <v>786</v>
      </c>
      <c r="P9" s="1204"/>
      <c r="Q9" s="1137" t="s">
        <v>813</v>
      </c>
      <c r="R9" s="1204"/>
      <c r="S9" s="1137" t="s">
        <v>788</v>
      </c>
      <c r="T9" s="1204"/>
      <c r="U9" s="1137" t="s">
        <v>789</v>
      </c>
      <c r="V9" s="1204"/>
      <c r="W9" s="1137" t="s">
        <v>790</v>
      </c>
      <c r="X9" s="1204"/>
      <c r="Y9" s="1137" t="s">
        <v>791</v>
      </c>
      <c r="Z9" s="1204"/>
      <c r="AA9" s="1137" t="s">
        <v>792</v>
      </c>
      <c r="AB9" s="1204"/>
      <c r="AC9" s="1137" t="s">
        <v>814</v>
      </c>
      <c r="AD9" s="1204"/>
      <c r="AE9" s="1137" t="s">
        <v>815</v>
      </c>
      <c r="AF9" s="1204"/>
      <c r="AG9" s="1137" t="s">
        <v>816</v>
      </c>
      <c r="AH9" s="1204"/>
      <c r="AI9" s="1137" t="s">
        <v>817</v>
      </c>
      <c r="AJ9" s="1204"/>
      <c r="AK9" s="1137" t="s">
        <v>799</v>
      </c>
      <c r="AL9" s="1204"/>
      <c r="AM9" s="1137" t="s">
        <v>818</v>
      </c>
      <c r="AN9" s="1204"/>
      <c r="AO9" s="1137" t="s">
        <v>819</v>
      </c>
      <c r="AP9" s="1204"/>
      <c r="AQ9" s="1137" t="s">
        <v>820</v>
      </c>
      <c r="AR9" s="1204"/>
      <c r="AS9" s="1137" t="s">
        <v>1</v>
      </c>
      <c r="AT9" s="1204"/>
      <c r="AU9" s="1137" t="s">
        <v>709</v>
      </c>
      <c r="AV9" s="1204"/>
      <c r="AW9" s="1137" t="s">
        <v>812</v>
      </c>
      <c r="AX9" s="1204"/>
      <c r="AY9" s="1137" t="s">
        <v>786</v>
      </c>
      <c r="AZ9" s="1204"/>
      <c r="BA9" s="1137" t="s">
        <v>813</v>
      </c>
      <c r="BB9" s="1204"/>
      <c r="BC9" s="1137" t="s">
        <v>788</v>
      </c>
      <c r="BD9" s="1204"/>
      <c r="BE9" s="1137" t="s">
        <v>789</v>
      </c>
      <c r="BF9" s="1204"/>
      <c r="BG9" s="1137" t="s">
        <v>790</v>
      </c>
      <c r="BH9" s="1204"/>
      <c r="BI9" s="1137" t="s">
        <v>791</v>
      </c>
      <c r="BJ9" s="1204"/>
      <c r="BK9" s="1137" t="s">
        <v>792</v>
      </c>
      <c r="BL9" s="1204"/>
      <c r="BM9" s="1137" t="s">
        <v>814</v>
      </c>
      <c r="BN9" s="1204"/>
      <c r="BO9" s="1137" t="s">
        <v>815</v>
      </c>
      <c r="BP9" s="1204"/>
      <c r="BQ9" s="1137" t="s">
        <v>816</v>
      </c>
      <c r="BR9" s="1204"/>
      <c r="BS9" s="1137" t="s">
        <v>817</v>
      </c>
      <c r="BT9" s="1204"/>
      <c r="BU9" s="1137" t="s">
        <v>799</v>
      </c>
      <c r="BV9" s="1204"/>
      <c r="BW9" s="1137" t="s">
        <v>818</v>
      </c>
      <c r="BX9" s="1204"/>
      <c r="BY9" s="1137" t="s">
        <v>819</v>
      </c>
      <c r="BZ9" s="1204"/>
      <c r="CA9" s="1137" t="s">
        <v>820</v>
      </c>
      <c r="CB9" s="1204"/>
      <c r="CC9" s="1137" t="s">
        <v>1</v>
      </c>
      <c r="CD9" s="1204"/>
      <c r="CE9" s="1137" t="s">
        <v>709</v>
      </c>
      <c r="CF9" s="1204"/>
      <c r="CG9" s="1137" t="s">
        <v>812</v>
      </c>
      <c r="CH9" s="1204"/>
      <c r="CI9" s="1137" t="s">
        <v>786</v>
      </c>
      <c r="CJ9" s="1204"/>
      <c r="CK9" s="1137" t="s">
        <v>813</v>
      </c>
      <c r="CL9" s="1204"/>
      <c r="CM9" s="1137" t="s">
        <v>788</v>
      </c>
      <c r="CN9" s="1204"/>
      <c r="CO9" s="1137" t="s">
        <v>789</v>
      </c>
      <c r="CP9" s="1204"/>
      <c r="CQ9" s="1137" t="s">
        <v>790</v>
      </c>
      <c r="CR9" s="1204"/>
      <c r="CS9" s="1137" t="s">
        <v>791</v>
      </c>
      <c r="CT9" s="1204"/>
      <c r="CU9" s="1137" t="s">
        <v>792</v>
      </c>
      <c r="CV9" s="1204"/>
      <c r="CW9" s="1137" t="s">
        <v>814</v>
      </c>
      <c r="CX9" s="1204"/>
      <c r="CY9" s="1137" t="s">
        <v>815</v>
      </c>
      <c r="CZ9" s="1204"/>
      <c r="DA9" s="1137" t="s">
        <v>816</v>
      </c>
      <c r="DB9" s="1204"/>
      <c r="DC9" s="1137" t="s">
        <v>817</v>
      </c>
      <c r="DD9" s="1204"/>
      <c r="DE9" s="1137" t="s">
        <v>799</v>
      </c>
      <c r="DF9" s="1204"/>
      <c r="DG9" s="1137" t="s">
        <v>818</v>
      </c>
      <c r="DH9" s="1204"/>
      <c r="DI9" s="1137" t="s">
        <v>819</v>
      </c>
      <c r="DJ9" s="1204"/>
      <c r="DK9" s="1137" t="s">
        <v>820</v>
      </c>
      <c r="DL9" s="1204"/>
      <c r="DM9" s="1137" t="s">
        <v>1</v>
      </c>
      <c r="DN9" s="1204"/>
      <c r="DO9" s="1137" t="s">
        <v>709</v>
      </c>
      <c r="DP9" s="1204"/>
      <c r="DQ9" s="1137" t="s">
        <v>812</v>
      </c>
      <c r="DR9" s="1204"/>
      <c r="DS9" s="1137" t="s">
        <v>786</v>
      </c>
      <c r="DT9" s="1204"/>
      <c r="DU9" s="1137" t="s">
        <v>813</v>
      </c>
      <c r="DV9" s="1204"/>
      <c r="DW9" s="1137" t="s">
        <v>788</v>
      </c>
      <c r="DX9" s="1204"/>
      <c r="DY9" s="1137" t="s">
        <v>789</v>
      </c>
      <c r="DZ9" s="1204"/>
      <c r="EA9" s="1137" t="s">
        <v>790</v>
      </c>
      <c r="EB9" s="1204"/>
      <c r="EC9" s="1137" t="s">
        <v>791</v>
      </c>
      <c r="ED9" s="1204"/>
      <c r="EE9" s="1137" t="s">
        <v>792</v>
      </c>
      <c r="EF9" s="1204"/>
      <c r="EG9" s="1137" t="s">
        <v>814</v>
      </c>
      <c r="EH9" s="1204"/>
      <c r="EI9" s="1137" t="s">
        <v>815</v>
      </c>
      <c r="EJ9" s="1204"/>
      <c r="EK9" s="1137" t="s">
        <v>816</v>
      </c>
      <c r="EL9" s="1204"/>
      <c r="EM9" s="1137" t="s">
        <v>817</v>
      </c>
      <c r="EN9" s="1204"/>
      <c r="EO9" s="1137" t="s">
        <v>799</v>
      </c>
      <c r="EP9" s="1204"/>
      <c r="EQ9" s="1137" t="s">
        <v>818</v>
      </c>
      <c r="ER9" s="1204"/>
      <c r="ES9" s="1137" t="s">
        <v>819</v>
      </c>
      <c r="ET9" s="1204"/>
      <c r="EU9" s="1137" t="s">
        <v>820</v>
      </c>
      <c r="EV9" s="1204"/>
      <c r="EW9" s="1137" t="s">
        <v>1</v>
      </c>
      <c r="EX9" s="1204"/>
      <c r="EY9" s="1137" t="s">
        <v>709</v>
      </c>
      <c r="EZ9" s="1204"/>
      <c r="FA9" s="1137" t="s">
        <v>812</v>
      </c>
      <c r="FB9" s="1204"/>
      <c r="FC9" s="1137" t="s">
        <v>786</v>
      </c>
      <c r="FD9" s="1204"/>
      <c r="FE9" s="1137" t="s">
        <v>813</v>
      </c>
      <c r="FF9" s="1204"/>
      <c r="FG9" s="1137" t="s">
        <v>788</v>
      </c>
      <c r="FH9" s="1204"/>
      <c r="FI9" s="1137" t="s">
        <v>789</v>
      </c>
      <c r="FJ9" s="1204"/>
      <c r="FK9" s="1137" t="s">
        <v>790</v>
      </c>
      <c r="FL9" s="1204"/>
      <c r="FM9" s="1137" t="s">
        <v>791</v>
      </c>
      <c r="FN9" s="1204"/>
      <c r="FO9" s="1137" t="s">
        <v>792</v>
      </c>
      <c r="FP9" s="1204"/>
      <c r="FQ9" s="1137" t="s">
        <v>814</v>
      </c>
      <c r="FR9" s="1204"/>
      <c r="FS9" s="1137" t="s">
        <v>815</v>
      </c>
      <c r="FT9" s="1204"/>
      <c r="FU9" s="1137" t="s">
        <v>816</v>
      </c>
      <c r="FV9" s="1204"/>
      <c r="FW9" s="1137" t="s">
        <v>817</v>
      </c>
      <c r="FX9" s="1204"/>
      <c r="FY9" s="1137" t="s">
        <v>799</v>
      </c>
      <c r="FZ9" s="1204"/>
      <c r="GA9" s="1137" t="s">
        <v>818</v>
      </c>
      <c r="GB9" s="1204"/>
      <c r="GC9" s="1137" t="s">
        <v>819</v>
      </c>
      <c r="GD9" s="1204"/>
      <c r="GE9" s="1137" t="s">
        <v>820</v>
      </c>
      <c r="GF9" s="1204"/>
    </row>
    <row r="10" spans="6:188">
      <c r="G10" s="1133"/>
      <c r="H10" s="1134"/>
      <c r="I10" s="1137" t="s">
        <v>719</v>
      </c>
      <c r="J10" s="1204"/>
      <c r="K10" s="1137" t="s">
        <v>719</v>
      </c>
      <c r="L10" s="1204"/>
      <c r="M10" s="1137" t="s">
        <v>719</v>
      </c>
      <c r="N10" s="1204"/>
      <c r="O10" s="1137" t="s">
        <v>719</v>
      </c>
      <c r="P10" s="1204"/>
      <c r="Q10" s="1137" t="s">
        <v>719</v>
      </c>
      <c r="R10" s="1204"/>
      <c r="S10" s="1137" t="s">
        <v>719</v>
      </c>
      <c r="T10" s="1204"/>
      <c r="U10" s="1137" t="s">
        <v>719</v>
      </c>
      <c r="V10" s="1204"/>
      <c r="W10" s="1137" t="s">
        <v>719</v>
      </c>
      <c r="X10" s="1204"/>
      <c r="Y10" s="1137" t="s">
        <v>719</v>
      </c>
      <c r="Z10" s="1204"/>
      <c r="AA10" s="1137" t="s">
        <v>719</v>
      </c>
      <c r="AB10" s="1204"/>
      <c r="AC10" s="1137" t="s">
        <v>719</v>
      </c>
      <c r="AD10" s="1204"/>
      <c r="AE10" s="1137" t="s">
        <v>719</v>
      </c>
      <c r="AF10" s="1204"/>
      <c r="AG10" s="1137" t="s">
        <v>719</v>
      </c>
      <c r="AH10" s="1204"/>
      <c r="AI10" s="1137" t="s">
        <v>719</v>
      </c>
      <c r="AJ10" s="1204"/>
      <c r="AK10" s="1137" t="s">
        <v>719</v>
      </c>
      <c r="AL10" s="1204"/>
      <c r="AM10" s="1137" t="s">
        <v>719</v>
      </c>
      <c r="AN10" s="1204"/>
      <c r="AO10" s="1137" t="s">
        <v>719</v>
      </c>
      <c r="AP10" s="1204"/>
      <c r="AQ10" s="1137" t="s">
        <v>719</v>
      </c>
      <c r="AR10" s="1204"/>
      <c r="AS10" s="1137" t="s">
        <v>719</v>
      </c>
      <c r="AT10" s="1204"/>
      <c r="AU10" s="1137" t="s">
        <v>719</v>
      </c>
      <c r="AV10" s="1204"/>
      <c r="AW10" s="1137" t="s">
        <v>719</v>
      </c>
      <c r="AX10" s="1204"/>
      <c r="AY10" s="1137" t="s">
        <v>719</v>
      </c>
      <c r="AZ10" s="1204"/>
      <c r="BA10" s="1137" t="s">
        <v>719</v>
      </c>
      <c r="BB10" s="1204"/>
      <c r="BC10" s="1137" t="s">
        <v>719</v>
      </c>
      <c r="BD10" s="1204"/>
      <c r="BE10" s="1137" t="s">
        <v>719</v>
      </c>
      <c r="BF10" s="1204"/>
      <c r="BG10" s="1137" t="s">
        <v>719</v>
      </c>
      <c r="BH10" s="1204"/>
      <c r="BI10" s="1137" t="s">
        <v>719</v>
      </c>
      <c r="BJ10" s="1204"/>
      <c r="BK10" s="1137" t="s">
        <v>719</v>
      </c>
      <c r="BL10" s="1204"/>
      <c r="BM10" s="1137" t="s">
        <v>719</v>
      </c>
      <c r="BN10" s="1204"/>
      <c r="BO10" s="1137" t="s">
        <v>719</v>
      </c>
      <c r="BP10" s="1204"/>
      <c r="BQ10" s="1137" t="s">
        <v>719</v>
      </c>
      <c r="BR10" s="1204"/>
      <c r="BS10" s="1137" t="s">
        <v>719</v>
      </c>
      <c r="BT10" s="1204"/>
      <c r="BU10" s="1137" t="s">
        <v>719</v>
      </c>
      <c r="BV10" s="1204"/>
      <c r="BW10" s="1137" t="s">
        <v>719</v>
      </c>
      <c r="BX10" s="1204"/>
      <c r="BY10" s="1137" t="s">
        <v>719</v>
      </c>
      <c r="BZ10" s="1204"/>
      <c r="CA10" s="1137" t="s">
        <v>719</v>
      </c>
      <c r="CB10" s="1204"/>
      <c r="CC10" s="1137" t="s">
        <v>719</v>
      </c>
      <c r="CD10" s="1204"/>
      <c r="CE10" s="1137" t="s">
        <v>719</v>
      </c>
      <c r="CF10" s="1204"/>
      <c r="CG10" s="1137" t="s">
        <v>719</v>
      </c>
      <c r="CH10" s="1204"/>
      <c r="CI10" s="1137" t="s">
        <v>719</v>
      </c>
      <c r="CJ10" s="1204"/>
      <c r="CK10" s="1137" t="s">
        <v>719</v>
      </c>
      <c r="CL10" s="1204"/>
      <c r="CM10" s="1137" t="s">
        <v>719</v>
      </c>
      <c r="CN10" s="1204"/>
      <c r="CO10" s="1137" t="s">
        <v>719</v>
      </c>
      <c r="CP10" s="1204"/>
      <c r="CQ10" s="1137" t="s">
        <v>719</v>
      </c>
      <c r="CR10" s="1204"/>
      <c r="CS10" s="1137" t="s">
        <v>719</v>
      </c>
      <c r="CT10" s="1204"/>
      <c r="CU10" s="1137" t="s">
        <v>719</v>
      </c>
      <c r="CV10" s="1204"/>
      <c r="CW10" s="1137" t="s">
        <v>719</v>
      </c>
      <c r="CX10" s="1204"/>
      <c r="CY10" s="1137" t="s">
        <v>719</v>
      </c>
      <c r="CZ10" s="1204"/>
      <c r="DA10" s="1137" t="s">
        <v>719</v>
      </c>
      <c r="DB10" s="1204"/>
      <c r="DC10" s="1137" t="s">
        <v>719</v>
      </c>
      <c r="DD10" s="1204"/>
      <c r="DE10" s="1137" t="s">
        <v>719</v>
      </c>
      <c r="DF10" s="1204"/>
      <c r="DG10" s="1137" t="s">
        <v>719</v>
      </c>
      <c r="DH10" s="1204"/>
      <c r="DI10" s="1137" t="s">
        <v>719</v>
      </c>
      <c r="DJ10" s="1204"/>
      <c r="DK10" s="1137" t="s">
        <v>719</v>
      </c>
      <c r="DL10" s="1204"/>
      <c r="DM10" s="1137" t="s">
        <v>719</v>
      </c>
      <c r="DN10" s="1204"/>
      <c r="DO10" s="1137" t="s">
        <v>719</v>
      </c>
      <c r="DP10" s="1204"/>
      <c r="DQ10" s="1137" t="s">
        <v>719</v>
      </c>
      <c r="DR10" s="1204"/>
      <c r="DS10" s="1137" t="s">
        <v>719</v>
      </c>
      <c r="DT10" s="1204"/>
      <c r="DU10" s="1137" t="s">
        <v>719</v>
      </c>
      <c r="DV10" s="1204"/>
      <c r="DW10" s="1137" t="s">
        <v>719</v>
      </c>
      <c r="DX10" s="1204"/>
      <c r="DY10" s="1137" t="s">
        <v>719</v>
      </c>
      <c r="DZ10" s="1204"/>
      <c r="EA10" s="1137" t="s">
        <v>719</v>
      </c>
      <c r="EB10" s="1204"/>
      <c r="EC10" s="1137" t="s">
        <v>719</v>
      </c>
      <c r="ED10" s="1204"/>
      <c r="EE10" s="1137" t="s">
        <v>719</v>
      </c>
      <c r="EF10" s="1204"/>
      <c r="EG10" s="1137" t="s">
        <v>719</v>
      </c>
      <c r="EH10" s="1204"/>
      <c r="EI10" s="1137" t="s">
        <v>719</v>
      </c>
      <c r="EJ10" s="1204"/>
      <c r="EK10" s="1137" t="s">
        <v>719</v>
      </c>
      <c r="EL10" s="1204"/>
      <c r="EM10" s="1137" t="s">
        <v>719</v>
      </c>
      <c r="EN10" s="1204"/>
      <c r="EO10" s="1137" t="s">
        <v>719</v>
      </c>
      <c r="EP10" s="1204"/>
      <c r="EQ10" s="1137" t="s">
        <v>719</v>
      </c>
      <c r="ER10" s="1204"/>
      <c r="ES10" s="1137" t="s">
        <v>719</v>
      </c>
      <c r="ET10" s="1204"/>
      <c r="EU10" s="1137" t="s">
        <v>719</v>
      </c>
      <c r="EV10" s="1204"/>
      <c r="EW10" s="1137" t="s">
        <v>719</v>
      </c>
      <c r="EX10" s="1204"/>
      <c r="EY10" s="1137" t="s">
        <v>719</v>
      </c>
      <c r="EZ10" s="1204"/>
      <c r="FA10" s="1137" t="s">
        <v>719</v>
      </c>
      <c r="FB10" s="1204"/>
      <c r="FC10" s="1137" t="s">
        <v>719</v>
      </c>
      <c r="FD10" s="1204"/>
      <c r="FE10" s="1137" t="s">
        <v>719</v>
      </c>
      <c r="FF10" s="1204"/>
      <c r="FG10" s="1137" t="s">
        <v>719</v>
      </c>
      <c r="FH10" s="1204"/>
      <c r="FI10" s="1137" t="s">
        <v>719</v>
      </c>
      <c r="FJ10" s="1204"/>
      <c r="FK10" s="1137" t="s">
        <v>719</v>
      </c>
      <c r="FL10" s="1204"/>
      <c r="FM10" s="1137" t="s">
        <v>719</v>
      </c>
      <c r="FN10" s="1204"/>
      <c r="FO10" s="1137" t="s">
        <v>719</v>
      </c>
      <c r="FP10" s="1204"/>
      <c r="FQ10" s="1137" t="s">
        <v>719</v>
      </c>
      <c r="FR10" s="1204"/>
      <c r="FS10" s="1137" t="s">
        <v>719</v>
      </c>
      <c r="FT10" s="1204"/>
      <c r="FU10" s="1137" t="s">
        <v>719</v>
      </c>
      <c r="FV10" s="1204"/>
      <c r="FW10" s="1137" t="s">
        <v>719</v>
      </c>
      <c r="FX10" s="1204"/>
      <c r="FY10" s="1137" t="s">
        <v>719</v>
      </c>
      <c r="FZ10" s="1204"/>
      <c r="GA10" s="1137" t="s">
        <v>719</v>
      </c>
      <c r="GB10" s="1204"/>
      <c r="GC10" s="1137" t="s">
        <v>719</v>
      </c>
      <c r="GD10" s="1204"/>
      <c r="GE10" s="1137" t="s">
        <v>719</v>
      </c>
      <c r="GF10" s="1204"/>
    </row>
    <row r="11" spans="6:188">
      <c r="G11" s="409" t="s">
        <v>263</v>
      </c>
      <c r="H11" s="410" t="s">
        <v>430</v>
      </c>
      <c r="I11" s="411">
        <v>184168</v>
      </c>
      <c r="J11" s="412"/>
      <c r="K11" s="411">
        <v>9779</v>
      </c>
      <c r="L11" s="412"/>
      <c r="M11" s="411">
        <v>58</v>
      </c>
      <c r="N11" s="412"/>
      <c r="O11" s="411">
        <v>5215</v>
      </c>
      <c r="P11" s="412"/>
      <c r="Q11" s="411">
        <v>339</v>
      </c>
      <c r="R11" s="412"/>
      <c r="S11" s="411">
        <v>93</v>
      </c>
      <c r="T11" s="412"/>
      <c r="U11" s="411">
        <v>11774</v>
      </c>
      <c r="V11" s="412"/>
      <c r="W11" s="411">
        <v>20055</v>
      </c>
      <c r="X11" s="412"/>
      <c r="Y11" s="411">
        <v>6703</v>
      </c>
      <c r="Z11" s="412"/>
      <c r="AA11" s="411">
        <v>11043</v>
      </c>
      <c r="AB11" s="412"/>
      <c r="AC11" s="411">
        <v>5525</v>
      </c>
      <c r="AD11" s="412"/>
      <c r="AE11" s="411">
        <v>7873</v>
      </c>
      <c r="AF11" s="412"/>
      <c r="AG11" s="411">
        <v>17964</v>
      </c>
      <c r="AH11" s="412"/>
      <c r="AI11" s="411">
        <v>50081</v>
      </c>
      <c r="AJ11" s="412"/>
      <c r="AK11" s="411">
        <v>9591</v>
      </c>
      <c r="AL11" s="412"/>
      <c r="AM11" s="411">
        <v>15024</v>
      </c>
      <c r="AN11" s="412"/>
      <c r="AO11" s="411">
        <v>5960</v>
      </c>
      <c r="AP11" s="412"/>
      <c r="AQ11" s="411">
        <v>7091</v>
      </c>
      <c r="AR11" s="412"/>
      <c r="AS11" s="411">
        <v>153290</v>
      </c>
      <c r="AT11" s="412"/>
      <c r="AU11" s="411">
        <v>9055</v>
      </c>
      <c r="AV11" s="412"/>
      <c r="AW11" s="411">
        <v>55</v>
      </c>
      <c r="AX11" s="412"/>
      <c r="AY11" s="411">
        <v>4717</v>
      </c>
      <c r="AZ11" s="412"/>
      <c r="BA11" s="411">
        <v>207</v>
      </c>
      <c r="BB11" s="412"/>
      <c r="BC11" s="411">
        <v>79</v>
      </c>
      <c r="BD11" s="412"/>
      <c r="BE11" s="411">
        <v>9794</v>
      </c>
      <c r="BF11" s="412"/>
      <c r="BG11" s="411">
        <v>18474</v>
      </c>
      <c r="BH11" s="412"/>
      <c r="BI11" s="411">
        <v>5829</v>
      </c>
      <c r="BJ11" s="412"/>
      <c r="BK11" s="411">
        <v>10739</v>
      </c>
      <c r="BL11" s="412"/>
      <c r="BM11" s="411">
        <v>3332</v>
      </c>
      <c r="BN11" s="412"/>
      <c r="BO11" s="411">
        <v>6210</v>
      </c>
      <c r="BP11" s="412"/>
      <c r="BQ11" s="411">
        <v>14664</v>
      </c>
      <c r="BR11" s="412"/>
      <c r="BS11" s="411">
        <v>38012</v>
      </c>
      <c r="BT11" s="412"/>
      <c r="BU11" s="411">
        <v>8178</v>
      </c>
      <c r="BV11" s="412"/>
      <c r="BW11" s="411">
        <v>12372</v>
      </c>
      <c r="BX11" s="412"/>
      <c r="BY11" s="411">
        <v>4597</v>
      </c>
      <c r="BZ11" s="412"/>
      <c r="CA11" s="411">
        <v>6976</v>
      </c>
      <c r="CB11" s="412"/>
      <c r="CC11" s="411">
        <v>194951</v>
      </c>
      <c r="CD11" s="412"/>
      <c r="CE11" s="411">
        <v>10238</v>
      </c>
      <c r="CF11" s="412"/>
      <c r="CG11" s="411">
        <v>39</v>
      </c>
      <c r="CH11" s="412"/>
      <c r="CI11" s="411">
        <v>5781</v>
      </c>
      <c r="CJ11" s="412"/>
      <c r="CK11" s="411">
        <v>257</v>
      </c>
      <c r="CL11" s="412"/>
      <c r="CM11" s="411">
        <v>123</v>
      </c>
      <c r="CN11" s="412"/>
      <c r="CO11" s="411">
        <v>12019</v>
      </c>
      <c r="CP11" s="412"/>
      <c r="CQ11" s="411">
        <v>21383</v>
      </c>
      <c r="CR11" s="412"/>
      <c r="CS11" s="411">
        <v>7665</v>
      </c>
      <c r="CT11" s="412"/>
      <c r="CU11" s="411">
        <v>17662</v>
      </c>
      <c r="CV11" s="412"/>
      <c r="CW11" s="411">
        <v>4216</v>
      </c>
      <c r="CX11" s="412"/>
      <c r="CY11" s="411">
        <v>7598</v>
      </c>
      <c r="CZ11" s="412"/>
      <c r="DA11" s="411">
        <v>16276</v>
      </c>
      <c r="DB11" s="412"/>
      <c r="DC11" s="411">
        <v>54143</v>
      </c>
      <c r="DD11" s="412"/>
      <c r="DE11" s="411">
        <v>9675</v>
      </c>
      <c r="DF11" s="412"/>
      <c r="DG11" s="411">
        <v>12881</v>
      </c>
      <c r="DH11" s="412"/>
      <c r="DI11" s="411">
        <v>6312</v>
      </c>
      <c r="DJ11" s="412"/>
      <c r="DK11" s="411">
        <v>8683</v>
      </c>
      <c r="DL11" s="412"/>
      <c r="DM11" s="411">
        <v>194990</v>
      </c>
      <c r="DN11" s="412"/>
      <c r="DO11" s="411">
        <v>13804</v>
      </c>
      <c r="DP11" s="412"/>
      <c r="DQ11" s="411">
        <v>61</v>
      </c>
      <c r="DR11" s="412"/>
      <c r="DS11" s="411">
        <v>6047</v>
      </c>
      <c r="DT11" s="412"/>
      <c r="DU11" s="411">
        <v>407</v>
      </c>
      <c r="DV11" s="412"/>
      <c r="DW11" s="411">
        <v>181</v>
      </c>
      <c r="DX11" s="412"/>
      <c r="DY11" s="411">
        <v>11345</v>
      </c>
      <c r="DZ11" s="412"/>
      <c r="EA11" s="411">
        <v>22558</v>
      </c>
      <c r="EB11" s="412"/>
      <c r="EC11" s="411">
        <v>4233</v>
      </c>
      <c r="ED11" s="412"/>
      <c r="EE11" s="411">
        <v>20514</v>
      </c>
      <c r="EF11" s="412"/>
      <c r="EG11" s="411">
        <v>3727</v>
      </c>
      <c r="EH11" s="412"/>
      <c r="EI11" s="411">
        <v>7709</v>
      </c>
      <c r="EJ11" s="412"/>
      <c r="EK11" s="411">
        <v>16968</v>
      </c>
      <c r="EL11" s="412"/>
      <c r="EM11" s="411">
        <v>49885</v>
      </c>
      <c r="EN11" s="412"/>
      <c r="EO11" s="411">
        <v>10367</v>
      </c>
      <c r="EP11" s="412"/>
      <c r="EQ11" s="411">
        <v>12600</v>
      </c>
      <c r="ER11" s="412"/>
      <c r="ES11" s="411">
        <v>6370</v>
      </c>
      <c r="ET11" s="412"/>
      <c r="EU11" s="411">
        <v>8214</v>
      </c>
      <c r="EV11" s="412"/>
      <c r="EW11" s="411">
        <v>187244</v>
      </c>
      <c r="EX11" s="412"/>
      <c r="EY11" s="411">
        <v>12809</v>
      </c>
      <c r="EZ11" s="412"/>
      <c r="FA11" s="411">
        <v>71</v>
      </c>
      <c r="FB11" s="412"/>
      <c r="FC11" s="411">
        <v>5777</v>
      </c>
      <c r="FD11" s="412"/>
      <c r="FE11" s="411">
        <v>220</v>
      </c>
      <c r="FF11" s="412"/>
      <c r="FG11" s="411">
        <v>84</v>
      </c>
      <c r="FH11" s="412"/>
      <c r="FI11" s="411">
        <v>10013</v>
      </c>
      <c r="FJ11" s="412"/>
      <c r="FK11" s="411">
        <v>22445</v>
      </c>
      <c r="FL11" s="412"/>
      <c r="FM11" s="411">
        <v>2367</v>
      </c>
      <c r="FN11" s="412"/>
      <c r="FO11" s="411">
        <v>18738</v>
      </c>
      <c r="FP11" s="412"/>
      <c r="FQ11" s="411">
        <v>3263</v>
      </c>
      <c r="FR11" s="412"/>
      <c r="FS11" s="411">
        <v>6973</v>
      </c>
      <c r="FT11" s="412"/>
      <c r="FU11" s="411">
        <v>17023</v>
      </c>
      <c r="FV11" s="412"/>
      <c r="FW11" s="411">
        <v>50014</v>
      </c>
      <c r="FX11" s="412"/>
      <c r="FY11" s="411">
        <v>9955</v>
      </c>
      <c r="FZ11" s="412"/>
      <c r="GA11" s="411">
        <v>12527</v>
      </c>
      <c r="GB11" s="412"/>
      <c r="GC11" s="411">
        <v>6849</v>
      </c>
      <c r="GD11" s="412"/>
      <c r="GE11" s="411">
        <v>8116</v>
      </c>
      <c r="GF11" s="412"/>
    </row>
    <row r="12" spans="6:188">
      <c r="G12" s="413" t="s">
        <v>3</v>
      </c>
      <c r="H12" s="414">
        <v>16</v>
      </c>
      <c r="I12" s="415">
        <v>33072</v>
      </c>
      <c r="J12" s="416"/>
      <c r="K12" s="415">
        <v>2357</v>
      </c>
      <c r="L12" s="416"/>
      <c r="M12" s="415">
        <v>25</v>
      </c>
      <c r="N12" s="416"/>
      <c r="O12" s="415">
        <v>1098</v>
      </c>
      <c r="P12" s="416"/>
      <c r="Q12" s="415">
        <v>63</v>
      </c>
      <c r="R12" s="416"/>
      <c r="S12" s="415">
        <v>30</v>
      </c>
      <c r="T12" s="416"/>
      <c r="U12" s="415">
        <v>2555</v>
      </c>
      <c r="V12" s="416"/>
      <c r="W12" s="415">
        <v>3996</v>
      </c>
      <c r="X12" s="416"/>
      <c r="Y12" s="415">
        <v>859</v>
      </c>
      <c r="Z12" s="416"/>
      <c r="AA12" s="415">
        <v>1875</v>
      </c>
      <c r="AB12" s="416"/>
      <c r="AC12" s="415">
        <v>812</v>
      </c>
      <c r="AD12" s="416"/>
      <c r="AE12" s="415">
        <v>1101</v>
      </c>
      <c r="AF12" s="416"/>
      <c r="AG12" s="415">
        <v>3006</v>
      </c>
      <c r="AH12" s="416"/>
      <c r="AI12" s="415">
        <v>8001</v>
      </c>
      <c r="AJ12" s="416"/>
      <c r="AK12" s="415">
        <v>2040</v>
      </c>
      <c r="AL12" s="416"/>
      <c r="AM12" s="415">
        <v>2975</v>
      </c>
      <c r="AN12" s="416"/>
      <c r="AO12" s="415">
        <v>1035</v>
      </c>
      <c r="AP12" s="416"/>
      <c r="AQ12" s="415">
        <v>1244</v>
      </c>
      <c r="AR12" s="416"/>
      <c r="AS12" s="415">
        <v>28361</v>
      </c>
      <c r="AT12" s="416"/>
      <c r="AU12" s="415">
        <v>2193</v>
      </c>
      <c r="AV12" s="416"/>
      <c r="AW12" s="415">
        <v>18</v>
      </c>
      <c r="AX12" s="416"/>
      <c r="AY12" s="415">
        <v>1010</v>
      </c>
      <c r="AZ12" s="416"/>
      <c r="BA12" s="415">
        <v>48</v>
      </c>
      <c r="BB12" s="416"/>
      <c r="BC12" s="415">
        <v>24</v>
      </c>
      <c r="BD12" s="416"/>
      <c r="BE12" s="415">
        <v>2126</v>
      </c>
      <c r="BF12" s="416"/>
      <c r="BG12" s="415">
        <v>3851</v>
      </c>
      <c r="BH12" s="416"/>
      <c r="BI12" s="415">
        <v>681</v>
      </c>
      <c r="BJ12" s="416"/>
      <c r="BK12" s="415">
        <v>1855</v>
      </c>
      <c r="BL12" s="416"/>
      <c r="BM12" s="415">
        <v>501</v>
      </c>
      <c r="BN12" s="416"/>
      <c r="BO12" s="415">
        <v>940</v>
      </c>
      <c r="BP12" s="416"/>
      <c r="BQ12" s="415">
        <v>2501</v>
      </c>
      <c r="BR12" s="416"/>
      <c r="BS12" s="415">
        <v>6261</v>
      </c>
      <c r="BT12" s="416"/>
      <c r="BU12" s="415">
        <v>1865</v>
      </c>
      <c r="BV12" s="416"/>
      <c r="BW12" s="415">
        <v>2502</v>
      </c>
      <c r="BX12" s="416"/>
      <c r="BY12" s="415">
        <v>775</v>
      </c>
      <c r="BZ12" s="416"/>
      <c r="CA12" s="415">
        <v>1210</v>
      </c>
      <c r="CB12" s="416"/>
      <c r="CC12" s="415">
        <v>33593</v>
      </c>
      <c r="CD12" s="416"/>
      <c r="CE12" s="415">
        <v>2608</v>
      </c>
      <c r="CF12" s="416"/>
      <c r="CG12" s="415">
        <v>13</v>
      </c>
      <c r="CH12" s="416"/>
      <c r="CI12" s="415">
        <v>1193</v>
      </c>
      <c r="CJ12" s="416"/>
      <c r="CK12" s="415">
        <v>40</v>
      </c>
      <c r="CL12" s="416"/>
      <c r="CM12" s="415">
        <v>35</v>
      </c>
      <c r="CN12" s="416"/>
      <c r="CO12" s="415">
        <v>2495</v>
      </c>
      <c r="CP12" s="416"/>
      <c r="CQ12" s="415">
        <v>4381</v>
      </c>
      <c r="CR12" s="416"/>
      <c r="CS12" s="415">
        <v>586</v>
      </c>
      <c r="CT12" s="416"/>
      <c r="CU12" s="415">
        <v>2767</v>
      </c>
      <c r="CV12" s="416"/>
      <c r="CW12" s="415">
        <v>559</v>
      </c>
      <c r="CX12" s="416"/>
      <c r="CY12" s="415">
        <v>986</v>
      </c>
      <c r="CZ12" s="416"/>
      <c r="DA12" s="415">
        <v>2678</v>
      </c>
      <c r="DB12" s="416"/>
      <c r="DC12" s="415">
        <v>8027</v>
      </c>
      <c r="DD12" s="416"/>
      <c r="DE12" s="415">
        <v>2188</v>
      </c>
      <c r="DF12" s="416"/>
      <c r="DG12" s="415">
        <v>2606</v>
      </c>
      <c r="DH12" s="416"/>
      <c r="DI12" s="415">
        <v>980</v>
      </c>
      <c r="DJ12" s="416"/>
      <c r="DK12" s="415">
        <v>1451</v>
      </c>
      <c r="DL12" s="416"/>
      <c r="DM12" s="415">
        <v>34561</v>
      </c>
      <c r="DN12" s="416"/>
      <c r="DO12" s="415">
        <v>3321</v>
      </c>
      <c r="DP12" s="416"/>
      <c r="DQ12" s="415">
        <v>18</v>
      </c>
      <c r="DR12" s="416"/>
      <c r="DS12" s="415">
        <v>1316</v>
      </c>
      <c r="DT12" s="416"/>
      <c r="DU12" s="415">
        <v>144</v>
      </c>
      <c r="DV12" s="416"/>
      <c r="DW12" s="415">
        <v>59</v>
      </c>
      <c r="DX12" s="416"/>
      <c r="DY12" s="415">
        <v>2510</v>
      </c>
      <c r="DZ12" s="416"/>
      <c r="EA12" s="415">
        <v>4434</v>
      </c>
      <c r="EB12" s="416"/>
      <c r="EC12" s="415">
        <v>396</v>
      </c>
      <c r="ED12" s="416"/>
      <c r="EE12" s="415">
        <v>3208</v>
      </c>
      <c r="EF12" s="416"/>
      <c r="EG12" s="415">
        <v>517</v>
      </c>
      <c r="EH12" s="416"/>
      <c r="EI12" s="415">
        <v>956</v>
      </c>
      <c r="EJ12" s="416"/>
      <c r="EK12" s="415">
        <v>2894</v>
      </c>
      <c r="EL12" s="416"/>
      <c r="EM12" s="415">
        <v>7495</v>
      </c>
      <c r="EN12" s="416"/>
      <c r="EO12" s="415">
        <v>2315</v>
      </c>
      <c r="EP12" s="416"/>
      <c r="EQ12" s="415">
        <v>2582</v>
      </c>
      <c r="ER12" s="416"/>
      <c r="ES12" s="415">
        <v>1020</v>
      </c>
      <c r="ET12" s="416"/>
      <c r="EU12" s="415">
        <v>1376</v>
      </c>
      <c r="EV12" s="416"/>
      <c r="EW12" s="415">
        <v>35496</v>
      </c>
      <c r="EX12" s="416"/>
      <c r="EY12" s="415">
        <v>3555</v>
      </c>
      <c r="EZ12" s="416"/>
      <c r="FA12" s="415">
        <v>22</v>
      </c>
      <c r="FB12" s="416"/>
      <c r="FC12" s="415">
        <v>1321</v>
      </c>
      <c r="FD12" s="416"/>
      <c r="FE12" s="415">
        <v>96</v>
      </c>
      <c r="FF12" s="416"/>
      <c r="FG12" s="415">
        <v>19</v>
      </c>
      <c r="FH12" s="416"/>
      <c r="FI12" s="415">
        <v>2541</v>
      </c>
      <c r="FJ12" s="416"/>
      <c r="FK12" s="415">
        <v>4933</v>
      </c>
      <c r="FL12" s="416"/>
      <c r="FM12" s="415">
        <v>398</v>
      </c>
      <c r="FN12" s="416"/>
      <c r="FO12" s="415">
        <v>3074</v>
      </c>
      <c r="FP12" s="416"/>
      <c r="FQ12" s="415">
        <v>449</v>
      </c>
      <c r="FR12" s="416"/>
      <c r="FS12" s="415">
        <v>868</v>
      </c>
      <c r="FT12" s="416"/>
      <c r="FU12" s="415">
        <v>2877</v>
      </c>
      <c r="FV12" s="416"/>
      <c r="FW12" s="415">
        <v>7977</v>
      </c>
      <c r="FX12" s="416"/>
      <c r="FY12" s="415">
        <v>2274</v>
      </c>
      <c r="FZ12" s="416"/>
      <c r="GA12" s="415">
        <v>2614</v>
      </c>
      <c r="GB12" s="416"/>
      <c r="GC12" s="415">
        <v>1085</v>
      </c>
      <c r="GD12" s="416"/>
      <c r="GE12" s="415">
        <v>1393</v>
      </c>
      <c r="GF12" s="416"/>
    </row>
    <row r="13" spans="6:188">
      <c r="G13" s="409" t="s">
        <v>150</v>
      </c>
      <c r="H13" s="410" t="s">
        <v>290</v>
      </c>
      <c r="I13" s="411">
        <v>6751</v>
      </c>
      <c r="J13" s="412"/>
      <c r="K13" s="411">
        <v>446</v>
      </c>
      <c r="L13" s="412"/>
      <c r="M13" s="411">
        <v>0</v>
      </c>
      <c r="N13" s="412"/>
      <c r="O13" s="411">
        <v>138</v>
      </c>
      <c r="P13" s="412"/>
      <c r="Q13" s="411">
        <v>12</v>
      </c>
      <c r="R13" s="412"/>
      <c r="S13" s="411">
        <v>3</v>
      </c>
      <c r="T13" s="412"/>
      <c r="U13" s="411">
        <v>387</v>
      </c>
      <c r="V13" s="412"/>
      <c r="W13" s="411">
        <v>695</v>
      </c>
      <c r="X13" s="412"/>
      <c r="Y13" s="411">
        <v>207</v>
      </c>
      <c r="Z13" s="412"/>
      <c r="AA13" s="411">
        <v>342</v>
      </c>
      <c r="AB13" s="412"/>
      <c r="AC13" s="411">
        <v>167</v>
      </c>
      <c r="AD13" s="412"/>
      <c r="AE13" s="411">
        <v>206</v>
      </c>
      <c r="AF13" s="412"/>
      <c r="AG13" s="411">
        <v>684</v>
      </c>
      <c r="AH13" s="412"/>
      <c r="AI13" s="411">
        <v>1807</v>
      </c>
      <c r="AJ13" s="412"/>
      <c r="AK13" s="411">
        <v>435</v>
      </c>
      <c r="AL13" s="412"/>
      <c r="AM13" s="411">
        <v>754</v>
      </c>
      <c r="AN13" s="412"/>
      <c r="AO13" s="411">
        <v>226</v>
      </c>
      <c r="AP13" s="412"/>
      <c r="AQ13" s="411">
        <v>242</v>
      </c>
      <c r="AR13" s="412"/>
      <c r="AS13" s="411">
        <v>5964</v>
      </c>
      <c r="AT13" s="412"/>
      <c r="AU13" s="411">
        <v>398</v>
      </c>
      <c r="AV13" s="412"/>
      <c r="AW13" s="411">
        <v>3</v>
      </c>
      <c r="AX13" s="412"/>
      <c r="AY13" s="411">
        <v>152</v>
      </c>
      <c r="AZ13" s="412"/>
      <c r="BA13" s="411">
        <v>5</v>
      </c>
      <c r="BB13" s="412"/>
      <c r="BC13" s="411">
        <v>2</v>
      </c>
      <c r="BD13" s="412"/>
      <c r="BE13" s="411">
        <v>365</v>
      </c>
      <c r="BF13" s="412"/>
      <c r="BG13" s="411">
        <v>767</v>
      </c>
      <c r="BH13" s="412"/>
      <c r="BI13" s="411">
        <v>162</v>
      </c>
      <c r="BJ13" s="412"/>
      <c r="BK13" s="411">
        <v>364</v>
      </c>
      <c r="BL13" s="412"/>
      <c r="BM13" s="411">
        <v>87</v>
      </c>
      <c r="BN13" s="412"/>
      <c r="BO13" s="411">
        <v>199</v>
      </c>
      <c r="BP13" s="412"/>
      <c r="BQ13" s="411">
        <v>597</v>
      </c>
      <c r="BR13" s="412"/>
      <c r="BS13" s="411">
        <v>1414</v>
      </c>
      <c r="BT13" s="412"/>
      <c r="BU13" s="411">
        <v>376</v>
      </c>
      <c r="BV13" s="412"/>
      <c r="BW13" s="411">
        <v>664</v>
      </c>
      <c r="BX13" s="412"/>
      <c r="BY13" s="411">
        <v>165</v>
      </c>
      <c r="BZ13" s="412"/>
      <c r="CA13" s="411">
        <v>244</v>
      </c>
      <c r="CB13" s="412"/>
      <c r="CC13" s="411">
        <v>6979</v>
      </c>
      <c r="CD13" s="412"/>
      <c r="CE13" s="411">
        <v>474</v>
      </c>
      <c r="CF13" s="412"/>
      <c r="CG13" s="411">
        <v>1</v>
      </c>
      <c r="CH13" s="412"/>
      <c r="CI13" s="411">
        <v>185</v>
      </c>
      <c r="CJ13" s="412"/>
      <c r="CK13" s="411">
        <v>7</v>
      </c>
      <c r="CL13" s="412"/>
      <c r="CM13" s="411">
        <v>5</v>
      </c>
      <c r="CN13" s="412"/>
      <c r="CO13" s="411">
        <v>423</v>
      </c>
      <c r="CP13" s="412"/>
      <c r="CQ13" s="411">
        <v>828</v>
      </c>
      <c r="CR13" s="412"/>
      <c r="CS13" s="411">
        <v>162</v>
      </c>
      <c r="CT13" s="412"/>
      <c r="CU13" s="411">
        <v>492</v>
      </c>
      <c r="CV13" s="412"/>
      <c r="CW13" s="411">
        <v>112</v>
      </c>
      <c r="CX13" s="412"/>
      <c r="CY13" s="411">
        <v>201</v>
      </c>
      <c r="CZ13" s="412"/>
      <c r="DA13" s="411">
        <v>643</v>
      </c>
      <c r="DB13" s="412"/>
      <c r="DC13" s="411">
        <v>1775</v>
      </c>
      <c r="DD13" s="412"/>
      <c r="DE13" s="411">
        <v>502</v>
      </c>
      <c r="DF13" s="412"/>
      <c r="DG13" s="411">
        <v>699</v>
      </c>
      <c r="DH13" s="412"/>
      <c r="DI13" s="411">
        <v>202</v>
      </c>
      <c r="DJ13" s="412"/>
      <c r="DK13" s="411">
        <v>268</v>
      </c>
      <c r="DL13" s="412"/>
      <c r="DM13" s="411">
        <v>7035</v>
      </c>
      <c r="DN13" s="412"/>
      <c r="DO13" s="411">
        <v>627</v>
      </c>
      <c r="DP13" s="412"/>
      <c r="DQ13" s="411">
        <v>2</v>
      </c>
      <c r="DR13" s="412"/>
      <c r="DS13" s="411">
        <v>191</v>
      </c>
      <c r="DT13" s="412"/>
      <c r="DU13" s="411">
        <v>37</v>
      </c>
      <c r="DV13" s="412"/>
      <c r="DW13" s="411">
        <v>4</v>
      </c>
      <c r="DX13" s="412"/>
      <c r="DY13" s="411">
        <v>437</v>
      </c>
      <c r="DZ13" s="412"/>
      <c r="EA13" s="411">
        <v>765</v>
      </c>
      <c r="EB13" s="412"/>
      <c r="EC13" s="411">
        <v>101</v>
      </c>
      <c r="ED13" s="412"/>
      <c r="EE13" s="411">
        <v>557</v>
      </c>
      <c r="EF13" s="412"/>
      <c r="EG13" s="411">
        <v>116</v>
      </c>
      <c r="EH13" s="412"/>
      <c r="EI13" s="411">
        <v>182</v>
      </c>
      <c r="EJ13" s="412"/>
      <c r="EK13" s="411">
        <v>701</v>
      </c>
      <c r="EL13" s="412"/>
      <c r="EM13" s="411">
        <v>1621</v>
      </c>
      <c r="EN13" s="412"/>
      <c r="EO13" s="411">
        <v>497</v>
      </c>
      <c r="EP13" s="412"/>
      <c r="EQ13" s="411">
        <v>721</v>
      </c>
      <c r="ER13" s="412"/>
      <c r="ES13" s="411">
        <v>223</v>
      </c>
      <c r="ET13" s="412"/>
      <c r="EU13" s="411">
        <v>253</v>
      </c>
      <c r="EV13" s="412"/>
      <c r="EW13" s="411">
        <v>7618</v>
      </c>
      <c r="EX13" s="412"/>
      <c r="EY13" s="411">
        <v>674</v>
      </c>
      <c r="EZ13" s="412"/>
      <c r="FA13" s="411">
        <v>1</v>
      </c>
      <c r="FB13" s="412"/>
      <c r="FC13" s="411">
        <v>208</v>
      </c>
      <c r="FD13" s="412"/>
      <c r="FE13" s="411">
        <v>26</v>
      </c>
      <c r="FF13" s="412"/>
      <c r="FG13" s="411">
        <v>5</v>
      </c>
      <c r="FH13" s="412"/>
      <c r="FI13" s="411">
        <v>479</v>
      </c>
      <c r="FJ13" s="412"/>
      <c r="FK13" s="411">
        <v>961</v>
      </c>
      <c r="FL13" s="412"/>
      <c r="FM13" s="411">
        <v>75</v>
      </c>
      <c r="FN13" s="412"/>
      <c r="FO13" s="411">
        <v>560</v>
      </c>
      <c r="FP13" s="412"/>
      <c r="FQ13" s="411">
        <v>103</v>
      </c>
      <c r="FR13" s="412"/>
      <c r="FS13" s="411">
        <v>179</v>
      </c>
      <c r="FT13" s="412"/>
      <c r="FU13" s="411">
        <v>756</v>
      </c>
      <c r="FV13" s="412"/>
      <c r="FW13" s="411">
        <v>1785</v>
      </c>
      <c r="FX13" s="412"/>
      <c r="FY13" s="411">
        <v>519</v>
      </c>
      <c r="FZ13" s="412"/>
      <c r="GA13" s="411">
        <v>770</v>
      </c>
      <c r="GB13" s="412"/>
      <c r="GC13" s="411">
        <v>229</v>
      </c>
      <c r="GD13" s="412"/>
      <c r="GE13" s="411">
        <v>288</v>
      </c>
      <c r="GF13" s="412"/>
    </row>
    <row r="14" spans="6:188">
      <c r="G14" s="413" t="s">
        <v>151</v>
      </c>
      <c r="H14" s="414" t="s">
        <v>291</v>
      </c>
      <c r="I14" s="415">
        <v>3516</v>
      </c>
      <c r="J14" s="416"/>
      <c r="K14" s="415">
        <v>374</v>
      </c>
      <c r="L14" s="416"/>
      <c r="M14" s="415">
        <v>5</v>
      </c>
      <c r="N14" s="416"/>
      <c r="O14" s="415">
        <v>100</v>
      </c>
      <c r="P14" s="416"/>
      <c r="Q14" s="415">
        <v>9</v>
      </c>
      <c r="R14" s="416"/>
      <c r="S14" s="415">
        <v>3</v>
      </c>
      <c r="T14" s="416"/>
      <c r="U14" s="415">
        <v>307</v>
      </c>
      <c r="V14" s="416"/>
      <c r="W14" s="415">
        <v>407</v>
      </c>
      <c r="X14" s="416"/>
      <c r="Y14" s="415">
        <v>70</v>
      </c>
      <c r="Z14" s="416"/>
      <c r="AA14" s="415">
        <v>232</v>
      </c>
      <c r="AB14" s="416"/>
      <c r="AC14" s="415">
        <v>69</v>
      </c>
      <c r="AD14" s="416"/>
      <c r="AE14" s="415">
        <v>93</v>
      </c>
      <c r="AF14" s="416"/>
      <c r="AG14" s="415">
        <v>303</v>
      </c>
      <c r="AH14" s="416"/>
      <c r="AI14" s="415">
        <v>711</v>
      </c>
      <c r="AJ14" s="416"/>
      <c r="AK14" s="415">
        <v>239</v>
      </c>
      <c r="AL14" s="416"/>
      <c r="AM14" s="415">
        <v>352</v>
      </c>
      <c r="AN14" s="416"/>
      <c r="AO14" s="415">
        <v>116</v>
      </c>
      <c r="AP14" s="416"/>
      <c r="AQ14" s="415">
        <v>126</v>
      </c>
      <c r="AR14" s="416"/>
      <c r="AS14" s="415">
        <v>2966</v>
      </c>
      <c r="AT14" s="416"/>
      <c r="AU14" s="415">
        <v>364</v>
      </c>
      <c r="AV14" s="416"/>
      <c r="AW14" s="415">
        <v>1</v>
      </c>
      <c r="AX14" s="416"/>
      <c r="AY14" s="415">
        <v>109</v>
      </c>
      <c r="AZ14" s="416"/>
      <c r="BA14" s="415">
        <v>17</v>
      </c>
      <c r="BB14" s="416"/>
      <c r="BC14" s="415">
        <v>2</v>
      </c>
      <c r="BD14" s="416"/>
      <c r="BE14" s="415">
        <v>234</v>
      </c>
      <c r="BF14" s="416"/>
      <c r="BG14" s="415">
        <v>401</v>
      </c>
      <c r="BH14" s="416"/>
      <c r="BI14" s="415">
        <v>54</v>
      </c>
      <c r="BJ14" s="416"/>
      <c r="BK14" s="415">
        <v>189</v>
      </c>
      <c r="BL14" s="416"/>
      <c r="BM14" s="415">
        <v>54</v>
      </c>
      <c r="BN14" s="416"/>
      <c r="BO14" s="415">
        <v>81</v>
      </c>
      <c r="BP14" s="416"/>
      <c r="BQ14" s="415">
        <v>231</v>
      </c>
      <c r="BR14" s="416"/>
      <c r="BS14" s="415">
        <v>520</v>
      </c>
      <c r="BT14" s="416"/>
      <c r="BU14" s="415">
        <v>199</v>
      </c>
      <c r="BV14" s="416"/>
      <c r="BW14" s="415">
        <v>305</v>
      </c>
      <c r="BX14" s="416"/>
      <c r="BY14" s="415">
        <v>88</v>
      </c>
      <c r="BZ14" s="416"/>
      <c r="CA14" s="415">
        <v>117</v>
      </c>
      <c r="CB14" s="416"/>
      <c r="CC14" s="415">
        <v>3427</v>
      </c>
      <c r="CD14" s="416"/>
      <c r="CE14" s="415">
        <v>378</v>
      </c>
      <c r="CF14" s="416"/>
      <c r="CG14" s="415">
        <v>1</v>
      </c>
      <c r="CH14" s="416"/>
      <c r="CI14" s="415">
        <v>112</v>
      </c>
      <c r="CJ14" s="416"/>
      <c r="CK14" s="415">
        <v>5</v>
      </c>
      <c r="CL14" s="416"/>
      <c r="CM14" s="415">
        <v>2</v>
      </c>
      <c r="CN14" s="416"/>
      <c r="CO14" s="415">
        <v>293</v>
      </c>
      <c r="CP14" s="416"/>
      <c r="CQ14" s="415">
        <v>379</v>
      </c>
      <c r="CR14" s="416"/>
      <c r="CS14" s="415">
        <v>48</v>
      </c>
      <c r="CT14" s="416"/>
      <c r="CU14" s="415">
        <v>241</v>
      </c>
      <c r="CV14" s="416"/>
      <c r="CW14" s="415">
        <v>53</v>
      </c>
      <c r="CX14" s="416"/>
      <c r="CY14" s="415">
        <v>79</v>
      </c>
      <c r="CZ14" s="416"/>
      <c r="DA14" s="415">
        <v>269</v>
      </c>
      <c r="DB14" s="416"/>
      <c r="DC14" s="415">
        <v>687</v>
      </c>
      <c r="DD14" s="416"/>
      <c r="DE14" s="415">
        <v>270</v>
      </c>
      <c r="DF14" s="416"/>
      <c r="DG14" s="415">
        <v>341</v>
      </c>
      <c r="DH14" s="416"/>
      <c r="DI14" s="415">
        <v>119</v>
      </c>
      <c r="DJ14" s="416"/>
      <c r="DK14" s="415">
        <v>150</v>
      </c>
      <c r="DL14" s="416"/>
      <c r="DM14" s="415">
        <v>3747</v>
      </c>
      <c r="DN14" s="416"/>
      <c r="DO14" s="415">
        <v>465</v>
      </c>
      <c r="DP14" s="416"/>
      <c r="DQ14" s="415">
        <v>2</v>
      </c>
      <c r="DR14" s="416"/>
      <c r="DS14" s="415">
        <v>109</v>
      </c>
      <c r="DT14" s="416"/>
      <c r="DU14" s="415">
        <v>14</v>
      </c>
      <c r="DV14" s="416"/>
      <c r="DW14" s="415">
        <v>2</v>
      </c>
      <c r="DX14" s="416"/>
      <c r="DY14" s="415">
        <v>284</v>
      </c>
      <c r="DZ14" s="416"/>
      <c r="EA14" s="415">
        <v>474</v>
      </c>
      <c r="EB14" s="416"/>
      <c r="EC14" s="415">
        <v>40</v>
      </c>
      <c r="ED14" s="416"/>
      <c r="EE14" s="415">
        <v>328</v>
      </c>
      <c r="EF14" s="416"/>
      <c r="EG14" s="415">
        <v>44</v>
      </c>
      <c r="EH14" s="416"/>
      <c r="EI14" s="415">
        <v>82</v>
      </c>
      <c r="EJ14" s="416"/>
      <c r="EK14" s="415">
        <v>294</v>
      </c>
      <c r="EL14" s="416"/>
      <c r="EM14" s="415">
        <v>694</v>
      </c>
      <c r="EN14" s="416"/>
      <c r="EO14" s="415">
        <v>324</v>
      </c>
      <c r="EP14" s="416"/>
      <c r="EQ14" s="415">
        <v>351</v>
      </c>
      <c r="ER14" s="416"/>
      <c r="ES14" s="415">
        <v>89</v>
      </c>
      <c r="ET14" s="416"/>
      <c r="EU14" s="415">
        <v>151</v>
      </c>
      <c r="EV14" s="416"/>
      <c r="EW14" s="415">
        <v>3461</v>
      </c>
      <c r="EX14" s="416"/>
      <c r="EY14" s="415">
        <v>544</v>
      </c>
      <c r="EZ14" s="416"/>
      <c r="FA14" s="415">
        <v>0</v>
      </c>
      <c r="FB14" s="416"/>
      <c r="FC14" s="415">
        <v>106</v>
      </c>
      <c r="FD14" s="416"/>
      <c r="FE14" s="415">
        <v>8</v>
      </c>
      <c r="FF14" s="416"/>
      <c r="FG14" s="415">
        <v>2</v>
      </c>
      <c r="FH14" s="416"/>
      <c r="FI14" s="415">
        <v>261</v>
      </c>
      <c r="FJ14" s="416"/>
      <c r="FK14" s="415">
        <v>465</v>
      </c>
      <c r="FL14" s="416"/>
      <c r="FM14" s="415">
        <v>42</v>
      </c>
      <c r="FN14" s="416"/>
      <c r="FO14" s="415">
        <v>291</v>
      </c>
      <c r="FP14" s="416"/>
      <c r="FQ14" s="415">
        <v>32</v>
      </c>
      <c r="FR14" s="416"/>
      <c r="FS14" s="415">
        <v>62</v>
      </c>
      <c r="FT14" s="416"/>
      <c r="FU14" s="415">
        <v>263</v>
      </c>
      <c r="FV14" s="416"/>
      <c r="FW14" s="415">
        <v>597</v>
      </c>
      <c r="FX14" s="416"/>
      <c r="FY14" s="415">
        <v>268</v>
      </c>
      <c r="FZ14" s="416"/>
      <c r="GA14" s="415">
        <v>288</v>
      </c>
      <c r="GB14" s="416"/>
      <c r="GC14" s="415">
        <v>84</v>
      </c>
      <c r="GD14" s="416"/>
      <c r="GE14" s="415">
        <v>148</v>
      </c>
      <c r="GF14" s="416"/>
    </row>
    <row r="15" spans="6:188">
      <c r="G15" s="409" t="s">
        <v>152</v>
      </c>
      <c r="H15" s="410" t="s">
        <v>292</v>
      </c>
      <c r="I15" s="411">
        <v>2643</v>
      </c>
      <c r="J15" s="412"/>
      <c r="K15" s="411">
        <v>440</v>
      </c>
      <c r="L15" s="412"/>
      <c r="M15" s="411">
        <v>3</v>
      </c>
      <c r="N15" s="412"/>
      <c r="O15" s="411">
        <v>94</v>
      </c>
      <c r="P15" s="412"/>
      <c r="Q15" s="411">
        <v>5</v>
      </c>
      <c r="R15" s="412"/>
      <c r="S15" s="411">
        <v>2</v>
      </c>
      <c r="T15" s="412"/>
      <c r="U15" s="411">
        <v>170</v>
      </c>
      <c r="V15" s="412"/>
      <c r="W15" s="411">
        <v>298</v>
      </c>
      <c r="X15" s="412"/>
      <c r="Y15" s="411">
        <v>51</v>
      </c>
      <c r="Z15" s="412"/>
      <c r="AA15" s="411">
        <v>175</v>
      </c>
      <c r="AB15" s="412"/>
      <c r="AC15" s="411">
        <v>66</v>
      </c>
      <c r="AD15" s="412"/>
      <c r="AE15" s="411">
        <v>60</v>
      </c>
      <c r="AF15" s="412"/>
      <c r="AG15" s="411">
        <v>219</v>
      </c>
      <c r="AH15" s="412"/>
      <c r="AI15" s="411">
        <v>446</v>
      </c>
      <c r="AJ15" s="412"/>
      <c r="AK15" s="411">
        <v>180</v>
      </c>
      <c r="AL15" s="412"/>
      <c r="AM15" s="411">
        <v>300</v>
      </c>
      <c r="AN15" s="412"/>
      <c r="AO15" s="411">
        <v>65</v>
      </c>
      <c r="AP15" s="412"/>
      <c r="AQ15" s="411">
        <v>69</v>
      </c>
      <c r="AR15" s="412"/>
      <c r="AS15" s="411">
        <v>2331</v>
      </c>
      <c r="AT15" s="412"/>
      <c r="AU15" s="411">
        <v>385</v>
      </c>
      <c r="AV15" s="412"/>
      <c r="AW15" s="411">
        <v>0</v>
      </c>
      <c r="AX15" s="412"/>
      <c r="AY15" s="411">
        <v>82</v>
      </c>
      <c r="AZ15" s="412"/>
      <c r="BA15" s="411">
        <v>4</v>
      </c>
      <c r="BB15" s="412"/>
      <c r="BC15" s="411">
        <v>3</v>
      </c>
      <c r="BD15" s="412"/>
      <c r="BE15" s="411">
        <v>156</v>
      </c>
      <c r="BF15" s="412"/>
      <c r="BG15" s="411">
        <v>299</v>
      </c>
      <c r="BH15" s="412"/>
      <c r="BI15" s="411">
        <v>45</v>
      </c>
      <c r="BJ15" s="412"/>
      <c r="BK15" s="411">
        <v>173</v>
      </c>
      <c r="BL15" s="412"/>
      <c r="BM15" s="411">
        <v>39</v>
      </c>
      <c r="BN15" s="412"/>
      <c r="BO15" s="411">
        <v>54</v>
      </c>
      <c r="BP15" s="412"/>
      <c r="BQ15" s="411">
        <v>194</v>
      </c>
      <c r="BR15" s="412"/>
      <c r="BS15" s="411">
        <v>379</v>
      </c>
      <c r="BT15" s="412"/>
      <c r="BU15" s="411">
        <v>165</v>
      </c>
      <c r="BV15" s="412"/>
      <c r="BW15" s="411">
        <v>211</v>
      </c>
      <c r="BX15" s="412"/>
      <c r="BY15" s="411">
        <v>65</v>
      </c>
      <c r="BZ15" s="412"/>
      <c r="CA15" s="411">
        <v>77</v>
      </c>
      <c r="CB15" s="412"/>
      <c r="CC15" s="411">
        <v>2707</v>
      </c>
      <c r="CD15" s="412"/>
      <c r="CE15" s="411">
        <v>516</v>
      </c>
      <c r="CF15" s="412"/>
      <c r="CG15" s="411">
        <v>1</v>
      </c>
      <c r="CH15" s="412"/>
      <c r="CI15" s="411">
        <v>79</v>
      </c>
      <c r="CJ15" s="412"/>
      <c r="CK15" s="411">
        <v>12</v>
      </c>
      <c r="CL15" s="412"/>
      <c r="CM15" s="411">
        <v>0</v>
      </c>
      <c r="CN15" s="412"/>
      <c r="CO15" s="411">
        <v>171</v>
      </c>
      <c r="CP15" s="412"/>
      <c r="CQ15" s="411">
        <v>338</v>
      </c>
      <c r="CR15" s="412"/>
      <c r="CS15" s="411">
        <v>30</v>
      </c>
      <c r="CT15" s="412"/>
      <c r="CU15" s="411">
        <v>256</v>
      </c>
      <c r="CV15" s="412"/>
      <c r="CW15" s="411">
        <v>43</v>
      </c>
      <c r="CX15" s="412"/>
      <c r="CY15" s="411">
        <v>48</v>
      </c>
      <c r="CZ15" s="412"/>
      <c r="DA15" s="411">
        <v>189</v>
      </c>
      <c r="DB15" s="412"/>
      <c r="DC15" s="411">
        <v>454</v>
      </c>
      <c r="DD15" s="412"/>
      <c r="DE15" s="411">
        <v>215</v>
      </c>
      <c r="DF15" s="412"/>
      <c r="DG15" s="411">
        <v>202</v>
      </c>
      <c r="DH15" s="412"/>
      <c r="DI15" s="411">
        <v>54</v>
      </c>
      <c r="DJ15" s="412"/>
      <c r="DK15" s="411">
        <v>99</v>
      </c>
      <c r="DL15" s="412"/>
      <c r="DM15" s="411">
        <v>3145</v>
      </c>
      <c r="DN15" s="412"/>
      <c r="DO15" s="411">
        <v>550</v>
      </c>
      <c r="DP15" s="412"/>
      <c r="DQ15" s="411">
        <v>4</v>
      </c>
      <c r="DR15" s="412"/>
      <c r="DS15" s="411">
        <v>111</v>
      </c>
      <c r="DT15" s="412"/>
      <c r="DU15" s="411">
        <v>25</v>
      </c>
      <c r="DV15" s="412"/>
      <c r="DW15" s="411">
        <v>1</v>
      </c>
      <c r="DX15" s="412"/>
      <c r="DY15" s="411">
        <v>241</v>
      </c>
      <c r="DZ15" s="412"/>
      <c r="EA15" s="411">
        <v>404</v>
      </c>
      <c r="EB15" s="412"/>
      <c r="EC15" s="411">
        <v>50</v>
      </c>
      <c r="ED15" s="412"/>
      <c r="EE15" s="411">
        <v>315</v>
      </c>
      <c r="EF15" s="412"/>
      <c r="EG15" s="411">
        <v>33</v>
      </c>
      <c r="EH15" s="412"/>
      <c r="EI15" s="411">
        <v>54</v>
      </c>
      <c r="EJ15" s="412"/>
      <c r="EK15" s="411">
        <v>290</v>
      </c>
      <c r="EL15" s="412"/>
      <c r="EM15" s="411">
        <v>418</v>
      </c>
      <c r="EN15" s="412"/>
      <c r="EO15" s="411">
        <v>255</v>
      </c>
      <c r="EP15" s="412"/>
      <c r="EQ15" s="411">
        <v>221</v>
      </c>
      <c r="ER15" s="412"/>
      <c r="ES15" s="411">
        <v>81</v>
      </c>
      <c r="ET15" s="412"/>
      <c r="EU15" s="411">
        <v>92</v>
      </c>
      <c r="EV15" s="412"/>
      <c r="EW15" s="411">
        <v>2677</v>
      </c>
      <c r="EX15" s="412"/>
      <c r="EY15" s="411">
        <v>490</v>
      </c>
      <c r="EZ15" s="412"/>
      <c r="FA15" s="411">
        <v>4</v>
      </c>
      <c r="FB15" s="412"/>
      <c r="FC15" s="411">
        <v>80</v>
      </c>
      <c r="FD15" s="412"/>
      <c r="FE15" s="411">
        <v>8</v>
      </c>
      <c r="FF15" s="412"/>
      <c r="FG15" s="411">
        <v>1</v>
      </c>
      <c r="FH15" s="412"/>
      <c r="FI15" s="411">
        <v>152</v>
      </c>
      <c r="FJ15" s="412"/>
      <c r="FK15" s="411">
        <v>331</v>
      </c>
      <c r="FL15" s="412"/>
      <c r="FM15" s="411">
        <v>33</v>
      </c>
      <c r="FN15" s="412"/>
      <c r="FO15" s="411">
        <v>252</v>
      </c>
      <c r="FP15" s="412"/>
      <c r="FQ15" s="411">
        <v>39</v>
      </c>
      <c r="FR15" s="412"/>
      <c r="FS15" s="411">
        <v>35</v>
      </c>
      <c r="FT15" s="412"/>
      <c r="FU15" s="411">
        <v>193</v>
      </c>
      <c r="FV15" s="412"/>
      <c r="FW15" s="411">
        <v>453</v>
      </c>
      <c r="FX15" s="412"/>
      <c r="FY15" s="411">
        <v>196</v>
      </c>
      <c r="FZ15" s="412"/>
      <c r="GA15" s="411">
        <v>235</v>
      </c>
      <c r="GB15" s="412"/>
      <c r="GC15" s="411">
        <v>81</v>
      </c>
      <c r="GD15" s="412"/>
      <c r="GE15" s="411">
        <v>94</v>
      </c>
      <c r="GF15" s="412"/>
    </row>
    <row r="16" spans="6:188">
      <c r="G16" s="417" t="s">
        <v>1104</v>
      </c>
      <c r="H16" s="418"/>
      <c r="I16" s="418"/>
      <c r="J16" s="1203"/>
      <c r="K16" s="1203"/>
      <c r="L16" s="1203"/>
      <c r="M16" s="1203"/>
      <c r="N16" s="1203"/>
      <c r="O16" s="1203"/>
      <c r="P16" s="1203"/>
      <c r="Q16" s="1203"/>
      <c r="R16" s="1203"/>
      <c r="S16" s="1203"/>
      <c r="T16" s="1203"/>
      <c r="U16" s="1203"/>
      <c r="V16" s="1203"/>
      <c r="W16" s="1203"/>
      <c r="X16" s="1203"/>
      <c r="Y16" s="1203"/>
      <c r="Z16" s="1203"/>
      <c r="AA16" s="1203"/>
      <c r="AB16" s="1203"/>
      <c r="AC16" s="1203"/>
      <c r="AD16" s="1203"/>
      <c r="AE16" s="1203"/>
      <c r="AF16" s="1203"/>
      <c r="AG16" s="1203"/>
      <c r="AH16" s="1203"/>
      <c r="AI16" s="1203"/>
      <c r="AJ16" s="1203"/>
      <c r="AK16" s="1203"/>
      <c r="AL16" s="1203"/>
      <c r="AM16" s="1203"/>
      <c r="AN16" s="1203"/>
      <c r="AO16" s="1203"/>
      <c r="AP16" s="1203"/>
      <c r="AQ16" s="1203"/>
      <c r="AR16" s="1203"/>
      <c r="AS16" s="1203"/>
      <c r="AT16" s="1203"/>
      <c r="AU16" s="1203"/>
      <c r="AV16" s="1203"/>
      <c r="AW16" s="1203"/>
      <c r="AX16" s="1203"/>
      <c r="AY16" s="1203"/>
      <c r="AZ16" s="1203"/>
      <c r="BA16" s="1203"/>
      <c r="BB16" s="1203"/>
      <c r="BC16" s="1203"/>
      <c r="BD16" s="1203"/>
      <c r="BE16" s="1203"/>
      <c r="BF16" s="1203"/>
      <c r="BG16" s="1203"/>
      <c r="BH16" s="1203"/>
      <c r="BI16" s="1203"/>
      <c r="BJ16" s="1203"/>
      <c r="BK16" s="1203"/>
      <c r="BL16" s="1203"/>
      <c r="BM16" s="1203"/>
      <c r="BN16" s="1203"/>
      <c r="BO16" s="1203"/>
      <c r="BP16" s="1203"/>
      <c r="BQ16" s="1203"/>
      <c r="BR16" s="1203"/>
      <c r="BS16" s="1203"/>
      <c r="BT16" s="1203"/>
      <c r="BU16" s="1203"/>
      <c r="BV16" s="1203"/>
      <c r="BW16" s="1203"/>
      <c r="BX16" s="1203"/>
      <c r="BY16" s="1203"/>
      <c r="BZ16" s="1203"/>
      <c r="CA16" s="1203"/>
      <c r="CB16" s="1203"/>
      <c r="CC16" s="1203"/>
      <c r="CD16" s="1203"/>
      <c r="CE16" s="1203"/>
      <c r="CF16" s="1203"/>
      <c r="CG16" s="1203"/>
      <c r="CH16" s="1203"/>
      <c r="CI16" s="1203"/>
      <c r="CJ16" s="1203"/>
      <c r="CK16" s="1203"/>
      <c r="CL16" s="1203"/>
      <c r="CM16" s="1203"/>
      <c r="CN16" s="1203"/>
      <c r="CO16" s="1203"/>
      <c r="CP16" s="1203"/>
      <c r="CQ16" s="1203"/>
      <c r="CR16" s="1203"/>
      <c r="CS16" s="1203"/>
      <c r="CT16" s="1203"/>
      <c r="CU16" s="1203"/>
      <c r="CV16" s="1203"/>
      <c r="CW16" s="1203"/>
      <c r="CX16" s="1203"/>
      <c r="CY16" s="1203"/>
      <c r="CZ16" s="1203"/>
      <c r="DA16" s="1203"/>
      <c r="DB16" s="1203"/>
      <c r="DC16" s="1203"/>
      <c r="DD16" s="1203"/>
      <c r="DE16" s="1203"/>
      <c r="DF16" s="1203"/>
      <c r="DG16" s="1203"/>
      <c r="DH16" s="1203"/>
      <c r="DI16" s="1203"/>
      <c r="DJ16" s="1203"/>
      <c r="DK16" s="1203"/>
      <c r="DL16" s="1203"/>
      <c r="DM16" s="1203"/>
      <c r="DN16" s="1203"/>
      <c r="DO16" s="1203"/>
      <c r="DP16" s="1203"/>
      <c r="DQ16" s="1203"/>
      <c r="DR16" s="1203"/>
      <c r="DS16" s="1203"/>
      <c r="DT16" s="1203"/>
      <c r="DU16" s="1203"/>
      <c r="DV16" s="1203"/>
      <c r="DW16" s="1203"/>
      <c r="DX16" s="1203"/>
      <c r="DY16" s="1203"/>
      <c r="DZ16" s="1203"/>
      <c r="EA16" s="1203"/>
      <c r="EB16" s="1203"/>
      <c r="EC16" s="1203"/>
      <c r="ED16" s="1203"/>
      <c r="EE16" s="1203"/>
      <c r="EF16" s="1203"/>
      <c r="EG16" s="1203"/>
      <c r="EH16" s="1203"/>
      <c r="EI16" s="1203"/>
      <c r="EJ16" s="1203"/>
      <c r="EK16" s="1203"/>
      <c r="EL16" s="1203"/>
      <c r="EM16" s="1203"/>
      <c r="EN16" s="1203"/>
      <c r="EO16" s="1203"/>
      <c r="EP16" s="1203"/>
      <c r="EQ16" s="1203"/>
      <c r="ER16" s="1203"/>
      <c r="ES16" s="1203"/>
      <c r="ET16" s="1203"/>
      <c r="EU16" s="1203"/>
      <c r="EV16" s="1203"/>
      <c r="EW16" s="1203"/>
      <c r="EX16" s="1203"/>
      <c r="EY16" s="1203"/>
      <c r="EZ16" s="1203"/>
      <c r="FA16" s="1203"/>
      <c r="FB16" s="1203"/>
      <c r="FC16" s="1203"/>
      <c r="FD16" s="1203"/>
      <c r="FE16" s="1203"/>
      <c r="FF16" s="1203"/>
      <c r="FG16" s="1203"/>
      <c r="FH16" s="1203"/>
      <c r="FI16" s="1203"/>
      <c r="FJ16" s="1203"/>
      <c r="FK16" s="1203"/>
      <c r="FL16" s="1203"/>
      <c r="FM16" s="1203"/>
      <c r="FN16" s="1203"/>
      <c r="FO16" s="1203"/>
      <c r="FP16" s="1203"/>
      <c r="FQ16" s="1203"/>
      <c r="FR16" s="1203"/>
      <c r="FS16" s="1203"/>
      <c r="FT16" s="1203"/>
      <c r="FU16" s="1203"/>
      <c r="FV16" s="1203"/>
      <c r="FW16" s="1203"/>
      <c r="FX16" s="1203"/>
      <c r="FY16" s="1203"/>
      <c r="FZ16" s="1203"/>
      <c r="GA16" s="1203"/>
      <c r="GB16" s="1203"/>
      <c r="GC16" s="1203"/>
      <c r="GD16" s="1203"/>
      <c r="GE16" s="1203"/>
      <c r="GF16" s="418"/>
    </row>
    <row r="19" spans="6:188" ht="15" thickBot="1"/>
    <row r="20" spans="6:188" ht="15" thickBot="1">
      <c r="F20" s="1162" t="s">
        <v>1108</v>
      </c>
      <c r="G20" s="1163"/>
      <c r="H20" s="1164"/>
    </row>
    <row r="21" spans="6:188">
      <c r="G21" s="1129" t="s">
        <v>452</v>
      </c>
      <c r="H21" s="1130"/>
      <c r="I21" s="1135" t="s">
        <v>1106</v>
      </c>
      <c r="J21" s="1136"/>
      <c r="K21" s="1136"/>
      <c r="L21" s="1136"/>
      <c r="M21" s="1136"/>
      <c r="N21" s="1136"/>
      <c r="O21" s="1136"/>
      <c r="P21" s="1136"/>
      <c r="Q21" s="1136"/>
      <c r="R21" s="1136"/>
      <c r="S21" s="1136"/>
      <c r="T21" s="1136"/>
      <c r="U21" s="1136"/>
      <c r="V21" s="1136"/>
      <c r="W21" s="1136"/>
      <c r="X21" s="1136"/>
      <c r="Y21" s="1136"/>
      <c r="Z21" s="1136"/>
      <c r="AA21" s="1136"/>
      <c r="AB21" s="1136"/>
      <c r="AC21" s="1136"/>
      <c r="AD21" s="1136"/>
      <c r="AE21" s="1136"/>
      <c r="AF21" s="1136"/>
      <c r="AG21" s="1136"/>
      <c r="AH21" s="1136"/>
      <c r="AI21" s="1136"/>
      <c r="AJ21" s="1136"/>
      <c r="AK21" s="1136"/>
      <c r="AL21" s="1136"/>
      <c r="AM21" s="1136"/>
      <c r="AN21" s="1136"/>
      <c r="AO21" s="1136"/>
      <c r="AP21" s="1136"/>
      <c r="AQ21" s="1136"/>
      <c r="AR21" s="1136"/>
      <c r="AS21" s="1136"/>
      <c r="AT21" s="1136"/>
      <c r="AU21" s="1136"/>
      <c r="AV21" s="1136"/>
      <c r="AW21" s="1136"/>
      <c r="AX21" s="1136"/>
      <c r="AY21" s="1136"/>
      <c r="AZ21" s="1136"/>
      <c r="BA21" s="1136"/>
      <c r="BB21" s="1136"/>
      <c r="BC21" s="1136"/>
      <c r="BD21" s="1136"/>
      <c r="BE21" s="1136"/>
      <c r="BF21" s="1136"/>
      <c r="BG21" s="1136"/>
      <c r="BH21" s="1136"/>
      <c r="BI21" s="1136"/>
      <c r="BJ21" s="1136"/>
      <c r="BK21" s="1136"/>
      <c r="BL21" s="1136"/>
      <c r="BM21" s="1136"/>
      <c r="BN21" s="1136"/>
      <c r="BO21" s="1136"/>
      <c r="BP21" s="1136"/>
      <c r="BQ21" s="1136"/>
      <c r="BR21" s="1136"/>
      <c r="BS21" s="1136"/>
      <c r="BT21" s="1136"/>
      <c r="BU21" s="1136"/>
      <c r="BV21" s="1136"/>
      <c r="BW21" s="1136"/>
      <c r="BX21" s="1136"/>
      <c r="BY21" s="1136"/>
      <c r="BZ21" s="1136"/>
      <c r="CA21" s="1136"/>
      <c r="CB21" s="1136"/>
      <c r="CC21" s="1136"/>
      <c r="CD21" s="1136"/>
      <c r="CE21" s="1136"/>
      <c r="CF21" s="1136"/>
      <c r="CG21" s="1136"/>
      <c r="CH21" s="1136"/>
      <c r="CI21" s="1136"/>
      <c r="CJ21" s="1136"/>
      <c r="CK21" s="1136"/>
      <c r="CL21" s="1136"/>
      <c r="CM21" s="1136"/>
      <c r="CN21" s="1136"/>
      <c r="CO21" s="1136"/>
      <c r="CP21" s="1136"/>
      <c r="CQ21" s="1136"/>
      <c r="CR21" s="1136"/>
      <c r="CS21" s="1136"/>
      <c r="CT21" s="1136"/>
      <c r="CU21" s="1136"/>
      <c r="CV21" s="1136"/>
      <c r="CW21" s="1136"/>
      <c r="CX21" s="1136"/>
      <c r="CY21" s="1136"/>
      <c r="CZ21" s="1136"/>
      <c r="DA21" s="1136"/>
      <c r="DB21" s="1136"/>
      <c r="DC21" s="1136"/>
      <c r="DD21" s="1136"/>
      <c r="DE21" s="1136"/>
      <c r="DF21" s="1136"/>
      <c r="DG21" s="1136"/>
      <c r="DH21" s="1136"/>
      <c r="DI21" s="1136"/>
      <c r="DJ21" s="1136"/>
      <c r="DK21" s="1136"/>
      <c r="DL21" s="1136"/>
      <c r="DM21" s="1136"/>
      <c r="DN21" s="1136"/>
      <c r="DO21" s="1136"/>
      <c r="DP21" s="1136"/>
      <c r="DQ21" s="1136"/>
      <c r="DR21" s="1136"/>
      <c r="DS21" s="1136"/>
      <c r="DT21" s="1136"/>
      <c r="DU21" s="1136"/>
      <c r="DV21" s="1136"/>
      <c r="DW21" s="1136"/>
      <c r="DX21" s="1136"/>
      <c r="DY21" s="1136"/>
      <c r="DZ21" s="1136"/>
      <c r="EA21" s="1136"/>
      <c r="EB21" s="1136"/>
      <c r="EC21" s="1136"/>
      <c r="ED21" s="1136"/>
      <c r="EE21" s="1136"/>
      <c r="EF21" s="1136"/>
      <c r="EG21" s="1136"/>
      <c r="EH21" s="1136"/>
      <c r="EI21" s="1136"/>
      <c r="EJ21" s="1136"/>
      <c r="EK21" s="1136"/>
      <c r="EL21" s="1136"/>
      <c r="EM21" s="1136"/>
      <c r="EN21" s="1136"/>
      <c r="EO21" s="1136"/>
      <c r="EP21" s="1136"/>
      <c r="EQ21" s="1136"/>
      <c r="ER21" s="1136"/>
      <c r="ES21" s="1136"/>
      <c r="ET21" s="1136"/>
      <c r="EU21" s="1136"/>
      <c r="EV21" s="1136"/>
      <c r="EW21" s="1136"/>
      <c r="EX21" s="1136"/>
      <c r="EY21" s="1136"/>
      <c r="EZ21" s="1136"/>
      <c r="FA21" s="1136"/>
      <c r="FB21" s="1136"/>
      <c r="FC21" s="1136"/>
      <c r="FD21" s="1136"/>
      <c r="FE21" s="1136"/>
      <c r="FF21" s="1136"/>
      <c r="FG21" s="1136"/>
      <c r="FH21" s="1136"/>
      <c r="FI21" s="1136"/>
      <c r="FJ21" s="1136"/>
      <c r="FK21" s="1136"/>
      <c r="FL21" s="1136"/>
      <c r="FM21" s="1136"/>
      <c r="FN21" s="1136"/>
      <c r="FO21" s="1136"/>
      <c r="FP21" s="1136"/>
      <c r="FQ21" s="1136"/>
      <c r="FR21" s="1136"/>
      <c r="FS21" s="1136"/>
      <c r="FT21" s="1136"/>
      <c r="FU21" s="1136"/>
      <c r="FV21" s="1136"/>
      <c r="FW21" s="1136"/>
      <c r="FX21" s="1136"/>
      <c r="FY21" s="1136"/>
      <c r="FZ21" s="1136"/>
      <c r="GA21" s="1136"/>
      <c r="GB21" s="1136"/>
      <c r="GC21" s="1136"/>
      <c r="GD21" s="1136"/>
      <c r="GE21" s="1136"/>
      <c r="GF21" s="1205"/>
    </row>
    <row r="22" spans="6:188">
      <c r="G22" s="1131"/>
      <c r="H22" s="1132"/>
      <c r="I22" s="1137" t="s">
        <v>449</v>
      </c>
      <c r="J22" s="1138"/>
      <c r="K22" s="1138"/>
      <c r="L22" s="1138"/>
      <c r="M22" s="1138"/>
      <c r="N22" s="1138"/>
      <c r="O22" s="1138"/>
      <c r="P22" s="1138"/>
      <c r="Q22" s="1138"/>
      <c r="R22" s="1138"/>
      <c r="S22" s="1138"/>
      <c r="T22" s="1138"/>
      <c r="U22" s="1138"/>
      <c r="V22" s="1138"/>
      <c r="W22" s="1138"/>
      <c r="X22" s="1138"/>
      <c r="Y22" s="1138"/>
      <c r="Z22" s="1138"/>
      <c r="AA22" s="1138"/>
      <c r="AB22" s="1138"/>
      <c r="AC22" s="1138"/>
      <c r="AD22" s="1138"/>
      <c r="AE22" s="1138"/>
      <c r="AF22" s="1138"/>
      <c r="AG22" s="1138"/>
      <c r="AH22" s="1138"/>
      <c r="AI22" s="1138"/>
      <c r="AJ22" s="1138"/>
      <c r="AK22" s="1138"/>
      <c r="AL22" s="1138"/>
      <c r="AM22" s="1138"/>
      <c r="AN22" s="1138"/>
      <c r="AO22" s="1138"/>
      <c r="AP22" s="1138"/>
      <c r="AQ22" s="1138"/>
      <c r="AR22" s="1138"/>
      <c r="AS22" s="1138"/>
      <c r="AT22" s="1138"/>
      <c r="AU22" s="1138"/>
      <c r="AV22" s="1138"/>
      <c r="AW22" s="1138"/>
      <c r="AX22" s="1138"/>
      <c r="AY22" s="1138"/>
      <c r="AZ22" s="1138"/>
      <c r="BA22" s="1138"/>
      <c r="BB22" s="1138"/>
      <c r="BC22" s="1138"/>
      <c r="BD22" s="1138"/>
      <c r="BE22" s="1138"/>
      <c r="BF22" s="1138"/>
      <c r="BG22" s="1138"/>
      <c r="BH22" s="1138"/>
      <c r="BI22" s="1138"/>
      <c r="BJ22" s="1138"/>
      <c r="BK22" s="1138"/>
      <c r="BL22" s="1138"/>
      <c r="BM22" s="1138"/>
      <c r="BN22" s="1138"/>
      <c r="BO22" s="1138"/>
      <c r="BP22" s="1138"/>
      <c r="BQ22" s="1138"/>
      <c r="BR22" s="1138"/>
      <c r="BS22" s="1138"/>
      <c r="BT22" s="1138"/>
      <c r="BU22" s="1138"/>
      <c r="BV22" s="1138"/>
      <c r="BW22" s="1138"/>
      <c r="BX22" s="1138"/>
      <c r="BY22" s="1138"/>
      <c r="BZ22" s="1138"/>
      <c r="CA22" s="1138"/>
      <c r="CB22" s="1138"/>
      <c r="CC22" s="1138"/>
      <c r="CD22" s="1138"/>
      <c r="CE22" s="1138"/>
      <c r="CF22" s="1138"/>
      <c r="CG22" s="1138"/>
      <c r="CH22" s="1138"/>
      <c r="CI22" s="1138"/>
      <c r="CJ22" s="1138"/>
      <c r="CK22" s="1138"/>
      <c r="CL22" s="1138"/>
      <c r="CM22" s="1138"/>
      <c r="CN22" s="1138"/>
      <c r="CO22" s="1138"/>
      <c r="CP22" s="1138"/>
      <c r="CQ22" s="1138"/>
      <c r="CR22" s="1138"/>
      <c r="CS22" s="1138"/>
      <c r="CT22" s="1138"/>
      <c r="CU22" s="1138"/>
      <c r="CV22" s="1138"/>
      <c r="CW22" s="1138"/>
      <c r="CX22" s="1138"/>
      <c r="CY22" s="1138"/>
      <c r="CZ22" s="1138"/>
      <c r="DA22" s="1138"/>
      <c r="DB22" s="1138"/>
      <c r="DC22" s="1138"/>
      <c r="DD22" s="1138"/>
      <c r="DE22" s="1138"/>
      <c r="DF22" s="1138"/>
      <c r="DG22" s="1138"/>
      <c r="DH22" s="1138"/>
      <c r="DI22" s="1138"/>
      <c r="DJ22" s="1138"/>
      <c r="DK22" s="1138"/>
      <c r="DL22" s="1138"/>
      <c r="DM22" s="1138"/>
      <c r="DN22" s="1138"/>
      <c r="DO22" s="1138"/>
      <c r="DP22" s="1138"/>
      <c r="DQ22" s="1138"/>
      <c r="DR22" s="1138"/>
      <c r="DS22" s="1138"/>
      <c r="DT22" s="1138"/>
      <c r="DU22" s="1138"/>
      <c r="DV22" s="1138"/>
      <c r="DW22" s="1138"/>
      <c r="DX22" s="1138"/>
      <c r="DY22" s="1138"/>
      <c r="DZ22" s="1138"/>
      <c r="EA22" s="1138"/>
      <c r="EB22" s="1138"/>
      <c r="EC22" s="1138"/>
      <c r="ED22" s="1138"/>
      <c r="EE22" s="1138"/>
      <c r="EF22" s="1138"/>
      <c r="EG22" s="1138"/>
      <c r="EH22" s="1138"/>
      <c r="EI22" s="1138"/>
      <c r="EJ22" s="1138"/>
      <c r="EK22" s="1138"/>
      <c r="EL22" s="1138"/>
      <c r="EM22" s="1138"/>
      <c r="EN22" s="1138"/>
      <c r="EO22" s="1138"/>
      <c r="EP22" s="1138"/>
      <c r="EQ22" s="1138"/>
      <c r="ER22" s="1138"/>
      <c r="ES22" s="1138"/>
      <c r="ET22" s="1138"/>
      <c r="EU22" s="1138"/>
      <c r="EV22" s="1138"/>
      <c r="EW22" s="1138"/>
      <c r="EX22" s="1138"/>
      <c r="EY22" s="1138"/>
      <c r="EZ22" s="1138"/>
      <c r="FA22" s="1138"/>
      <c r="FB22" s="1138"/>
      <c r="FC22" s="1138"/>
      <c r="FD22" s="1138"/>
      <c r="FE22" s="1138"/>
      <c r="FF22" s="1138"/>
      <c r="FG22" s="1138"/>
      <c r="FH22" s="1138"/>
      <c r="FI22" s="1138"/>
      <c r="FJ22" s="1138"/>
      <c r="FK22" s="1138"/>
      <c r="FL22" s="1138"/>
      <c r="FM22" s="1138"/>
      <c r="FN22" s="1138"/>
      <c r="FO22" s="1138"/>
      <c r="FP22" s="1138"/>
      <c r="FQ22" s="1138"/>
      <c r="FR22" s="1138"/>
      <c r="FS22" s="1138"/>
      <c r="FT22" s="1138"/>
      <c r="FU22" s="1138"/>
      <c r="FV22" s="1138"/>
      <c r="FW22" s="1138"/>
      <c r="FX22" s="1138"/>
      <c r="FY22" s="1138"/>
      <c r="FZ22" s="1138"/>
      <c r="GA22" s="1138"/>
      <c r="GB22" s="1138"/>
      <c r="GC22" s="1138"/>
      <c r="GD22" s="1138"/>
      <c r="GE22" s="1138"/>
      <c r="GF22" s="1204"/>
    </row>
    <row r="23" spans="6:188">
      <c r="G23" s="1131"/>
      <c r="H23" s="1132"/>
      <c r="I23" s="1137">
        <v>2021</v>
      </c>
      <c r="J23" s="1138"/>
      <c r="K23" s="1138"/>
      <c r="L23" s="1138"/>
      <c r="M23" s="1138"/>
      <c r="N23" s="1138"/>
      <c r="O23" s="1138"/>
      <c r="P23" s="1138"/>
      <c r="Q23" s="1138"/>
      <c r="R23" s="1138"/>
      <c r="S23" s="1138"/>
      <c r="T23" s="1138"/>
      <c r="U23" s="1138"/>
      <c r="V23" s="1138"/>
      <c r="W23" s="1138"/>
      <c r="X23" s="1138"/>
      <c r="Y23" s="1138"/>
      <c r="Z23" s="1138"/>
      <c r="AA23" s="1138"/>
      <c r="AB23" s="1138"/>
      <c r="AC23" s="1138"/>
      <c r="AD23" s="1138"/>
      <c r="AE23" s="1138"/>
      <c r="AF23" s="1138"/>
      <c r="AG23" s="1138"/>
      <c r="AH23" s="1138"/>
      <c r="AI23" s="1138"/>
      <c r="AJ23" s="1138"/>
      <c r="AK23" s="1138"/>
      <c r="AL23" s="1138"/>
      <c r="AM23" s="1138"/>
      <c r="AN23" s="1138"/>
      <c r="AO23" s="1138"/>
      <c r="AP23" s="1138"/>
      <c r="AQ23" s="1138"/>
      <c r="AR23" s="1204"/>
      <c r="AS23" s="1137">
        <v>2020</v>
      </c>
      <c r="AT23" s="1138"/>
      <c r="AU23" s="1138"/>
      <c r="AV23" s="1138"/>
      <c r="AW23" s="1138"/>
      <c r="AX23" s="1138"/>
      <c r="AY23" s="1138"/>
      <c r="AZ23" s="1138"/>
      <c r="BA23" s="1138"/>
      <c r="BB23" s="1138"/>
      <c r="BC23" s="1138"/>
      <c r="BD23" s="1138"/>
      <c r="BE23" s="1138"/>
      <c r="BF23" s="1138"/>
      <c r="BG23" s="1138"/>
      <c r="BH23" s="1138"/>
      <c r="BI23" s="1138"/>
      <c r="BJ23" s="1138"/>
      <c r="BK23" s="1138"/>
      <c r="BL23" s="1138"/>
      <c r="BM23" s="1138"/>
      <c r="BN23" s="1138"/>
      <c r="BO23" s="1138"/>
      <c r="BP23" s="1138"/>
      <c r="BQ23" s="1138"/>
      <c r="BR23" s="1138"/>
      <c r="BS23" s="1138"/>
      <c r="BT23" s="1138"/>
      <c r="BU23" s="1138"/>
      <c r="BV23" s="1138"/>
      <c r="BW23" s="1138"/>
      <c r="BX23" s="1138"/>
      <c r="BY23" s="1138"/>
      <c r="BZ23" s="1138"/>
      <c r="CA23" s="1138"/>
      <c r="CB23" s="1204"/>
      <c r="CC23" s="1137">
        <v>2019</v>
      </c>
      <c r="CD23" s="1138"/>
      <c r="CE23" s="1138"/>
      <c r="CF23" s="1138"/>
      <c r="CG23" s="1138"/>
      <c r="CH23" s="1138"/>
      <c r="CI23" s="1138"/>
      <c r="CJ23" s="1138"/>
      <c r="CK23" s="1138"/>
      <c r="CL23" s="1138"/>
      <c r="CM23" s="1138"/>
      <c r="CN23" s="1138"/>
      <c r="CO23" s="1138"/>
      <c r="CP23" s="1138"/>
      <c r="CQ23" s="1138"/>
      <c r="CR23" s="1138"/>
      <c r="CS23" s="1138"/>
      <c r="CT23" s="1138"/>
      <c r="CU23" s="1138"/>
      <c r="CV23" s="1138"/>
      <c r="CW23" s="1138"/>
      <c r="CX23" s="1138"/>
      <c r="CY23" s="1138"/>
      <c r="CZ23" s="1138"/>
      <c r="DA23" s="1138"/>
      <c r="DB23" s="1138"/>
      <c r="DC23" s="1138"/>
      <c r="DD23" s="1138"/>
      <c r="DE23" s="1138"/>
      <c r="DF23" s="1138"/>
      <c r="DG23" s="1138"/>
      <c r="DH23" s="1138"/>
      <c r="DI23" s="1138"/>
      <c r="DJ23" s="1138"/>
      <c r="DK23" s="1138"/>
      <c r="DL23" s="1204"/>
      <c r="DM23" s="1137">
        <v>2018</v>
      </c>
      <c r="DN23" s="1138"/>
      <c r="DO23" s="1138"/>
      <c r="DP23" s="1138"/>
      <c r="DQ23" s="1138"/>
      <c r="DR23" s="1138"/>
      <c r="DS23" s="1138"/>
      <c r="DT23" s="1138"/>
      <c r="DU23" s="1138"/>
      <c r="DV23" s="1138"/>
      <c r="DW23" s="1138"/>
      <c r="DX23" s="1138"/>
      <c r="DY23" s="1138"/>
      <c r="DZ23" s="1138"/>
      <c r="EA23" s="1138"/>
      <c r="EB23" s="1138"/>
      <c r="EC23" s="1138"/>
      <c r="ED23" s="1138"/>
      <c r="EE23" s="1138"/>
      <c r="EF23" s="1138"/>
      <c r="EG23" s="1138"/>
      <c r="EH23" s="1138"/>
      <c r="EI23" s="1138"/>
      <c r="EJ23" s="1138"/>
      <c r="EK23" s="1138"/>
      <c r="EL23" s="1138"/>
      <c r="EM23" s="1138"/>
      <c r="EN23" s="1138"/>
      <c r="EO23" s="1138"/>
      <c r="EP23" s="1138"/>
      <c r="EQ23" s="1138"/>
      <c r="ER23" s="1138"/>
      <c r="ES23" s="1138"/>
      <c r="ET23" s="1138"/>
      <c r="EU23" s="1138"/>
      <c r="EV23" s="1204"/>
      <c r="EW23" s="1137">
        <v>2017</v>
      </c>
      <c r="EX23" s="1138"/>
      <c r="EY23" s="1138"/>
      <c r="EZ23" s="1138"/>
      <c r="FA23" s="1138"/>
      <c r="FB23" s="1138"/>
      <c r="FC23" s="1138"/>
      <c r="FD23" s="1138"/>
      <c r="FE23" s="1138"/>
      <c r="FF23" s="1138"/>
      <c r="FG23" s="1138"/>
      <c r="FH23" s="1138"/>
      <c r="FI23" s="1138"/>
      <c r="FJ23" s="1138"/>
      <c r="FK23" s="1138"/>
      <c r="FL23" s="1138"/>
      <c r="FM23" s="1138"/>
      <c r="FN23" s="1138"/>
      <c r="FO23" s="1138"/>
      <c r="FP23" s="1138"/>
      <c r="FQ23" s="1138"/>
      <c r="FR23" s="1138"/>
      <c r="FS23" s="1138"/>
      <c r="FT23" s="1138"/>
      <c r="FU23" s="1138"/>
      <c r="FV23" s="1138"/>
      <c r="FW23" s="1138"/>
      <c r="FX23" s="1138"/>
      <c r="FY23" s="1138"/>
      <c r="FZ23" s="1138"/>
      <c r="GA23" s="1138"/>
      <c r="GB23" s="1138"/>
      <c r="GC23" s="1138"/>
      <c r="GD23" s="1138"/>
      <c r="GE23" s="1138"/>
      <c r="GF23" s="1204"/>
    </row>
    <row r="24" spans="6:188">
      <c r="G24" s="1131"/>
      <c r="H24" s="1132"/>
      <c r="I24" s="1137" t="s">
        <v>1103</v>
      </c>
      <c r="J24" s="1138"/>
      <c r="K24" s="1138"/>
      <c r="L24" s="1138"/>
      <c r="M24" s="1138"/>
      <c r="N24" s="1138"/>
      <c r="O24" s="1138"/>
      <c r="P24" s="1138"/>
      <c r="Q24" s="1138"/>
      <c r="R24" s="1138"/>
      <c r="S24" s="1138"/>
      <c r="T24" s="1138"/>
      <c r="U24" s="1138"/>
      <c r="V24" s="1138"/>
      <c r="W24" s="1138"/>
      <c r="X24" s="1138"/>
      <c r="Y24" s="1138"/>
      <c r="Z24" s="1138"/>
      <c r="AA24" s="1138"/>
      <c r="AB24" s="1138"/>
      <c r="AC24" s="1138"/>
      <c r="AD24" s="1138"/>
      <c r="AE24" s="1138"/>
      <c r="AF24" s="1138"/>
      <c r="AG24" s="1138"/>
      <c r="AH24" s="1138"/>
      <c r="AI24" s="1138"/>
      <c r="AJ24" s="1138"/>
      <c r="AK24" s="1138"/>
      <c r="AL24" s="1138"/>
      <c r="AM24" s="1138"/>
      <c r="AN24" s="1138"/>
      <c r="AO24" s="1138"/>
      <c r="AP24" s="1138"/>
      <c r="AQ24" s="1138"/>
      <c r="AR24" s="1138"/>
      <c r="AS24" s="1138"/>
      <c r="AT24" s="1138"/>
      <c r="AU24" s="1138"/>
      <c r="AV24" s="1138"/>
      <c r="AW24" s="1138"/>
      <c r="AX24" s="1138"/>
      <c r="AY24" s="1138"/>
      <c r="AZ24" s="1138"/>
      <c r="BA24" s="1138"/>
      <c r="BB24" s="1138"/>
      <c r="BC24" s="1138"/>
      <c r="BD24" s="1138"/>
      <c r="BE24" s="1138"/>
      <c r="BF24" s="1138"/>
      <c r="BG24" s="1138"/>
      <c r="BH24" s="1138"/>
      <c r="BI24" s="1138"/>
      <c r="BJ24" s="1138"/>
      <c r="BK24" s="1138"/>
      <c r="BL24" s="1138"/>
      <c r="BM24" s="1138"/>
      <c r="BN24" s="1138"/>
      <c r="BO24" s="1138"/>
      <c r="BP24" s="1138"/>
      <c r="BQ24" s="1138"/>
      <c r="BR24" s="1138"/>
      <c r="BS24" s="1138"/>
      <c r="BT24" s="1138"/>
      <c r="BU24" s="1138"/>
      <c r="BV24" s="1138"/>
      <c r="BW24" s="1138"/>
      <c r="BX24" s="1138"/>
      <c r="BY24" s="1138"/>
      <c r="BZ24" s="1138"/>
      <c r="CA24" s="1138"/>
      <c r="CB24" s="1138"/>
      <c r="CC24" s="1138"/>
      <c r="CD24" s="1138"/>
      <c r="CE24" s="1138"/>
      <c r="CF24" s="1138"/>
      <c r="CG24" s="1138"/>
      <c r="CH24" s="1138"/>
      <c r="CI24" s="1138"/>
      <c r="CJ24" s="1138"/>
      <c r="CK24" s="1138"/>
      <c r="CL24" s="1138"/>
      <c r="CM24" s="1138"/>
      <c r="CN24" s="1138"/>
      <c r="CO24" s="1138"/>
      <c r="CP24" s="1138"/>
      <c r="CQ24" s="1138"/>
      <c r="CR24" s="1138"/>
      <c r="CS24" s="1138"/>
      <c r="CT24" s="1138"/>
      <c r="CU24" s="1138"/>
      <c r="CV24" s="1138"/>
      <c r="CW24" s="1138"/>
      <c r="CX24" s="1138"/>
      <c r="CY24" s="1138"/>
      <c r="CZ24" s="1138"/>
      <c r="DA24" s="1138"/>
      <c r="DB24" s="1138"/>
      <c r="DC24" s="1138"/>
      <c r="DD24" s="1138"/>
      <c r="DE24" s="1138"/>
      <c r="DF24" s="1138"/>
      <c r="DG24" s="1138"/>
      <c r="DH24" s="1138"/>
      <c r="DI24" s="1138"/>
      <c r="DJ24" s="1138"/>
      <c r="DK24" s="1138"/>
      <c r="DL24" s="1138"/>
      <c r="DM24" s="1138"/>
      <c r="DN24" s="1138"/>
      <c r="DO24" s="1138"/>
      <c r="DP24" s="1138"/>
      <c r="DQ24" s="1138"/>
      <c r="DR24" s="1138"/>
      <c r="DS24" s="1138"/>
      <c r="DT24" s="1138"/>
      <c r="DU24" s="1138"/>
      <c r="DV24" s="1138"/>
      <c r="DW24" s="1138"/>
      <c r="DX24" s="1138"/>
      <c r="DY24" s="1138"/>
      <c r="DZ24" s="1138"/>
      <c r="EA24" s="1138"/>
      <c r="EB24" s="1138"/>
      <c r="EC24" s="1138"/>
      <c r="ED24" s="1138"/>
      <c r="EE24" s="1138"/>
      <c r="EF24" s="1138"/>
      <c r="EG24" s="1138"/>
      <c r="EH24" s="1138"/>
      <c r="EI24" s="1138"/>
      <c r="EJ24" s="1138"/>
      <c r="EK24" s="1138"/>
      <c r="EL24" s="1138"/>
      <c r="EM24" s="1138"/>
      <c r="EN24" s="1138"/>
      <c r="EO24" s="1138"/>
      <c r="EP24" s="1138"/>
      <c r="EQ24" s="1138"/>
      <c r="ER24" s="1138"/>
      <c r="ES24" s="1138"/>
      <c r="ET24" s="1138"/>
      <c r="EU24" s="1138"/>
      <c r="EV24" s="1138"/>
      <c r="EW24" s="1138"/>
      <c r="EX24" s="1138"/>
      <c r="EY24" s="1138"/>
      <c r="EZ24" s="1138"/>
      <c r="FA24" s="1138"/>
      <c r="FB24" s="1138"/>
      <c r="FC24" s="1138"/>
      <c r="FD24" s="1138"/>
      <c r="FE24" s="1138"/>
      <c r="FF24" s="1138"/>
      <c r="FG24" s="1138"/>
      <c r="FH24" s="1138"/>
      <c r="FI24" s="1138"/>
      <c r="FJ24" s="1138"/>
      <c r="FK24" s="1138"/>
      <c r="FL24" s="1138"/>
      <c r="FM24" s="1138"/>
      <c r="FN24" s="1138"/>
      <c r="FO24" s="1138"/>
      <c r="FP24" s="1138"/>
      <c r="FQ24" s="1138"/>
      <c r="FR24" s="1138"/>
      <c r="FS24" s="1138"/>
      <c r="FT24" s="1138"/>
      <c r="FU24" s="1138"/>
      <c r="FV24" s="1138"/>
      <c r="FW24" s="1138"/>
      <c r="FX24" s="1138"/>
      <c r="FY24" s="1138"/>
      <c r="FZ24" s="1138"/>
      <c r="GA24" s="1138"/>
      <c r="GB24" s="1138"/>
      <c r="GC24" s="1138"/>
      <c r="GD24" s="1138"/>
      <c r="GE24" s="1138"/>
      <c r="GF24" s="1204"/>
    </row>
    <row r="25" spans="6:188" ht="40.799999999999997" customHeight="1">
      <c r="G25" s="1131"/>
      <c r="H25" s="1132"/>
      <c r="I25" s="1137" t="s">
        <v>1</v>
      </c>
      <c r="J25" s="1204"/>
      <c r="K25" s="1137" t="s">
        <v>709</v>
      </c>
      <c r="L25" s="1204"/>
      <c r="M25" s="1137" t="s">
        <v>812</v>
      </c>
      <c r="N25" s="1204"/>
      <c r="O25" s="1137" t="s">
        <v>786</v>
      </c>
      <c r="P25" s="1204"/>
      <c r="Q25" s="1137" t="s">
        <v>813</v>
      </c>
      <c r="R25" s="1204"/>
      <c r="S25" s="1137" t="s">
        <v>788</v>
      </c>
      <c r="T25" s="1204"/>
      <c r="U25" s="1137" t="s">
        <v>789</v>
      </c>
      <c r="V25" s="1204"/>
      <c r="W25" s="1137" t="s">
        <v>790</v>
      </c>
      <c r="X25" s="1204"/>
      <c r="Y25" s="1137" t="s">
        <v>791</v>
      </c>
      <c r="Z25" s="1204"/>
      <c r="AA25" s="1137" t="s">
        <v>792</v>
      </c>
      <c r="AB25" s="1204"/>
      <c r="AC25" s="1137" t="s">
        <v>814</v>
      </c>
      <c r="AD25" s="1204"/>
      <c r="AE25" s="1137" t="s">
        <v>815</v>
      </c>
      <c r="AF25" s="1204"/>
      <c r="AG25" s="1137" t="s">
        <v>816</v>
      </c>
      <c r="AH25" s="1204"/>
      <c r="AI25" s="1137" t="s">
        <v>817</v>
      </c>
      <c r="AJ25" s="1204"/>
      <c r="AK25" s="1137" t="s">
        <v>799</v>
      </c>
      <c r="AL25" s="1204"/>
      <c r="AM25" s="1137" t="s">
        <v>818</v>
      </c>
      <c r="AN25" s="1204"/>
      <c r="AO25" s="1137" t="s">
        <v>819</v>
      </c>
      <c r="AP25" s="1204"/>
      <c r="AQ25" s="1137" t="s">
        <v>820</v>
      </c>
      <c r="AR25" s="1204"/>
      <c r="AS25" s="1137" t="s">
        <v>1</v>
      </c>
      <c r="AT25" s="1204"/>
      <c r="AU25" s="1137" t="s">
        <v>709</v>
      </c>
      <c r="AV25" s="1204"/>
      <c r="AW25" s="1137" t="s">
        <v>812</v>
      </c>
      <c r="AX25" s="1204"/>
      <c r="AY25" s="1137" t="s">
        <v>786</v>
      </c>
      <c r="AZ25" s="1204"/>
      <c r="BA25" s="1137" t="s">
        <v>813</v>
      </c>
      <c r="BB25" s="1204"/>
      <c r="BC25" s="1137" t="s">
        <v>788</v>
      </c>
      <c r="BD25" s="1204"/>
      <c r="BE25" s="1137" t="s">
        <v>789</v>
      </c>
      <c r="BF25" s="1204"/>
      <c r="BG25" s="1137" t="s">
        <v>790</v>
      </c>
      <c r="BH25" s="1204"/>
      <c r="BI25" s="1137" t="s">
        <v>791</v>
      </c>
      <c r="BJ25" s="1204"/>
      <c r="BK25" s="1137" t="s">
        <v>792</v>
      </c>
      <c r="BL25" s="1204"/>
      <c r="BM25" s="1137" t="s">
        <v>814</v>
      </c>
      <c r="BN25" s="1204"/>
      <c r="BO25" s="1137" t="s">
        <v>815</v>
      </c>
      <c r="BP25" s="1204"/>
      <c r="BQ25" s="1137" t="s">
        <v>816</v>
      </c>
      <c r="BR25" s="1204"/>
      <c r="BS25" s="1137" t="s">
        <v>817</v>
      </c>
      <c r="BT25" s="1204"/>
      <c r="BU25" s="1137" t="s">
        <v>799</v>
      </c>
      <c r="BV25" s="1204"/>
      <c r="BW25" s="1137" t="s">
        <v>818</v>
      </c>
      <c r="BX25" s="1204"/>
      <c r="BY25" s="1137" t="s">
        <v>819</v>
      </c>
      <c r="BZ25" s="1204"/>
      <c r="CA25" s="1137" t="s">
        <v>820</v>
      </c>
      <c r="CB25" s="1204"/>
      <c r="CC25" s="1137" t="s">
        <v>1</v>
      </c>
      <c r="CD25" s="1204"/>
      <c r="CE25" s="1137" t="s">
        <v>709</v>
      </c>
      <c r="CF25" s="1204"/>
      <c r="CG25" s="1137" t="s">
        <v>812</v>
      </c>
      <c r="CH25" s="1204"/>
      <c r="CI25" s="1137" t="s">
        <v>786</v>
      </c>
      <c r="CJ25" s="1204"/>
      <c r="CK25" s="1137" t="s">
        <v>813</v>
      </c>
      <c r="CL25" s="1204"/>
      <c r="CM25" s="1137" t="s">
        <v>788</v>
      </c>
      <c r="CN25" s="1204"/>
      <c r="CO25" s="1137" t="s">
        <v>789</v>
      </c>
      <c r="CP25" s="1204"/>
      <c r="CQ25" s="1137" t="s">
        <v>790</v>
      </c>
      <c r="CR25" s="1204"/>
      <c r="CS25" s="1137" t="s">
        <v>791</v>
      </c>
      <c r="CT25" s="1204"/>
      <c r="CU25" s="1137" t="s">
        <v>792</v>
      </c>
      <c r="CV25" s="1204"/>
      <c r="CW25" s="1137" t="s">
        <v>814</v>
      </c>
      <c r="CX25" s="1204"/>
      <c r="CY25" s="1137" t="s">
        <v>815</v>
      </c>
      <c r="CZ25" s="1204"/>
      <c r="DA25" s="1137" t="s">
        <v>816</v>
      </c>
      <c r="DB25" s="1204"/>
      <c r="DC25" s="1137" t="s">
        <v>817</v>
      </c>
      <c r="DD25" s="1204"/>
      <c r="DE25" s="1137" t="s">
        <v>799</v>
      </c>
      <c r="DF25" s="1204"/>
      <c r="DG25" s="1137" t="s">
        <v>818</v>
      </c>
      <c r="DH25" s="1204"/>
      <c r="DI25" s="1137" t="s">
        <v>819</v>
      </c>
      <c r="DJ25" s="1204"/>
      <c r="DK25" s="1137" t="s">
        <v>820</v>
      </c>
      <c r="DL25" s="1204"/>
      <c r="DM25" s="1137" t="s">
        <v>1</v>
      </c>
      <c r="DN25" s="1204"/>
      <c r="DO25" s="1137" t="s">
        <v>709</v>
      </c>
      <c r="DP25" s="1204"/>
      <c r="DQ25" s="1137" t="s">
        <v>812</v>
      </c>
      <c r="DR25" s="1204"/>
      <c r="DS25" s="1137" t="s">
        <v>786</v>
      </c>
      <c r="DT25" s="1204"/>
      <c r="DU25" s="1137" t="s">
        <v>813</v>
      </c>
      <c r="DV25" s="1204"/>
      <c r="DW25" s="1137" t="s">
        <v>788</v>
      </c>
      <c r="DX25" s="1204"/>
      <c r="DY25" s="1137" t="s">
        <v>789</v>
      </c>
      <c r="DZ25" s="1204"/>
      <c r="EA25" s="1137" t="s">
        <v>790</v>
      </c>
      <c r="EB25" s="1204"/>
      <c r="EC25" s="1137" t="s">
        <v>791</v>
      </c>
      <c r="ED25" s="1204"/>
      <c r="EE25" s="1137" t="s">
        <v>792</v>
      </c>
      <c r="EF25" s="1204"/>
      <c r="EG25" s="1137" t="s">
        <v>814</v>
      </c>
      <c r="EH25" s="1204"/>
      <c r="EI25" s="1137" t="s">
        <v>815</v>
      </c>
      <c r="EJ25" s="1204"/>
      <c r="EK25" s="1137" t="s">
        <v>816</v>
      </c>
      <c r="EL25" s="1204"/>
      <c r="EM25" s="1137" t="s">
        <v>817</v>
      </c>
      <c r="EN25" s="1204"/>
      <c r="EO25" s="1137" t="s">
        <v>799</v>
      </c>
      <c r="EP25" s="1204"/>
      <c r="EQ25" s="1137" t="s">
        <v>818</v>
      </c>
      <c r="ER25" s="1204"/>
      <c r="ES25" s="1137" t="s">
        <v>819</v>
      </c>
      <c r="ET25" s="1204"/>
      <c r="EU25" s="1137" t="s">
        <v>820</v>
      </c>
      <c r="EV25" s="1204"/>
      <c r="EW25" s="1137" t="s">
        <v>1</v>
      </c>
      <c r="EX25" s="1204"/>
      <c r="EY25" s="1137" t="s">
        <v>709</v>
      </c>
      <c r="EZ25" s="1204"/>
      <c r="FA25" s="1137" t="s">
        <v>812</v>
      </c>
      <c r="FB25" s="1204"/>
      <c r="FC25" s="1137" t="s">
        <v>786</v>
      </c>
      <c r="FD25" s="1204"/>
      <c r="FE25" s="1137" t="s">
        <v>813</v>
      </c>
      <c r="FF25" s="1204"/>
      <c r="FG25" s="1137" t="s">
        <v>788</v>
      </c>
      <c r="FH25" s="1204"/>
      <c r="FI25" s="1137" t="s">
        <v>789</v>
      </c>
      <c r="FJ25" s="1204"/>
      <c r="FK25" s="1137" t="s">
        <v>790</v>
      </c>
      <c r="FL25" s="1204"/>
      <c r="FM25" s="1137" t="s">
        <v>791</v>
      </c>
      <c r="FN25" s="1204"/>
      <c r="FO25" s="1137" t="s">
        <v>792</v>
      </c>
      <c r="FP25" s="1204"/>
      <c r="FQ25" s="1137" t="s">
        <v>814</v>
      </c>
      <c r="FR25" s="1204"/>
      <c r="FS25" s="1137" t="s">
        <v>815</v>
      </c>
      <c r="FT25" s="1204"/>
      <c r="FU25" s="1137" t="s">
        <v>816</v>
      </c>
      <c r="FV25" s="1204"/>
      <c r="FW25" s="1137" t="s">
        <v>817</v>
      </c>
      <c r="FX25" s="1204"/>
      <c r="FY25" s="1137" t="s">
        <v>799</v>
      </c>
      <c r="FZ25" s="1204"/>
      <c r="GA25" s="1137" t="s">
        <v>818</v>
      </c>
      <c r="GB25" s="1204"/>
      <c r="GC25" s="1137" t="s">
        <v>819</v>
      </c>
      <c r="GD25" s="1204"/>
      <c r="GE25" s="1137" t="s">
        <v>820</v>
      </c>
      <c r="GF25" s="1204"/>
    </row>
    <row r="26" spans="6:188">
      <c r="G26" s="1133"/>
      <c r="H26" s="1134"/>
      <c r="I26" s="1137" t="s">
        <v>719</v>
      </c>
      <c r="J26" s="1204"/>
      <c r="K26" s="1137" t="s">
        <v>719</v>
      </c>
      <c r="L26" s="1204"/>
      <c r="M26" s="1137" t="s">
        <v>719</v>
      </c>
      <c r="N26" s="1204"/>
      <c r="O26" s="1137" t="s">
        <v>719</v>
      </c>
      <c r="P26" s="1204"/>
      <c r="Q26" s="1137" t="s">
        <v>719</v>
      </c>
      <c r="R26" s="1204"/>
      <c r="S26" s="1137" t="s">
        <v>719</v>
      </c>
      <c r="T26" s="1204"/>
      <c r="U26" s="1137" t="s">
        <v>719</v>
      </c>
      <c r="V26" s="1204"/>
      <c r="W26" s="1137" t="s">
        <v>719</v>
      </c>
      <c r="X26" s="1204"/>
      <c r="Y26" s="1137" t="s">
        <v>719</v>
      </c>
      <c r="Z26" s="1204"/>
      <c r="AA26" s="1137" t="s">
        <v>719</v>
      </c>
      <c r="AB26" s="1204"/>
      <c r="AC26" s="1137" t="s">
        <v>719</v>
      </c>
      <c r="AD26" s="1204"/>
      <c r="AE26" s="1137" t="s">
        <v>719</v>
      </c>
      <c r="AF26" s="1204"/>
      <c r="AG26" s="1137" t="s">
        <v>719</v>
      </c>
      <c r="AH26" s="1204"/>
      <c r="AI26" s="1137" t="s">
        <v>719</v>
      </c>
      <c r="AJ26" s="1204"/>
      <c r="AK26" s="1137" t="s">
        <v>719</v>
      </c>
      <c r="AL26" s="1204"/>
      <c r="AM26" s="1137" t="s">
        <v>719</v>
      </c>
      <c r="AN26" s="1204"/>
      <c r="AO26" s="1137" t="s">
        <v>719</v>
      </c>
      <c r="AP26" s="1204"/>
      <c r="AQ26" s="1137" t="s">
        <v>719</v>
      </c>
      <c r="AR26" s="1204"/>
      <c r="AS26" s="1137" t="s">
        <v>719</v>
      </c>
      <c r="AT26" s="1204"/>
      <c r="AU26" s="1137" t="s">
        <v>719</v>
      </c>
      <c r="AV26" s="1204"/>
      <c r="AW26" s="1137" t="s">
        <v>719</v>
      </c>
      <c r="AX26" s="1204"/>
      <c r="AY26" s="1137" t="s">
        <v>719</v>
      </c>
      <c r="AZ26" s="1204"/>
      <c r="BA26" s="1137" t="s">
        <v>719</v>
      </c>
      <c r="BB26" s="1204"/>
      <c r="BC26" s="1137" t="s">
        <v>719</v>
      </c>
      <c r="BD26" s="1204"/>
      <c r="BE26" s="1137" t="s">
        <v>719</v>
      </c>
      <c r="BF26" s="1204"/>
      <c r="BG26" s="1137" t="s">
        <v>719</v>
      </c>
      <c r="BH26" s="1204"/>
      <c r="BI26" s="1137" t="s">
        <v>719</v>
      </c>
      <c r="BJ26" s="1204"/>
      <c r="BK26" s="1137" t="s">
        <v>719</v>
      </c>
      <c r="BL26" s="1204"/>
      <c r="BM26" s="1137" t="s">
        <v>719</v>
      </c>
      <c r="BN26" s="1204"/>
      <c r="BO26" s="1137" t="s">
        <v>719</v>
      </c>
      <c r="BP26" s="1204"/>
      <c r="BQ26" s="1137" t="s">
        <v>719</v>
      </c>
      <c r="BR26" s="1204"/>
      <c r="BS26" s="1137" t="s">
        <v>719</v>
      </c>
      <c r="BT26" s="1204"/>
      <c r="BU26" s="1137" t="s">
        <v>719</v>
      </c>
      <c r="BV26" s="1204"/>
      <c r="BW26" s="1137" t="s">
        <v>719</v>
      </c>
      <c r="BX26" s="1204"/>
      <c r="BY26" s="1137" t="s">
        <v>719</v>
      </c>
      <c r="BZ26" s="1204"/>
      <c r="CA26" s="1137" t="s">
        <v>719</v>
      </c>
      <c r="CB26" s="1204"/>
      <c r="CC26" s="1137" t="s">
        <v>719</v>
      </c>
      <c r="CD26" s="1204"/>
      <c r="CE26" s="1137" t="s">
        <v>719</v>
      </c>
      <c r="CF26" s="1204"/>
      <c r="CG26" s="1137" t="s">
        <v>719</v>
      </c>
      <c r="CH26" s="1204"/>
      <c r="CI26" s="1137" t="s">
        <v>719</v>
      </c>
      <c r="CJ26" s="1204"/>
      <c r="CK26" s="1137" t="s">
        <v>719</v>
      </c>
      <c r="CL26" s="1204"/>
      <c r="CM26" s="1137" t="s">
        <v>719</v>
      </c>
      <c r="CN26" s="1204"/>
      <c r="CO26" s="1137" t="s">
        <v>719</v>
      </c>
      <c r="CP26" s="1204"/>
      <c r="CQ26" s="1137" t="s">
        <v>719</v>
      </c>
      <c r="CR26" s="1204"/>
      <c r="CS26" s="1137" t="s">
        <v>719</v>
      </c>
      <c r="CT26" s="1204"/>
      <c r="CU26" s="1137" t="s">
        <v>719</v>
      </c>
      <c r="CV26" s="1204"/>
      <c r="CW26" s="1137" t="s">
        <v>719</v>
      </c>
      <c r="CX26" s="1204"/>
      <c r="CY26" s="1137" t="s">
        <v>719</v>
      </c>
      <c r="CZ26" s="1204"/>
      <c r="DA26" s="1137" t="s">
        <v>719</v>
      </c>
      <c r="DB26" s="1204"/>
      <c r="DC26" s="1137" t="s">
        <v>719</v>
      </c>
      <c r="DD26" s="1204"/>
      <c r="DE26" s="1137" t="s">
        <v>719</v>
      </c>
      <c r="DF26" s="1204"/>
      <c r="DG26" s="1137" t="s">
        <v>719</v>
      </c>
      <c r="DH26" s="1204"/>
      <c r="DI26" s="1137" t="s">
        <v>719</v>
      </c>
      <c r="DJ26" s="1204"/>
      <c r="DK26" s="1137" t="s">
        <v>719</v>
      </c>
      <c r="DL26" s="1204"/>
      <c r="DM26" s="1137" t="s">
        <v>719</v>
      </c>
      <c r="DN26" s="1204"/>
      <c r="DO26" s="1137" t="s">
        <v>719</v>
      </c>
      <c r="DP26" s="1204"/>
      <c r="DQ26" s="1137" t="s">
        <v>719</v>
      </c>
      <c r="DR26" s="1204"/>
      <c r="DS26" s="1137" t="s">
        <v>719</v>
      </c>
      <c r="DT26" s="1204"/>
      <c r="DU26" s="1137" t="s">
        <v>719</v>
      </c>
      <c r="DV26" s="1204"/>
      <c r="DW26" s="1137" t="s">
        <v>719</v>
      </c>
      <c r="DX26" s="1204"/>
      <c r="DY26" s="1137" t="s">
        <v>719</v>
      </c>
      <c r="DZ26" s="1204"/>
      <c r="EA26" s="1137" t="s">
        <v>719</v>
      </c>
      <c r="EB26" s="1204"/>
      <c r="EC26" s="1137" t="s">
        <v>719</v>
      </c>
      <c r="ED26" s="1204"/>
      <c r="EE26" s="1137" t="s">
        <v>719</v>
      </c>
      <c r="EF26" s="1204"/>
      <c r="EG26" s="1137" t="s">
        <v>719</v>
      </c>
      <c r="EH26" s="1204"/>
      <c r="EI26" s="1137" t="s">
        <v>719</v>
      </c>
      <c r="EJ26" s="1204"/>
      <c r="EK26" s="1137" t="s">
        <v>719</v>
      </c>
      <c r="EL26" s="1204"/>
      <c r="EM26" s="1137" t="s">
        <v>719</v>
      </c>
      <c r="EN26" s="1204"/>
      <c r="EO26" s="1137" t="s">
        <v>719</v>
      </c>
      <c r="EP26" s="1204"/>
      <c r="EQ26" s="1137" t="s">
        <v>719</v>
      </c>
      <c r="ER26" s="1204"/>
      <c r="ES26" s="1137" t="s">
        <v>719</v>
      </c>
      <c r="ET26" s="1204"/>
      <c r="EU26" s="1137" t="s">
        <v>719</v>
      </c>
      <c r="EV26" s="1204"/>
      <c r="EW26" s="1137" t="s">
        <v>719</v>
      </c>
      <c r="EX26" s="1204"/>
      <c r="EY26" s="1137" t="s">
        <v>719</v>
      </c>
      <c r="EZ26" s="1204"/>
      <c r="FA26" s="1137" t="s">
        <v>719</v>
      </c>
      <c r="FB26" s="1204"/>
      <c r="FC26" s="1137" t="s">
        <v>719</v>
      </c>
      <c r="FD26" s="1204"/>
      <c r="FE26" s="1137" t="s">
        <v>719</v>
      </c>
      <c r="FF26" s="1204"/>
      <c r="FG26" s="1137" t="s">
        <v>719</v>
      </c>
      <c r="FH26" s="1204"/>
      <c r="FI26" s="1137" t="s">
        <v>719</v>
      </c>
      <c r="FJ26" s="1204"/>
      <c r="FK26" s="1137" t="s">
        <v>719</v>
      </c>
      <c r="FL26" s="1204"/>
      <c r="FM26" s="1137" t="s">
        <v>719</v>
      </c>
      <c r="FN26" s="1204"/>
      <c r="FO26" s="1137" t="s">
        <v>719</v>
      </c>
      <c r="FP26" s="1204"/>
      <c r="FQ26" s="1137" t="s">
        <v>719</v>
      </c>
      <c r="FR26" s="1204"/>
      <c r="FS26" s="1137" t="s">
        <v>719</v>
      </c>
      <c r="FT26" s="1204"/>
      <c r="FU26" s="1137" t="s">
        <v>719</v>
      </c>
      <c r="FV26" s="1204"/>
      <c r="FW26" s="1137" t="s">
        <v>719</v>
      </c>
      <c r="FX26" s="1204"/>
      <c r="FY26" s="1137" t="s">
        <v>719</v>
      </c>
      <c r="FZ26" s="1204"/>
      <c r="GA26" s="1137" t="s">
        <v>719</v>
      </c>
      <c r="GB26" s="1204"/>
      <c r="GC26" s="1137" t="s">
        <v>719</v>
      </c>
      <c r="GD26" s="1204"/>
      <c r="GE26" s="1137" t="s">
        <v>719</v>
      </c>
      <c r="GF26" s="1204"/>
    </row>
    <row r="27" spans="6:188">
      <c r="G27" s="409" t="s">
        <v>263</v>
      </c>
      <c r="H27" s="410" t="s">
        <v>430</v>
      </c>
      <c r="I27" s="411">
        <v>153742</v>
      </c>
      <c r="J27" s="412" t="s">
        <v>531</v>
      </c>
      <c r="K27" s="411">
        <v>12956</v>
      </c>
      <c r="L27" s="412" t="s">
        <v>531</v>
      </c>
      <c r="M27" s="411">
        <v>64</v>
      </c>
      <c r="N27" s="412" t="s">
        <v>531</v>
      </c>
      <c r="O27" s="411">
        <v>4500</v>
      </c>
      <c r="P27" s="412" t="s">
        <v>531</v>
      </c>
      <c r="Q27" s="411">
        <v>428</v>
      </c>
      <c r="R27" s="412" t="s">
        <v>531</v>
      </c>
      <c r="S27" s="411">
        <v>82</v>
      </c>
      <c r="T27" s="412" t="s">
        <v>531</v>
      </c>
      <c r="U27" s="411">
        <v>7785</v>
      </c>
      <c r="V27" s="412" t="s">
        <v>531</v>
      </c>
      <c r="W27" s="411">
        <v>18455</v>
      </c>
      <c r="X27" s="412" t="s">
        <v>531</v>
      </c>
      <c r="Y27" s="411">
        <v>4664</v>
      </c>
      <c r="Z27" s="412" t="s">
        <v>531</v>
      </c>
      <c r="AA27" s="411">
        <v>12566</v>
      </c>
      <c r="AB27" s="412" t="s">
        <v>531</v>
      </c>
      <c r="AC27" s="411">
        <v>2769</v>
      </c>
      <c r="AD27" s="412" t="s">
        <v>531</v>
      </c>
      <c r="AE27" s="411">
        <v>3615</v>
      </c>
      <c r="AF27" s="412" t="s">
        <v>531</v>
      </c>
      <c r="AG27" s="411">
        <v>12826</v>
      </c>
      <c r="AH27" s="412" t="s">
        <v>531</v>
      </c>
      <c r="AI27" s="411">
        <v>41367</v>
      </c>
      <c r="AJ27" s="412" t="s">
        <v>531</v>
      </c>
      <c r="AK27" s="411">
        <v>9136</v>
      </c>
      <c r="AL27" s="412" t="s">
        <v>531</v>
      </c>
      <c r="AM27" s="411">
        <v>10701</v>
      </c>
      <c r="AN27" s="412" t="s">
        <v>531</v>
      </c>
      <c r="AO27" s="411">
        <v>5449</v>
      </c>
      <c r="AP27" s="412" t="s">
        <v>531</v>
      </c>
      <c r="AQ27" s="411">
        <v>6379</v>
      </c>
      <c r="AR27" s="412" t="s">
        <v>531</v>
      </c>
      <c r="AS27" s="411">
        <v>153951</v>
      </c>
      <c r="AT27" s="412" t="s">
        <v>458</v>
      </c>
      <c r="AU27" s="411">
        <v>13229</v>
      </c>
      <c r="AV27" s="412" t="s">
        <v>458</v>
      </c>
      <c r="AW27" s="411">
        <v>67</v>
      </c>
      <c r="AX27" s="412" t="s">
        <v>458</v>
      </c>
      <c r="AY27" s="411">
        <v>4884</v>
      </c>
      <c r="AZ27" s="412" t="s">
        <v>458</v>
      </c>
      <c r="BA27" s="411">
        <v>478</v>
      </c>
      <c r="BB27" s="412" t="s">
        <v>458</v>
      </c>
      <c r="BC27" s="411">
        <v>85</v>
      </c>
      <c r="BD27" s="412" t="s">
        <v>458</v>
      </c>
      <c r="BE27" s="411">
        <v>7714</v>
      </c>
      <c r="BF27" s="412" t="s">
        <v>458</v>
      </c>
      <c r="BG27" s="411">
        <v>19563</v>
      </c>
      <c r="BH27" s="412" t="s">
        <v>458</v>
      </c>
      <c r="BI27" s="411">
        <v>4590</v>
      </c>
      <c r="BJ27" s="412" t="s">
        <v>458</v>
      </c>
      <c r="BK27" s="411">
        <v>13975</v>
      </c>
      <c r="BL27" s="412" t="s">
        <v>458</v>
      </c>
      <c r="BM27" s="411">
        <v>2468</v>
      </c>
      <c r="BN27" s="412" t="s">
        <v>458</v>
      </c>
      <c r="BO27" s="411">
        <v>3827</v>
      </c>
      <c r="BP27" s="412" t="s">
        <v>458</v>
      </c>
      <c r="BQ27" s="411">
        <v>12403</v>
      </c>
      <c r="BR27" s="412" t="s">
        <v>458</v>
      </c>
      <c r="BS27" s="411">
        <v>39382</v>
      </c>
      <c r="BT27" s="412" t="s">
        <v>458</v>
      </c>
      <c r="BU27" s="411">
        <v>9007</v>
      </c>
      <c r="BV27" s="412" t="s">
        <v>458</v>
      </c>
      <c r="BW27" s="411">
        <v>10254</v>
      </c>
      <c r="BX27" s="412" t="s">
        <v>458</v>
      </c>
      <c r="BY27" s="411">
        <v>5549</v>
      </c>
      <c r="BZ27" s="412" t="s">
        <v>458</v>
      </c>
      <c r="CA27" s="411">
        <v>6476</v>
      </c>
      <c r="CB27" s="412" t="s">
        <v>458</v>
      </c>
      <c r="CC27" s="411">
        <v>161630</v>
      </c>
      <c r="CD27" s="412"/>
      <c r="CE27" s="411">
        <v>12051</v>
      </c>
      <c r="CF27" s="412"/>
      <c r="CG27" s="411">
        <v>46</v>
      </c>
      <c r="CH27" s="412"/>
      <c r="CI27" s="411">
        <v>5448</v>
      </c>
      <c r="CJ27" s="412"/>
      <c r="CK27" s="411">
        <v>132</v>
      </c>
      <c r="CL27" s="412"/>
      <c r="CM27" s="411">
        <v>88</v>
      </c>
      <c r="CN27" s="412"/>
      <c r="CO27" s="411">
        <v>7764</v>
      </c>
      <c r="CP27" s="412"/>
      <c r="CQ27" s="411">
        <v>21834</v>
      </c>
      <c r="CR27" s="412"/>
      <c r="CS27" s="411">
        <v>3322</v>
      </c>
      <c r="CT27" s="412"/>
      <c r="CU27" s="411">
        <v>15614</v>
      </c>
      <c r="CV27" s="412"/>
      <c r="CW27" s="411">
        <v>2765</v>
      </c>
      <c r="CX27" s="412"/>
      <c r="CY27" s="411">
        <v>3561</v>
      </c>
      <c r="CZ27" s="412"/>
      <c r="DA27" s="411">
        <v>12240</v>
      </c>
      <c r="DB27" s="412"/>
      <c r="DC27" s="411">
        <v>46309</v>
      </c>
      <c r="DD27" s="412"/>
      <c r="DE27" s="411">
        <v>8852</v>
      </c>
      <c r="DF27" s="412"/>
      <c r="DG27" s="411">
        <v>9701</v>
      </c>
      <c r="DH27" s="412"/>
      <c r="DI27" s="411">
        <v>5628</v>
      </c>
      <c r="DJ27" s="412"/>
      <c r="DK27" s="411">
        <v>6275</v>
      </c>
      <c r="DL27" s="412"/>
      <c r="DM27" s="411">
        <v>158182</v>
      </c>
      <c r="DN27" s="412"/>
      <c r="DO27" s="411">
        <v>13466</v>
      </c>
      <c r="DP27" s="412"/>
      <c r="DQ27" s="411">
        <v>45</v>
      </c>
      <c r="DR27" s="412"/>
      <c r="DS27" s="411">
        <v>5277</v>
      </c>
      <c r="DT27" s="412"/>
      <c r="DU27" s="411">
        <v>132</v>
      </c>
      <c r="DV27" s="412"/>
      <c r="DW27" s="411">
        <v>97</v>
      </c>
      <c r="DX27" s="412"/>
      <c r="DY27" s="411">
        <v>7129</v>
      </c>
      <c r="DZ27" s="412"/>
      <c r="EA27" s="411">
        <v>21039</v>
      </c>
      <c r="EB27" s="412"/>
      <c r="EC27" s="411">
        <v>2061</v>
      </c>
      <c r="ED27" s="412"/>
      <c r="EE27" s="411">
        <v>13054</v>
      </c>
      <c r="EF27" s="412"/>
      <c r="EG27" s="411">
        <v>2394</v>
      </c>
      <c r="EH27" s="412"/>
      <c r="EI27" s="411">
        <v>3357</v>
      </c>
      <c r="EJ27" s="412"/>
      <c r="EK27" s="411">
        <v>13303</v>
      </c>
      <c r="EL27" s="412"/>
      <c r="EM27" s="411">
        <v>46833</v>
      </c>
      <c r="EN27" s="412"/>
      <c r="EO27" s="411">
        <v>9406</v>
      </c>
      <c r="EP27" s="412"/>
      <c r="EQ27" s="411">
        <v>9955</v>
      </c>
      <c r="ER27" s="412"/>
      <c r="ES27" s="411">
        <v>5011</v>
      </c>
      <c r="ET27" s="412"/>
      <c r="EU27" s="411">
        <v>5623</v>
      </c>
      <c r="EV27" s="412"/>
      <c r="EW27" s="411">
        <v>148814</v>
      </c>
      <c r="EX27" s="412"/>
      <c r="EY27" s="411">
        <v>13399</v>
      </c>
      <c r="EZ27" s="412"/>
      <c r="FA27" s="411">
        <v>79</v>
      </c>
      <c r="FB27" s="412"/>
      <c r="FC27" s="411">
        <v>5069</v>
      </c>
      <c r="FD27" s="412"/>
      <c r="FE27" s="411">
        <v>122</v>
      </c>
      <c r="FF27" s="412"/>
      <c r="FG27" s="411">
        <v>123</v>
      </c>
      <c r="FH27" s="412"/>
      <c r="FI27" s="411">
        <v>7280</v>
      </c>
      <c r="FJ27" s="412"/>
      <c r="FK27" s="411">
        <v>22261</v>
      </c>
      <c r="FL27" s="412"/>
      <c r="FM27" s="411">
        <v>1723</v>
      </c>
      <c r="FN27" s="412"/>
      <c r="FO27" s="411">
        <v>12342</v>
      </c>
      <c r="FP27" s="412"/>
      <c r="FQ27" s="411">
        <v>2217</v>
      </c>
      <c r="FR27" s="412"/>
      <c r="FS27" s="411">
        <v>2858</v>
      </c>
      <c r="FT27" s="412"/>
      <c r="FU27" s="411">
        <v>12761</v>
      </c>
      <c r="FV27" s="412"/>
      <c r="FW27" s="411">
        <v>41114</v>
      </c>
      <c r="FX27" s="412"/>
      <c r="FY27" s="411">
        <v>8482</v>
      </c>
      <c r="FZ27" s="412"/>
      <c r="GA27" s="411">
        <v>8826</v>
      </c>
      <c r="GB27" s="412"/>
      <c r="GC27" s="411">
        <v>4598</v>
      </c>
      <c r="GD27" s="412"/>
      <c r="GE27" s="411">
        <v>5560</v>
      </c>
      <c r="GF27" s="412"/>
    </row>
    <row r="28" spans="6:188">
      <c r="G28" s="413" t="s">
        <v>3</v>
      </c>
      <c r="H28" s="414">
        <v>16</v>
      </c>
      <c r="I28" s="415">
        <v>30670</v>
      </c>
      <c r="J28" s="416" t="s">
        <v>531</v>
      </c>
      <c r="K28" s="415">
        <v>3032</v>
      </c>
      <c r="L28" s="416" t="s">
        <v>531</v>
      </c>
      <c r="M28" s="415">
        <v>24</v>
      </c>
      <c r="N28" s="416" t="s">
        <v>531</v>
      </c>
      <c r="O28" s="415">
        <v>1055</v>
      </c>
      <c r="P28" s="416" t="s">
        <v>531</v>
      </c>
      <c r="Q28" s="415">
        <v>183</v>
      </c>
      <c r="R28" s="416" t="s">
        <v>531</v>
      </c>
      <c r="S28" s="415">
        <v>26</v>
      </c>
      <c r="T28" s="416" t="s">
        <v>531</v>
      </c>
      <c r="U28" s="415">
        <v>2169</v>
      </c>
      <c r="V28" s="416" t="s">
        <v>531</v>
      </c>
      <c r="W28" s="415">
        <v>4269</v>
      </c>
      <c r="X28" s="416" t="s">
        <v>531</v>
      </c>
      <c r="Y28" s="415">
        <v>673</v>
      </c>
      <c r="Z28" s="416" t="s">
        <v>531</v>
      </c>
      <c r="AA28" s="415">
        <v>2189</v>
      </c>
      <c r="AB28" s="416" t="s">
        <v>531</v>
      </c>
      <c r="AC28" s="415">
        <v>452</v>
      </c>
      <c r="AD28" s="416" t="s">
        <v>531</v>
      </c>
      <c r="AE28" s="415">
        <v>520</v>
      </c>
      <c r="AF28" s="416" t="s">
        <v>531</v>
      </c>
      <c r="AG28" s="415">
        <v>2376</v>
      </c>
      <c r="AH28" s="416" t="s">
        <v>531</v>
      </c>
      <c r="AI28" s="415">
        <v>7304</v>
      </c>
      <c r="AJ28" s="416" t="s">
        <v>531</v>
      </c>
      <c r="AK28" s="415">
        <v>2040</v>
      </c>
      <c r="AL28" s="416" t="s">
        <v>531</v>
      </c>
      <c r="AM28" s="415">
        <v>2170</v>
      </c>
      <c r="AN28" s="416" t="s">
        <v>531</v>
      </c>
      <c r="AO28" s="415">
        <v>945</v>
      </c>
      <c r="AP28" s="416" t="s">
        <v>531</v>
      </c>
      <c r="AQ28" s="415">
        <v>1243</v>
      </c>
      <c r="AR28" s="416" t="s">
        <v>531</v>
      </c>
      <c r="AS28" s="415">
        <v>28549</v>
      </c>
      <c r="AT28" s="416" t="s">
        <v>458</v>
      </c>
      <c r="AU28" s="415">
        <v>3339</v>
      </c>
      <c r="AV28" s="416" t="s">
        <v>458</v>
      </c>
      <c r="AW28" s="415">
        <v>20</v>
      </c>
      <c r="AX28" s="416" t="s">
        <v>458</v>
      </c>
      <c r="AY28" s="415">
        <v>1023</v>
      </c>
      <c r="AZ28" s="416" t="s">
        <v>458</v>
      </c>
      <c r="BA28" s="415">
        <v>184</v>
      </c>
      <c r="BB28" s="416" t="s">
        <v>458</v>
      </c>
      <c r="BC28" s="415">
        <v>19</v>
      </c>
      <c r="BD28" s="416" t="s">
        <v>458</v>
      </c>
      <c r="BE28" s="415">
        <v>1783</v>
      </c>
      <c r="BF28" s="416" t="s">
        <v>458</v>
      </c>
      <c r="BG28" s="415">
        <v>4084</v>
      </c>
      <c r="BH28" s="416" t="s">
        <v>458</v>
      </c>
      <c r="BI28" s="415">
        <v>507</v>
      </c>
      <c r="BJ28" s="416" t="s">
        <v>458</v>
      </c>
      <c r="BK28" s="415">
        <v>2347</v>
      </c>
      <c r="BL28" s="416" t="s">
        <v>458</v>
      </c>
      <c r="BM28" s="415">
        <v>353</v>
      </c>
      <c r="BN28" s="416" t="s">
        <v>458</v>
      </c>
      <c r="BO28" s="415">
        <v>511</v>
      </c>
      <c r="BP28" s="416" t="s">
        <v>458</v>
      </c>
      <c r="BQ28" s="415">
        <v>2009</v>
      </c>
      <c r="BR28" s="416" t="s">
        <v>458</v>
      </c>
      <c r="BS28" s="415">
        <v>6308</v>
      </c>
      <c r="BT28" s="416" t="s">
        <v>458</v>
      </c>
      <c r="BU28" s="415">
        <v>1976</v>
      </c>
      <c r="BV28" s="416" t="s">
        <v>458</v>
      </c>
      <c r="BW28" s="415">
        <v>2123</v>
      </c>
      <c r="BX28" s="416" t="s">
        <v>458</v>
      </c>
      <c r="BY28" s="415">
        <v>908</v>
      </c>
      <c r="BZ28" s="416" t="s">
        <v>458</v>
      </c>
      <c r="CA28" s="415">
        <v>1055</v>
      </c>
      <c r="CB28" s="416" t="s">
        <v>458</v>
      </c>
      <c r="CC28" s="415">
        <v>29649</v>
      </c>
      <c r="CD28" s="416"/>
      <c r="CE28" s="415">
        <v>3196</v>
      </c>
      <c r="CF28" s="416"/>
      <c r="CG28" s="415">
        <v>13</v>
      </c>
      <c r="CH28" s="416"/>
      <c r="CI28" s="415">
        <v>1173</v>
      </c>
      <c r="CJ28" s="416"/>
      <c r="CK28" s="415">
        <v>49</v>
      </c>
      <c r="CL28" s="416"/>
      <c r="CM28" s="415">
        <v>21</v>
      </c>
      <c r="CN28" s="416"/>
      <c r="CO28" s="415">
        <v>1806</v>
      </c>
      <c r="CP28" s="416"/>
      <c r="CQ28" s="415">
        <v>4550</v>
      </c>
      <c r="CR28" s="416"/>
      <c r="CS28" s="415">
        <v>390</v>
      </c>
      <c r="CT28" s="416"/>
      <c r="CU28" s="415">
        <v>2549</v>
      </c>
      <c r="CV28" s="416"/>
      <c r="CW28" s="415">
        <v>358</v>
      </c>
      <c r="CX28" s="416"/>
      <c r="CY28" s="415">
        <v>470</v>
      </c>
      <c r="CZ28" s="416"/>
      <c r="DA28" s="415">
        <v>2103</v>
      </c>
      <c r="DB28" s="416"/>
      <c r="DC28" s="415">
        <v>7023</v>
      </c>
      <c r="DD28" s="416"/>
      <c r="DE28" s="415">
        <v>1942</v>
      </c>
      <c r="DF28" s="416"/>
      <c r="DG28" s="415">
        <v>2003</v>
      </c>
      <c r="DH28" s="416"/>
      <c r="DI28" s="415">
        <v>988</v>
      </c>
      <c r="DJ28" s="416"/>
      <c r="DK28" s="415">
        <v>1015</v>
      </c>
      <c r="DL28" s="416"/>
      <c r="DM28" s="415">
        <v>29557</v>
      </c>
      <c r="DN28" s="416"/>
      <c r="DO28" s="415">
        <v>3373</v>
      </c>
      <c r="DP28" s="416"/>
      <c r="DQ28" s="415">
        <v>14</v>
      </c>
      <c r="DR28" s="416"/>
      <c r="DS28" s="415">
        <v>1140</v>
      </c>
      <c r="DT28" s="416"/>
      <c r="DU28" s="415">
        <v>46</v>
      </c>
      <c r="DV28" s="416"/>
      <c r="DW28" s="415">
        <v>23</v>
      </c>
      <c r="DX28" s="416"/>
      <c r="DY28" s="415">
        <v>1693</v>
      </c>
      <c r="DZ28" s="416"/>
      <c r="EA28" s="415">
        <v>4307</v>
      </c>
      <c r="EB28" s="416"/>
      <c r="EC28" s="415">
        <v>303</v>
      </c>
      <c r="ED28" s="416"/>
      <c r="EE28" s="415">
        <v>2339</v>
      </c>
      <c r="EF28" s="416"/>
      <c r="EG28" s="415">
        <v>364</v>
      </c>
      <c r="EH28" s="416"/>
      <c r="EI28" s="415">
        <v>480</v>
      </c>
      <c r="EJ28" s="416"/>
      <c r="EK28" s="415">
        <v>2324</v>
      </c>
      <c r="EL28" s="416"/>
      <c r="EM28" s="415">
        <v>7330</v>
      </c>
      <c r="EN28" s="416"/>
      <c r="EO28" s="415">
        <v>2123</v>
      </c>
      <c r="EP28" s="416"/>
      <c r="EQ28" s="415">
        <v>1946</v>
      </c>
      <c r="ER28" s="416"/>
      <c r="ES28" s="415">
        <v>812</v>
      </c>
      <c r="ET28" s="416"/>
      <c r="EU28" s="415">
        <v>940</v>
      </c>
      <c r="EV28" s="416"/>
      <c r="EW28" s="415">
        <v>29869</v>
      </c>
      <c r="EX28" s="416"/>
      <c r="EY28" s="415">
        <v>3899</v>
      </c>
      <c r="EZ28" s="416"/>
      <c r="FA28" s="415">
        <v>27</v>
      </c>
      <c r="FB28" s="416"/>
      <c r="FC28" s="415">
        <v>1225</v>
      </c>
      <c r="FD28" s="416"/>
      <c r="FE28" s="415">
        <v>46</v>
      </c>
      <c r="FF28" s="416"/>
      <c r="FG28" s="415">
        <v>18</v>
      </c>
      <c r="FH28" s="416"/>
      <c r="FI28" s="415">
        <v>2162</v>
      </c>
      <c r="FJ28" s="416"/>
      <c r="FK28" s="415">
        <v>5069</v>
      </c>
      <c r="FL28" s="416"/>
      <c r="FM28" s="415">
        <v>373</v>
      </c>
      <c r="FN28" s="416"/>
      <c r="FO28" s="415">
        <v>2421</v>
      </c>
      <c r="FP28" s="416"/>
      <c r="FQ28" s="415">
        <v>340</v>
      </c>
      <c r="FR28" s="416"/>
      <c r="FS28" s="415">
        <v>449</v>
      </c>
      <c r="FT28" s="416"/>
      <c r="FU28" s="415">
        <v>2118</v>
      </c>
      <c r="FV28" s="416"/>
      <c r="FW28" s="415">
        <v>6504</v>
      </c>
      <c r="FX28" s="416"/>
      <c r="FY28" s="415">
        <v>1867</v>
      </c>
      <c r="FZ28" s="416"/>
      <c r="GA28" s="415">
        <v>1712</v>
      </c>
      <c r="GB28" s="416"/>
      <c r="GC28" s="415">
        <v>736</v>
      </c>
      <c r="GD28" s="416"/>
      <c r="GE28" s="415">
        <v>903</v>
      </c>
      <c r="GF28" s="416"/>
    </row>
    <row r="29" spans="6:188">
      <c r="G29" s="409" t="s">
        <v>150</v>
      </c>
      <c r="H29" s="410" t="s">
        <v>290</v>
      </c>
      <c r="I29" s="411">
        <v>6473</v>
      </c>
      <c r="J29" s="412" t="s">
        <v>531</v>
      </c>
      <c r="K29" s="411">
        <v>516</v>
      </c>
      <c r="L29" s="412" t="s">
        <v>531</v>
      </c>
      <c r="M29" s="411">
        <v>8</v>
      </c>
      <c r="N29" s="412" t="s">
        <v>531</v>
      </c>
      <c r="O29" s="411">
        <v>161</v>
      </c>
      <c r="P29" s="412" t="s">
        <v>531</v>
      </c>
      <c r="Q29" s="411">
        <v>42</v>
      </c>
      <c r="R29" s="412" t="s">
        <v>531</v>
      </c>
      <c r="S29" s="411">
        <v>3</v>
      </c>
      <c r="T29" s="412" t="s">
        <v>531</v>
      </c>
      <c r="U29" s="411">
        <v>397</v>
      </c>
      <c r="V29" s="412" t="s">
        <v>531</v>
      </c>
      <c r="W29" s="411">
        <v>806</v>
      </c>
      <c r="X29" s="412" t="s">
        <v>531</v>
      </c>
      <c r="Y29" s="411">
        <v>155</v>
      </c>
      <c r="Z29" s="412" t="s">
        <v>531</v>
      </c>
      <c r="AA29" s="411">
        <v>387</v>
      </c>
      <c r="AB29" s="412" t="s">
        <v>531</v>
      </c>
      <c r="AC29" s="411">
        <v>90</v>
      </c>
      <c r="AD29" s="412" t="s">
        <v>531</v>
      </c>
      <c r="AE29" s="411">
        <v>114</v>
      </c>
      <c r="AF29" s="412" t="s">
        <v>531</v>
      </c>
      <c r="AG29" s="411">
        <v>571</v>
      </c>
      <c r="AH29" s="412" t="s">
        <v>531</v>
      </c>
      <c r="AI29" s="411">
        <v>1699</v>
      </c>
      <c r="AJ29" s="412" t="s">
        <v>531</v>
      </c>
      <c r="AK29" s="411">
        <v>463</v>
      </c>
      <c r="AL29" s="412" t="s">
        <v>531</v>
      </c>
      <c r="AM29" s="411">
        <v>608</v>
      </c>
      <c r="AN29" s="412" t="s">
        <v>531</v>
      </c>
      <c r="AO29" s="411">
        <v>210</v>
      </c>
      <c r="AP29" s="412" t="s">
        <v>531</v>
      </c>
      <c r="AQ29" s="411">
        <v>243</v>
      </c>
      <c r="AR29" s="412" t="s">
        <v>531</v>
      </c>
      <c r="AS29" s="411">
        <v>6164</v>
      </c>
      <c r="AT29" s="412" t="s">
        <v>458</v>
      </c>
      <c r="AU29" s="411">
        <v>685</v>
      </c>
      <c r="AV29" s="412" t="s">
        <v>458</v>
      </c>
      <c r="AW29" s="411">
        <v>2</v>
      </c>
      <c r="AX29" s="412" t="s">
        <v>458</v>
      </c>
      <c r="AY29" s="411">
        <v>167</v>
      </c>
      <c r="AZ29" s="412" t="s">
        <v>458</v>
      </c>
      <c r="BA29" s="411">
        <v>41</v>
      </c>
      <c r="BB29" s="412" t="s">
        <v>458</v>
      </c>
      <c r="BC29" s="411">
        <v>1</v>
      </c>
      <c r="BD29" s="412" t="s">
        <v>458</v>
      </c>
      <c r="BE29" s="411">
        <v>362</v>
      </c>
      <c r="BF29" s="412" t="s">
        <v>458</v>
      </c>
      <c r="BG29" s="411">
        <v>787</v>
      </c>
      <c r="BH29" s="412" t="s">
        <v>458</v>
      </c>
      <c r="BI29" s="411">
        <v>96</v>
      </c>
      <c r="BJ29" s="412" t="s">
        <v>458</v>
      </c>
      <c r="BK29" s="411">
        <v>469</v>
      </c>
      <c r="BL29" s="412" t="s">
        <v>458</v>
      </c>
      <c r="BM29" s="411">
        <v>71</v>
      </c>
      <c r="BN29" s="412" t="s">
        <v>458</v>
      </c>
      <c r="BO29" s="411">
        <v>104</v>
      </c>
      <c r="BP29" s="412" t="s">
        <v>458</v>
      </c>
      <c r="BQ29" s="411">
        <v>482</v>
      </c>
      <c r="BR29" s="412" t="s">
        <v>458</v>
      </c>
      <c r="BS29" s="411">
        <v>1461</v>
      </c>
      <c r="BT29" s="412" t="s">
        <v>458</v>
      </c>
      <c r="BU29" s="411">
        <v>400</v>
      </c>
      <c r="BV29" s="412" t="s">
        <v>458</v>
      </c>
      <c r="BW29" s="411">
        <v>632</v>
      </c>
      <c r="BX29" s="412" t="s">
        <v>458</v>
      </c>
      <c r="BY29" s="411">
        <v>182</v>
      </c>
      <c r="BZ29" s="412" t="s">
        <v>458</v>
      </c>
      <c r="CA29" s="411">
        <v>222</v>
      </c>
      <c r="CB29" s="412" t="s">
        <v>458</v>
      </c>
      <c r="CC29" s="411">
        <v>6276</v>
      </c>
      <c r="CD29" s="412"/>
      <c r="CE29" s="411">
        <v>622</v>
      </c>
      <c r="CF29" s="412"/>
      <c r="CG29" s="411">
        <v>3</v>
      </c>
      <c r="CH29" s="412"/>
      <c r="CI29" s="411">
        <v>200</v>
      </c>
      <c r="CJ29" s="412"/>
      <c r="CK29" s="411">
        <v>8</v>
      </c>
      <c r="CL29" s="412"/>
      <c r="CM29" s="411">
        <v>3</v>
      </c>
      <c r="CN29" s="412"/>
      <c r="CO29" s="411">
        <v>321</v>
      </c>
      <c r="CP29" s="412"/>
      <c r="CQ29" s="411">
        <v>852</v>
      </c>
      <c r="CR29" s="412"/>
      <c r="CS29" s="411">
        <v>78</v>
      </c>
      <c r="CT29" s="412"/>
      <c r="CU29" s="411">
        <v>427</v>
      </c>
      <c r="CV29" s="412"/>
      <c r="CW29" s="411">
        <v>85</v>
      </c>
      <c r="CX29" s="412"/>
      <c r="CY29" s="411">
        <v>105</v>
      </c>
      <c r="CZ29" s="412"/>
      <c r="DA29" s="411">
        <v>499</v>
      </c>
      <c r="DB29" s="412"/>
      <c r="DC29" s="411">
        <v>1606</v>
      </c>
      <c r="DD29" s="412"/>
      <c r="DE29" s="411">
        <v>407</v>
      </c>
      <c r="DF29" s="412"/>
      <c r="DG29" s="411">
        <v>615</v>
      </c>
      <c r="DH29" s="412"/>
      <c r="DI29" s="411">
        <v>231</v>
      </c>
      <c r="DJ29" s="412"/>
      <c r="DK29" s="411">
        <v>214</v>
      </c>
      <c r="DL29" s="412"/>
      <c r="DM29" s="411">
        <v>6335</v>
      </c>
      <c r="DN29" s="412"/>
      <c r="DO29" s="411">
        <v>717</v>
      </c>
      <c r="DP29" s="412"/>
      <c r="DQ29" s="411">
        <v>1</v>
      </c>
      <c r="DR29" s="412"/>
      <c r="DS29" s="411">
        <v>173</v>
      </c>
      <c r="DT29" s="412"/>
      <c r="DU29" s="411">
        <v>18</v>
      </c>
      <c r="DV29" s="412"/>
      <c r="DW29" s="411">
        <v>3</v>
      </c>
      <c r="DX29" s="412"/>
      <c r="DY29" s="411">
        <v>299</v>
      </c>
      <c r="DZ29" s="412"/>
      <c r="EA29" s="411">
        <v>841</v>
      </c>
      <c r="EB29" s="412"/>
      <c r="EC29" s="411">
        <v>76</v>
      </c>
      <c r="ED29" s="412"/>
      <c r="EE29" s="411">
        <v>407</v>
      </c>
      <c r="EF29" s="412"/>
      <c r="EG29" s="411">
        <v>95</v>
      </c>
      <c r="EH29" s="412"/>
      <c r="EI29" s="411">
        <v>98</v>
      </c>
      <c r="EJ29" s="412"/>
      <c r="EK29" s="411">
        <v>547</v>
      </c>
      <c r="EL29" s="412"/>
      <c r="EM29" s="411">
        <v>1646</v>
      </c>
      <c r="EN29" s="412"/>
      <c r="EO29" s="411">
        <v>478</v>
      </c>
      <c r="EP29" s="412"/>
      <c r="EQ29" s="411">
        <v>554</v>
      </c>
      <c r="ER29" s="412"/>
      <c r="ES29" s="411">
        <v>204</v>
      </c>
      <c r="ET29" s="412"/>
      <c r="EU29" s="411">
        <v>178</v>
      </c>
      <c r="EV29" s="412"/>
      <c r="EW29" s="411">
        <v>6501</v>
      </c>
      <c r="EX29" s="412"/>
      <c r="EY29" s="411">
        <v>830</v>
      </c>
      <c r="EZ29" s="412"/>
      <c r="FA29" s="411">
        <v>3</v>
      </c>
      <c r="FB29" s="412"/>
      <c r="FC29" s="411">
        <v>206</v>
      </c>
      <c r="FD29" s="412"/>
      <c r="FE29" s="411">
        <v>8</v>
      </c>
      <c r="FF29" s="412"/>
      <c r="FG29" s="411">
        <v>3</v>
      </c>
      <c r="FH29" s="412"/>
      <c r="FI29" s="411">
        <v>445</v>
      </c>
      <c r="FJ29" s="412"/>
      <c r="FK29" s="411">
        <v>1009</v>
      </c>
      <c r="FL29" s="412"/>
      <c r="FM29" s="411">
        <v>77</v>
      </c>
      <c r="FN29" s="412"/>
      <c r="FO29" s="411">
        <v>424</v>
      </c>
      <c r="FP29" s="412"/>
      <c r="FQ29" s="411">
        <v>94</v>
      </c>
      <c r="FR29" s="412"/>
      <c r="FS29" s="411">
        <v>111</v>
      </c>
      <c r="FT29" s="412"/>
      <c r="FU29" s="411">
        <v>572</v>
      </c>
      <c r="FV29" s="412"/>
      <c r="FW29" s="411">
        <v>1428</v>
      </c>
      <c r="FX29" s="412"/>
      <c r="FY29" s="411">
        <v>403</v>
      </c>
      <c r="FZ29" s="412"/>
      <c r="GA29" s="411">
        <v>538</v>
      </c>
      <c r="GB29" s="412"/>
      <c r="GC29" s="411">
        <v>171</v>
      </c>
      <c r="GD29" s="412"/>
      <c r="GE29" s="411">
        <v>179</v>
      </c>
      <c r="GF29" s="412"/>
    </row>
    <row r="30" spans="6:188">
      <c r="G30" s="413" t="s">
        <v>151</v>
      </c>
      <c r="H30" s="414" t="s">
        <v>291</v>
      </c>
      <c r="I30" s="415">
        <v>3275</v>
      </c>
      <c r="J30" s="416" t="s">
        <v>531</v>
      </c>
      <c r="K30" s="415">
        <v>482</v>
      </c>
      <c r="L30" s="416" t="s">
        <v>531</v>
      </c>
      <c r="M30" s="415">
        <v>1</v>
      </c>
      <c r="N30" s="416" t="s">
        <v>531</v>
      </c>
      <c r="O30" s="415">
        <v>98</v>
      </c>
      <c r="P30" s="416" t="s">
        <v>531</v>
      </c>
      <c r="Q30" s="415">
        <v>12</v>
      </c>
      <c r="R30" s="416" t="s">
        <v>531</v>
      </c>
      <c r="S30" s="415">
        <v>2</v>
      </c>
      <c r="T30" s="416" t="s">
        <v>531</v>
      </c>
      <c r="U30" s="415">
        <v>286</v>
      </c>
      <c r="V30" s="416" t="s">
        <v>531</v>
      </c>
      <c r="W30" s="415">
        <v>412</v>
      </c>
      <c r="X30" s="416" t="s">
        <v>531</v>
      </c>
      <c r="Y30" s="415">
        <v>77</v>
      </c>
      <c r="Z30" s="416" t="s">
        <v>531</v>
      </c>
      <c r="AA30" s="415">
        <v>249</v>
      </c>
      <c r="AB30" s="416" t="s">
        <v>531</v>
      </c>
      <c r="AC30" s="415">
        <v>45</v>
      </c>
      <c r="AD30" s="416" t="s">
        <v>531</v>
      </c>
      <c r="AE30" s="415">
        <v>39</v>
      </c>
      <c r="AF30" s="416" t="s">
        <v>531</v>
      </c>
      <c r="AG30" s="415">
        <v>245</v>
      </c>
      <c r="AH30" s="416" t="s">
        <v>531</v>
      </c>
      <c r="AI30" s="415">
        <v>598</v>
      </c>
      <c r="AJ30" s="416" t="s">
        <v>531</v>
      </c>
      <c r="AK30" s="415">
        <v>229</v>
      </c>
      <c r="AL30" s="416" t="s">
        <v>531</v>
      </c>
      <c r="AM30" s="415">
        <v>276</v>
      </c>
      <c r="AN30" s="416" t="s">
        <v>531</v>
      </c>
      <c r="AO30" s="415">
        <v>100</v>
      </c>
      <c r="AP30" s="416" t="s">
        <v>531</v>
      </c>
      <c r="AQ30" s="415">
        <v>124</v>
      </c>
      <c r="AR30" s="416" t="s">
        <v>531</v>
      </c>
      <c r="AS30" s="415">
        <v>2907</v>
      </c>
      <c r="AT30" s="416" t="s">
        <v>458</v>
      </c>
      <c r="AU30" s="415">
        <v>513</v>
      </c>
      <c r="AV30" s="416" t="s">
        <v>458</v>
      </c>
      <c r="AW30" s="415">
        <v>2</v>
      </c>
      <c r="AX30" s="416" t="s">
        <v>458</v>
      </c>
      <c r="AY30" s="415">
        <v>95</v>
      </c>
      <c r="AZ30" s="416" t="s">
        <v>458</v>
      </c>
      <c r="BA30" s="415">
        <v>19</v>
      </c>
      <c r="BB30" s="416" t="s">
        <v>458</v>
      </c>
      <c r="BC30" s="415">
        <v>0</v>
      </c>
      <c r="BD30" s="416" t="s">
        <v>458</v>
      </c>
      <c r="BE30" s="415">
        <v>167</v>
      </c>
      <c r="BF30" s="416" t="s">
        <v>458</v>
      </c>
      <c r="BG30" s="415">
        <v>401</v>
      </c>
      <c r="BH30" s="416" t="s">
        <v>458</v>
      </c>
      <c r="BI30" s="415">
        <v>55</v>
      </c>
      <c r="BJ30" s="416" t="s">
        <v>458</v>
      </c>
      <c r="BK30" s="415">
        <v>233</v>
      </c>
      <c r="BL30" s="416" t="s">
        <v>458</v>
      </c>
      <c r="BM30" s="415">
        <v>30</v>
      </c>
      <c r="BN30" s="416" t="s">
        <v>458</v>
      </c>
      <c r="BO30" s="415">
        <v>36</v>
      </c>
      <c r="BP30" s="416" t="s">
        <v>458</v>
      </c>
      <c r="BQ30" s="415">
        <v>185</v>
      </c>
      <c r="BR30" s="416" t="s">
        <v>458</v>
      </c>
      <c r="BS30" s="415">
        <v>508</v>
      </c>
      <c r="BT30" s="416" t="s">
        <v>458</v>
      </c>
      <c r="BU30" s="415">
        <v>221</v>
      </c>
      <c r="BV30" s="416" t="s">
        <v>458</v>
      </c>
      <c r="BW30" s="415">
        <v>256</v>
      </c>
      <c r="BX30" s="416" t="s">
        <v>458</v>
      </c>
      <c r="BY30" s="415">
        <v>87</v>
      </c>
      <c r="BZ30" s="416" t="s">
        <v>458</v>
      </c>
      <c r="CA30" s="415">
        <v>99</v>
      </c>
      <c r="CB30" s="416" t="s">
        <v>458</v>
      </c>
      <c r="CC30" s="415">
        <v>3051</v>
      </c>
      <c r="CD30" s="416"/>
      <c r="CE30" s="415">
        <v>474</v>
      </c>
      <c r="CF30" s="416"/>
      <c r="CG30" s="415">
        <v>1</v>
      </c>
      <c r="CH30" s="416"/>
      <c r="CI30" s="415">
        <v>99</v>
      </c>
      <c r="CJ30" s="416"/>
      <c r="CK30" s="415">
        <v>4</v>
      </c>
      <c r="CL30" s="416"/>
      <c r="CM30" s="415">
        <v>0</v>
      </c>
      <c r="CN30" s="416"/>
      <c r="CO30" s="415">
        <v>221</v>
      </c>
      <c r="CP30" s="416"/>
      <c r="CQ30" s="415">
        <v>439</v>
      </c>
      <c r="CR30" s="416"/>
      <c r="CS30" s="415">
        <v>43</v>
      </c>
      <c r="CT30" s="416"/>
      <c r="CU30" s="415">
        <v>239</v>
      </c>
      <c r="CV30" s="416"/>
      <c r="CW30" s="415">
        <v>33</v>
      </c>
      <c r="CX30" s="416"/>
      <c r="CY30" s="415">
        <v>35</v>
      </c>
      <c r="CZ30" s="416"/>
      <c r="DA30" s="415">
        <v>179</v>
      </c>
      <c r="DB30" s="416"/>
      <c r="DC30" s="415">
        <v>609</v>
      </c>
      <c r="DD30" s="416"/>
      <c r="DE30" s="415">
        <v>240</v>
      </c>
      <c r="DF30" s="416"/>
      <c r="DG30" s="415">
        <v>248</v>
      </c>
      <c r="DH30" s="416"/>
      <c r="DI30" s="415">
        <v>98</v>
      </c>
      <c r="DJ30" s="416"/>
      <c r="DK30" s="415">
        <v>89</v>
      </c>
      <c r="DL30" s="416"/>
      <c r="DM30" s="415">
        <v>3103</v>
      </c>
      <c r="DN30" s="416"/>
      <c r="DO30" s="415">
        <v>580</v>
      </c>
      <c r="DP30" s="416"/>
      <c r="DQ30" s="415">
        <v>0</v>
      </c>
      <c r="DR30" s="416"/>
      <c r="DS30" s="415">
        <v>80</v>
      </c>
      <c r="DT30" s="416"/>
      <c r="DU30" s="415">
        <v>4</v>
      </c>
      <c r="DV30" s="416"/>
      <c r="DW30" s="415">
        <v>1</v>
      </c>
      <c r="DX30" s="416"/>
      <c r="DY30" s="415">
        <v>181</v>
      </c>
      <c r="DZ30" s="416"/>
      <c r="EA30" s="415">
        <v>421</v>
      </c>
      <c r="EB30" s="416"/>
      <c r="EC30" s="415">
        <v>26</v>
      </c>
      <c r="ED30" s="416"/>
      <c r="EE30" s="415">
        <v>239</v>
      </c>
      <c r="EF30" s="416"/>
      <c r="EG30" s="415">
        <v>35</v>
      </c>
      <c r="EH30" s="416"/>
      <c r="EI30" s="415">
        <v>46</v>
      </c>
      <c r="EJ30" s="416"/>
      <c r="EK30" s="415">
        <v>231</v>
      </c>
      <c r="EL30" s="416"/>
      <c r="EM30" s="415">
        <v>602</v>
      </c>
      <c r="EN30" s="416"/>
      <c r="EO30" s="415">
        <v>260</v>
      </c>
      <c r="EP30" s="416"/>
      <c r="EQ30" s="415">
        <v>222</v>
      </c>
      <c r="ER30" s="416"/>
      <c r="ES30" s="415">
        <v>70</v>
      </c>
      <c r="ET30" s="416"/>
      <c r="EU30" s="415">
        <v>105</v>
      </c>
      <c r="EV30" s="416"/>
      <c r="EW30" s="415">
        <v>3126</v>
      </c>
      <c r="EX30" s="416"/>
      <c r="EY30" s="415">
        <v>691</v>
      </c>
      <c r="EZ30" s="416"/>
      <c r="FA30" s="415">
        <v>4</v>
      </c>
      <c r="FB30" s="416"/>
      <c r="FC30" s="415">
        <v>104</v>
      </c>
      <c r="FD30" s="416"/>
      <c r="FE30" s="415">
        <v>4</v>
      </c>
      <c r="FF30" s="416"/>
      <c r="FG30" s="415">
        <v>0</v>
      </c>
      <c r="FH30" s="416"/>
      <c r="FI30" s="415">
        <v>219</v>
      </c>
      <c r="FJ30" s="416"/>
      <c r="FK30" s="415">
        <v>443</v>
      </c>
      <c r="FL30" s="416"/>
      <c r="FM30" s="415">
        <v>41</v>
      </c>
      <c r="FN30" s="416"/>
      <c r="FO30" s="415">
        <v>265</v>
      </c>
      <c r="FP30" s="416"/>
      <c r="FQ30" s="415">
        <v>22</v>
      </c>
      <c r="FR30" s="416"/>
      <c r="FS30" s="415">
        <v>38</v>
      </c>
      <c r="FT30" s="416"/>
      <c r="FU30" s="415">
        <v>198</v>
      </c>
      <c r="FV30" s="416"/>
      <c r="FW30" s="415">
        <v>547</v>
      </c>
      <c r="FX30" s="416"/>
      <c r="FY30" s="415">
        <v>216</v>
      </c>
      <c r="FZ30" s="416"/>
      <c r="GA30" s="415">
        <v>178</v>
      </c>
      <c r="GB30" s="416"/>
      <c r="GC30" s="415">
        <v>61</v>
      </c>
      <c r="GD30" s="416"/>
      <c r="GE30" s="415">
        <v>95</v>
      </c>
      <c r="GF30" s="416"/>
    </row>
    <row r="31" spans="6:188">
      <c r="G31" s="409" t="s">
        <v>152</v>
      </c>
      <c r="H31" s="410" t="s">
        <v>292</v>
      </c>
      <c r="I31" s="411">
        <v>2739</v>
      </c>
      <c r="J31" s="412" t="s">
        <v>531</v>
      </c>
      <c r="K31" s="411">
        <v>534</v>
      </c>
      <c r="L31" s="412" t="s">
        <v>531</v>
      </c>
      <c r="M31" s="411">
        <v>0</v>
      </c>
      <c r="N31" s="412" t="s">
        <v>531</v>
      </c>
      <c r="O31" s="411">
        <v>88</v>
      </c>
      <c r="P31" s="412" t="s">
        <v>531</v>
      </c>
      <c r="Q31" s="411">
        <v>16</v>
      </c>
      <c r="R31" s="412" t="s">
        <v>531</v>
      </c>
      <c r="S31" s="411">
        <v>1</v>
      </c>
      <c r="T31" s="412" t="s">
        <v>531</v>
      </c>
      <c r="U31" s="411">
        <v>205</v>
      </c>
      <c r="V31" s="412" t="s">
        <v>531</v>
      </c>
      <c r="W31" s="411">
        <v>381</v>
      </c>
      <c r="X31" s="412" t="s">
        <v>531</v>
      </c>
      <c r="Y31" s="411">
        <v>62</v>
      </c>
      <c r="Z31" s="412" t="s">
        <v>531</v>
      </c>
      <c r="AA31" s="411">
        <v>235</v>
      </c>
      <c r="AB31" s="412" t="s">
        <v>531</v>
      </c>
      <c r="AC31" s="411">
        <v>30</v>
      </c>
      <c r="AD31" s="412" t="s">
        <v>531</v>
      </c>
      <c r="AE31" s="411">
        <v>27</v>
      </c>
      <c r="AF31" s="412" t="s">
        <v>531</v>
      </c>
      <c r="AG31" s="411">
        <v>194</v>
      </c>
      <c r="AH31" s="412" t="s">
        <v>531</v>
      </c>
      <c r="AI31" s="411">
        <v>415</v>
      </c>
      <c r="AJ31" s="412" t="s">
        <v>531</v>
      </c>
      <c r="AK31" s="411">
        <v>204</v>
      </c>
      <c r="AL31" s="412" t="s">
        <v>531</v>
      </c>
      <c r="AM31" s="411">
        <v>193</v>
      </c>
      <c r="AN31" s="412" t="s">
        <v>531</v>
      </c>
      <c r="AO31" s="411">
        <v>62</v>
      </c>
      <c r="AP31" s="412" t="s">
        <v>531</v>
      </c>
      <c r="AQ31" s="411">
        <v>92</v>
      </c>
      <c r="AR31" s="412" t="s">
        <v>531</v>
      </c>
      <c r="AS31" s="411">
        <v>2469</v>
      </c>
      <c r="AT31" s="412" t="s">
        <v>458</v>
      </c>
      <c r="AU31" s="411">
        <v>525</v>
      </c>
      <c r="AV31" s="412" t="s">
        <v>458</v>
      </c>
      <c r="AW31" s="411">
        <v>2</v>
      </c>
      <c r="AX31" s="412" t="s">
        <v>458</v>
      </c>
      <c r="AY31" s="411">
        <v>72</v>
      </c>
      <c r="AZ31" s="412" t="s">
        <v>458</v>
      </c>
      <c r="BA31" s="411">
        <v>23</v>
      </c>
      <c r="BB31" s="412" t="s">
        <v>458</v>
      </c>
      <c r="BC31" s="411">
        <v>1</v>
      </c>
      <c r="BD31" s="412" t="s">
        <v>458</v>
      </c>
      <c r="BE31" s="411">
        <v>180</v>
      </c>
      <c r="BF31" s="412" t="s">
        <v>458</v>
      </c>
      <c r="BG31" s="411">
        <v>344</v>
      </c>
      <c r="BH31" s="412" t="s">
        <v>458</v>
      </c>
      <c r="BI31" s="411">
        <v>44</v>
      </c>
      <c r="BJ31" s="412" t="s">
        <v>458</v>
      </c>
      <c r="BK31" s="411">
        <v>208</v>
      </c>
      <c r="BL31" s="412" t="s">
        <v>458</v>
      </c>
      <c r="BM31" s="411">
        <v>28</v>
      </c>
      <c r="BN31" s="412" t="s">
        <v>458</v>
      </c>
      <c r="BO31" s="411">
        <v>26</v>
      </c>
      <c r="BP31" s="412" t="s">
        <v>458</v>
      </c>
      <c r="BQ31" s="411">
        <v>156</v>
      </c>
      <c r="BR31" s="412" t="s">
        <v>458</v>
      </c>
      <c r="BS31" s="411">
        <v>349</v>
      </c>
      <c r="BT31" s="412" t="s">
        <v>458</v>
      </c>
      <c r="BU31" s="411">
        <v>203</v>
      </c>
      <c r="BV31" s="412" t="s">
        <v>458</v>
      </c>
      <c r="BW31" s="411">
        <v>165</v>
      </c>
      <c r="BX31" s="412" t="s">
        <v>458</v>
      </c>
      <c r="BY31" s="411">
        <v>59</v>
      </c>
      <c r="BZ31" s="412" t="s">
        <v>458</v>
      </c>
      <c r="CA31" s="411">
        <v>84</v>
      </c>
      <c r="CB31" s="412" t="s">
        <v>458</v>
      </c>
      <c r="CC31" s="411">
        <v>2531</v>
      </c>
      <c r="CD31" s="412"/>
      <c r="CE31" s="411">
        <v>579</v>
      </c>
      <c r="CF31" s="412"/>
      <c r="CG31" s="411">
        <v>0</v>
      </c>
      <c r="CH31" s="412"/>
      <c r="CI31" s="411">
        <v>80</v>
      </c>
      <c r="CJ31" s="412"/>
      <c r="CK31" s="411">
        <v>10</v>
      </c>
      <c r="CL31" s="412"/>
      <c r="CM31" s="411">
        <v>3</v>
      </c>
      <c r="CN31" s="412"/>
      <c r="CO31" s="411">
        <v>128</v>
      </c>
      <c r="CP31" s="412"/>
      <c r="CQ31" s="411">
        <v>369</v>
      </c>
      <c r="CR31" s="412"/>
      <c r="CS31" s="411">
        <v>43</v>
      </c>
      <c r="CT31" s="412"/>
      <c r="CU31" s="411">
        <v>236</v>
      </c>
      <c r="CV31" s="412"/>
      <c r="CW31" s="411">
        <v>34</v>
      </c>
      <c r="CX31" s="412"/>
      <c r="CY31" s="411">
        <v>18</v>
      </c>
      <c r="CZ31" s="412"/>
      <c r="DA31" s="411">
        <v>183</v>
      </c>
      <c r="DB31" s="412"/>
      <c r="DC31" s="411">
        <v>377</v>
      </c>
      <c r="DD31" s="412"/>
      <c r="DE31" s="411">
        <v>179</v>
      </c>
      <c r="DF31" s="412"/>
      <c r="DG31" s="411">
        <v>159</v>
      </c>
      <c r="DH31" s="412"/>
      <c r="DI31" s="411">
        <v>60</v>
      </c>
      <c r="DJ31" s="412"/>
      <c r="DK31" s="411">
        <v>73</v>
      </c>
      <c r="DL31" s="412"/>
      <c r="DM31" s="411">
        <v>2501</v>
      </c>
      <c r="DN31" s="412"/>
      <c r="DO31" s="411">
        <v>508</v>
      </c>
      <c r="DP31" s="412"/>
      <c r="DQ31" s="411">
        <v>2</v>
      </c>
      <c r="DR31" s="412"/>
      <c r="DS31" s="411">
        <v>90</v>
      </c>
      <c r="DT31" s="412"/>
      <c r="DU31" s="411">
        <v>1</v>
      </c>
      <c r="DV31" s="412"/>
      <c r="DW31" s="411">
        <v>1</v>
      </c>
      <c r="DX31" s="412"/>
      <c r="DY31" s="411">
        <v>133</v>
      </c>
      <c r="DZ31" s="412"/>
      <c r="EA31" s="411">
        <v>357</v>
      </c>
      <c r="EB31" s="412"/>
      <c r="EC31" s="411">
        <v>29</v>
      </c>
      <c r="ED31" s="412"/>
      <c r="EE31" s="411">
        <v>230</v>
      </c>
      <c r="EF31" s="412"/>
      <c r="EG31" s="411">
        <v>16</v>
      </c>
      <c r="EH31" s="412"/>
      <c r="EI31" s="411">
        <v>21</v>
      </c>
      <c r="EJ31" s="412"/>
      <c r="EK31" s="411">
        <v>201</v>
      </c>
      <c r="EL31" s="412"/>
      <c r="EM31" s="411">
        <v>433</v>
      </c>
      <c r="EN31" s="412"/>
      <c r="EO31" s="411">
        <v>195</v>
      </c>
      <c r="EP31" s="412"/>
      <c r="EQ31" s="411">
        <v>158</v>
      </c>
      <c r="ER31" s="412"/>
      <c r="ES31" s="411">
        <v>60</v>
      </c>
      <c r="ET31" s="412"/>
      <c r="EU31" s="411">
        <v>66</v>
      </c>
      <c r="EV31" s="412"/>
      <c r="EW31" s="411">
        <v>2388</v>
      </c>
      <c r="EX31" s="412"/>
      <c r="EY31" s="411">
        <v>548</v>
      </c>
      <c r="EZ31" s="412"/>
      <c r="FA31" s="411">
        <v>2</v>
      </c>
      <c r="FB31" s="412"/>
      <c r="FC31" s="411">
        <v>86</v>
      </c>
      <c r="FD31" s="412"/>
      <c r="FE31" s="411">
        <v>7</v>
      </c>
      <c r="FF31" s="412"/>
      <c r="FG31" s="411">
        <v>0</v>
      </c>
      <c r="FH31" s="412"/>
      <c r="FI31" s="411">
        <v>129</v>
      </c>
      <c r="FJ31" s="412"/>
      <c r="FK31" s="411">
        <v>398</v>
      </c>
      <c r="FL31" s="412"/>
      <c r="FM31" s="411">
        <v>39</v>
      </c>
      <c r="FN31" s="412"/>
      <c r="FO31" s="411">
        <v>237</v>
      </c>
      <c r="FP31" s="412"/>
      <c r="FQ31" s="411">
        <v>24</v>
      </c>
      <c r="FR31" s="412"/>
      <c r="FS31" s="411">
        <v>27</v>
      </c>
      <c r="FT31" s="412"/>
      <c r="FU31" s="411">
        <v>145</v>
      </c>
      <c r="FV31" s="412"/>
      <c r="FW31" s="411">
        <v>360</v>
      </c>
      <c r="FX31" s="412"/>
      <c r="FY31" s="411">
        <v>139</v>
      </c>
      <c r="FZ31" s="412"/>
      <c r="GA31" s="411">
        <v>153</v>
      </c>
      <c r="GB31" s="412"/>
      <c r="GC31" s="411">
        <v>50</v>
      </c>
      <c r="GD31" s="412"/>
      <c r="GE31" s="411">
        <v>44</v>
      </c>
      <c r="GF31" s="412"/>
    </row>
    <row r="32" spans="6:188">
      <c r="G32" s="417" t="s">
        <v>1107</v>
      </c>
      <c r="H32" s="418"/>
      <c r="I32" s="418"/>
      <c r="J32" s="1203"/>
      <c r="K32" s="1203"/>
      <c r="L32" s="1203"/>
      <c r="M32" s="1203"/>
      <c r="N32" s="1203"/>
      <c r="O32" s="1203"/>
      <c r="P32" s="1203"/>
      <c r="Q32" s="1203"/>
      <c r="R32" s="1203"/>
      <c r="S32" s="1203"/>
      <c r="T32" s="1203"/>
      <c r="U32" s="1203"/>
      <c r="V32" s="1203"/>
      <c r="W32" s="1203"/>
      <c r="X32" s="1203"/>
      <c r="Y32" s="1203"/>
      <c r="Z32" s="1203"/>
      <c r="AA32" s="1203"/>
      <c r="AB32" s="1203"/>
      <c r="AC32" s="1203"/>
      <c r="AD32" s="1203"/>
      <c r="AE32" s="1203"/>
      <c r="AF32" s="1203"/>
      <c r="AG32" s="1203"/>
      <c r="AH32" s="1203"/>
      <c r="AI32" s="1203"/>
      <c r="AJ32" s="1203"/>
      <c r="AK32" s="1203"/>
      <c r="AL32" s="1203"/>
      <c r="AM32" s="1203"/>
      <c r="AN32" s="1203"/>
      <c r="AO32" s="1203"/>
      <c r="AP32" s="1203"/>
      <c r="AQ32" s="1203"/>
      <c r="AR32" s="1203"/>
      <c r="AS32" s="1203"/>
      <c r="AT32" s="1203"/>
      <c r="AU32" s="1203"/>
      <c r="AV32" s="1203"/>
      <c r="AW32" s="1203"/>
      <c r="AX32" s="1203"/>
      <c r="AY32" s="1203"/>
      <c r="AZ32" s="1203"/>
      <c r="BA32" s="1203"/>
      <c r="BB32" s="1203"/>
      <c r="BC32" s="1203"/>
      <c r="BD32" s="1203"/>
      <c r="BE32" s="1203"/>
      <c r="BF32" s="1203"/>
      <c r="BG32" s="1203"/>
      <c r="BH32" s="1203"/>
      <c r="BI32" s="1203"/>
      <c r="BJ32" s="1203"/>
      <c r="BK32" s="1203"/>
      <c r="BL32" s="1203"/>
      <c r="BM32" s="1203"/>
      <c r="BN32" s="1203"/>
      <c r="BO32" s="1203"/>
      <c r="BP32" s="1203"/>
      <c r="BQ32" s="1203"/>
      <c r="BR32" s="1203"/>
      <c r="BS32" s="1203"/>
      <c r="BT32" s="1203"/>
      <c r="BU32" s="1203"/>
      <c r="BV32" s="1203"/>
      <c r="BW32" s="1203"/>
      <c r="BX32" s="1203"/>
      <c r="BY32" s="1203"/>
      <c r="BZ32" s="1203"/>
      <c r="CA32" s="1203"/>
      <c r="CB32" s="1203"/>
      <c r="CC32" s="1203"/>
      <c r="CD32" s="1203"/>
      <c r="CE32" s="1203"/>
      <c r="CF32" s="1203"/>
      <c r="CG32" s="1203"/>
      <c r="CH32" s="1203"/>
      <c r="CI32" s="1203"/>
      <c r="CJ32" s="1203"/>
      <c r="CK32" s="1203"/>
      <c r="CL32" s="1203"/>
      <c r="CM32" s="1203"/>
      <c r="CN32" s="1203"/>
      <c r="CO32" s="1203"/>
      <c r="CP32" s="1203"/>
      <c r="CQ32" s="1203"/>
      <c r="CR32" s="1203"/>
      <c r="CS32" s="1203"/>
      <c r="CT32" s="1203"/>
      <c r="CU32" s="1203"/>
      <c r="CV32" s="1203"/>
      <c r="CW32" s="1203"/>
      <c r="CX32" s="1203"/>
      <c r="CY32" s="1203"/>
      <c r="CZ32" s="1203"/>
      <c r="DA32" s="1203"/>
      <c r="DB32" s="1203"/>
      <c r="DC32" s="1203"/>
      <c r="DD32" s="1203"/>
      <c r="DE32" s="1203"/>
      <c r="DF32" s="1203"/>
      <c r="DG32" s="1203"/>
      <c r="DH32" s="1203"/>
      <c r="DI32" s="1203"/>
      <c r="DJ32" s="1203"/>
      <c r="DK32" s="1203"/>
      <c r="DL32" s="1203"/>
      <c r="DM32" s="1203"/>
      <c r="DN32" s="1203"/>
      <c r="DO32" s="1203"/>
      <c r="DP32" s="1203"/>
      <c r="DQ32" s="1203"/>
      <c r="DR32" s="1203"/>
      <c r="DS32" s="1203"/>
      <c r="DT32" s="1203"/>
      <c r="DU32" s="1203"/>
      <c r="DV32" s="1203"/>
      <c r="DW32" s="1203"/>
      <c r="DX32" s="1203"/>
      <c r="DY32" s="1203"/>
      <c r="DZ32" s="1203"/>
      <c r="EA32" s="1203"/>
      <c r="EB32" s="1203"/>
      <c r="EC32" s="1203"/>
      <c r="ED32" s="1203"/>
      <c r="EE32" s="1203"/>
      <c r="EF32" s="1203"/>
      <c r="EG32" s="1203"/>
      <c r="EH32" s="1203"/>
      <c r="EI32" s="1203"/>
      <c r="EJ32" s="1203"/>
      <c r="EK32" s="1203"/>
      <c r="EL32" s="1203"/>
      <c r="EM32" s="1203"/>
      <c r="EN32" s="1203"/>
      <c r="EO32" s="1203"/>
      <c r="EP32" s="1203"/>
      <c r="EQ32" s="1203"/>
      <c r="ER32" s="1203"/>
      <c r="ES32" s="1203"/>
      <c r="ET32" s="1203"/>
      <c r="EU32" s="1203"/>
      <c r="EV32" s="1203"/>
      <c r="EW32" s="1203"/>
      <c r="EX32" s="1203"/>
      <c r="EY32" s="1203"/>
      <c r="EZ32" s="1203"/>
      <c r="FA32" s="1203"/>
      <c r="FB32" s="1203"/>
      <c r="FC32" s="1203"/>
      <c r="FD32" s="1203"/>
      <c r="FE32" s="1203"/>
      <c r="FF32" s="1203"/>
      <c r="FG32" s="1203"/>
      <c r="FH32" s="1203"/>
      <c r="FI32" s="1203"/>
      <c r="FJ32" s="1203"/>
      <c r="FK32" s="1203"/>
      <c r="FL32" s="1203"/>
      <c r="FM32" s="1203"/>
      <c r="FN32" s="1203"/>
      <c r="FO32" s="1203"/>
      <c r="FP32" s="1203"/>
      <c r="FQ32" s="1203"/>
      <c r="FR32" s="1203"/>
      <c r="FS32" s="1203"/>
      <c r="FT32" s="1203"/>
      <c r="FU32" s="1203"/>
      <c r="FV32" s="1203"/>
      <c r="FW32" s="1203"/>
      <c r="FX32" s="1203"/>
      <c r="FY32" s="1203"/>
      <c r="FZ32" s="1203"/>
      <c r="GA32" s="1203"/>
      <c r="GB32" s="1203"/>
      <c r="GC32" s="1203"/>
      <c r="GD32" s="1203"/>
      <c r="GE32" s="1203"/>
      <c r="GF32" s="418"/>
    </row>
  </sheetData>
  <mergeCells count="558">
    <mergeCell ref="G5:H10"/>
    <mergeCell ref="I5:GF5"/>
    <mergeCell ref="I6:GF6"/>
    <mergeCell ref="I7:AR7"/>
    <mergeCell ref="AS7:CB7"/>
    <mergeCell ref="CC7:DL7"/>
    <mergeCell ref="DM7:EV7"/>
    <mergeCell ref="EW7:GF7"/>
    <mergeCell ref="I8:GF8"/>
    <mergeCell ref="I9:J9"/>
    <mergeCell ref="W9:X9"/>
    <mergeCell ref="Y9:Z9"/>
    <mergeCell ref="AA9:AB9"/>
    <mergeCell ref="AC9:AD9"/>
    <mergeCell ref="AE9:AF9"/>
    <mergeCell ref="AG9:AH9"/>
    <mergeCell ref="K9:L9"/>
    <mergeCell ref="M9:N9"/>
    <mergeCell ref="O9:P9"/>
    <mergeCell ref="Q9:R9"/>
    <mergeCell ref="S9:T9"/>
    <mergeCell ref="U9:V9"/>
    <mergeCell ref="AU9:AV9"/>
    <mergeCell ref="AW9:AX9"/>
    <mergeCell ref="AY9:AZ9"/>
    <mergeCell ref="BA9:BB9"/>
    <mergeCell ref="BC9:BD9"/>
    <mergeCell ref="BE9:BF9"/>
    <mergeCell ref="AI9:AJ9"/>
    <mergeCell ref="AK9:AL9"/>
    <mergeCell ref="AM9:AN9"/>
    <mergeCell ref="AO9:AP9"/>
    <mergeCell ref="AQ9:AR9"/>
    <mergeCell ref="AS9:AT9"/>
    <mergeCell ref="BS9:BT9"/>
    <mergeCell ref="BU9:BV9"/>
    <mergeCell ref="BW9:BX9"/>
    <mergeCell ref="BY9:BZ9"/>
    <mergeCell ref="CA9:CB9"/>
    <mergeCell ref="CC9:CD9"/>
    <mergeCell ref="BG9:BH9"/>
    <mergeCell ref="BI9:BJ9"/>
    <mergeCell ref="BK9:BL9"/>
    <mergeCell ref="BM9:BN9"/>
    <mergeCell ref="BO9:BP9"/>
    <mergeCell ref="BQ9:BR9"/>
    <mergeCell ref="CQ9:CR9"/>
    <mergeCell ref="CS9:CT9"/>
    <mergeCell ref="CU9:CV9"/>
    <mergeCell ref="CW9:CX9"/>
    <mergeCell ref="CY9:CZ9"/>
    <mergeCell ref="DA9:DB9"/>
    <mergeCell ref="CE9:CF9"/>
    <mergeCell ref="CG9:CH9"/>
    <mergeCell ref="CI9:CJ9"/>
    <mergeCell ref="CK9:CL9"/>
    <mergeCell ref="CM9:CN9"/>
    <mergeCell ref="CO9:CP9"/>
    <mergeCell ref="DO9:DP9"/>
    <mergeCell ref="DQ9:DR9"/>
    <mergeCell ref="DS9:DT9"/>
    <mergeCell ref="DU9:DV9"/>
    <mergeCell ref="DW9:DX9"/>
    <mergeCell ref="DY9:DZ9"/>
    <mergeCell ref="DC9:DD9"/>
    <mergeCell ref="DE9:DF9"/>
    <mergeCell ref="DG9:DH9"/>
    <mergeCell ref="DI9:DJ9"/>
    <mergeCell ref="DK9:DL9"/>
    <mergeCell ref="DM9:DN9"/>
    <mergeCell ref="EQ9:ER9"/>
    <mergeCell ref="ES9:ET9"/>
    <mergeCell ref="EU9:EV9"/>
    <mergeCell ref="EW9:EX9"/>
    <mergeCell ref="EA9:EB9"/>
    <mergeCell ref="EC9:ED9"/>
    <mergeCell ref="EE9:EF9"/>
    <mergeCell ref="EG9:EH9"/>
    <mergeCell ref="EI9:EJ9"/>
    <mergeCell ref="EK9:EL9"/>
    <mergeCell ref="FW9:FX9"/>
    <mergeCell ref="FY9:FZ9"/>
    <mergeCell ref="GA9:GB9"/>
    <mergeCell ref="GC9:GD9"/>
    <mergeCell ref="GE9:GF9"/>
    <mergeCell ref="I10:J10"/>
    <mergeCell ref="K10:L10"/>
    <mergeCell ref="M10:N10"/>
    <mergeCell ref="O10:P10"/>
    <mergeCell ref="Q10:R10"/>
    <mergeCell ref="FK9:FL9"/>
    <mergeCell ref="FM9:FN9"/>
    <mergeCell ref="FO9:FP9"/>
    <mergeCell ref="FQ9:FR9"/>
    <mergeCell ref="FS9:FT9"/>
    <mergeCell ref="FU9:FV9"/>
    <mergeCell ref="EY9:EZ9"/>
    <mergeCell ref="FA9:FB9"/>
    <mergeCell ref="FC9:FD9"/>
    <mergeCell ref="FE9:FF9"/>
    <mergeCell ref="FG9:FH9"/>
    <mergeCell ref="FI9:FJ9"/>
    <mergeCell ref="EM9:EN9"/>
    <mergeCell ref="EO9:EP9"/>
    <mergeCell ref="AE10:AF10"/>
    <mergeCell ref="AG10:AH10"/>
    <mergeCell ref="AI10:AJ10"/>
    <mergeCell ref="AK10:AL10"/>
    <mergeCell ref="AM10:AN10"/>
    <mergeCell ref="AO10:AP10"/>
    <mergeCell ref="S10:T10"/>
    <mergeCell ref="U10:V10"/>
    <mergeCell ref="W10:X10"/>
    <mergeCell ref="Y10:Z10"/>
    <mergeCell ref="AA10:AB10"/>
    <mergeCell ref="AC10:AD10"/>
    <mergeCell ref="BC10:BD10"/>
    <mergeCell ref="BE10:BF10"/>
    <mergeCell ref="BG10:BH10"/>
    <mergeCell ref="BI10:BJ10"/>
    <mergeCell ref="BK10:BL10"/>
    <mergeCell ref="BM10:BN10"/>
    <mergeCell ref="AQ10:AR10"/>
    <mergeCell ref="AS10:AT10"/>
    <mergeCell ref="AU10:AV10"/>
    <mergeCell ref="AW10:AX10"/>
    <mergeCell ref="AY10:AZ10"/>
    <mergeCell ref="BA10:BB10"/>
    <mergeCell ref="CA10:CB10"/>
    <mergeCell ref="CC10:CD10"/>
    <mergeCell ref="CE10:CF10"/>
    <mergeCell ref="CG10:CH10"/>
    <mergeCell ref="CI10:CJ10"/>
    <mergeCell ref="CK10:CL10"/>
    <mergeCell ref="BO10:BP10"/>
    <mergeCell ref="BQ10:BR10"/>
    <mergeCell ref="BS10:BT10"/>
    <mergeCell ref="BU10:BV10"/>
    <mergeCell ref="BW10:BX10"/>
    <mergeCell ref="BY10:BZ10"/>
    <mergeCell ref="CY10:CZ10"/>
    <mergeCell ref="DA10:DB10"/>
    <mergeCell ref="DC10:DD10"/>
    <mergeCell ref="DE10:DF10"/>
    <mergeCell ref="DG10:DH10"/>
    <mergeCell ref="DI10:DJ10"/>
    <mergeCell ref="CM10:CN10"/>
    <mergeCell ref="CO10:CP10"/>
    <mergeCell ref="CQ10:CR10"/>
    <mergeCell ref="CS10:CT10"/>
    <mergeCell ref="CU10:CV10"/>
    <mergeCell ref="CW10:CX10"/>
    <mergeCell ref="DW10:DX10"/>
    <mergeCell ref="DY10:DZ10"/>
    <mergeCell ref="EA10:EB10"/>
    <mergeCell ref="EC10:ED10"/>
    <mergeCell ref="EE10:EF10"/>
    <mergeCell ref="EG10:EH10"/>
    <mergeCell ref="DK10:DL10"/>
    <mergeCell ref="DM10:DN10"/>
    <mergeCell ref="DO10:DP10"/>
    <mergeCell ref="DQ10:DR10"/>
    <mergeCell ref="DS10:DT10"/>
    <mergeCell ref="DU10:DV10"/>
    <mergeCell ref="EY10:EZ10"/>
    <mergeCell ref="FA10:FB10"/>
    <mergeCell ref="FC10:FD10"/>
    <mergeCell ref="FE10:FF10"/>
    <mergeCell ref="EI10:EJ10"/>
    <mergeCell ref="EK10:EL10"/>
    <mergeCell ref="EM10:EN10"/>
    <mergeCell ref="EO10:EP10"/>
    <mergeCell ref="EQ10:ER10"/>
    <mergeCell ref="ES10:ET10"/>
    <mergeCell ref="GE10:GF10"/>
    <mergeCell ref="J16:K16"/>
    <mergeCell ref="L16:M16"/>
    <mergeCell ref="N16:O16"/>
    <mergeCell ref="P16:Q16"/>
    <mergeCell ref="R16:S16"/>
    <mergeCell ref="T16:U16"/>
    <mergeCell ref="V16:W16"/>
    <mergeCell ref="X16:Y16"/>
    <mergeCell ref="Z16:AA16"/>
    <mergeCell ref="FS10:FT10"/>
    <mergeCell ref="FU10:FV10"/>
    <mergeCell ref="FW10:FX10"/>
    <mergeCell ref="FY10:FZ10"/>
    <mergeCell ref="GA10:GB10"/>
    <mergeCell ref="GC10:GD10"/>
    <mergeCell ref="FG10:FH10"/>
    <mergeCell ref="FI10:FJ10"/>
    <mergeCell ref="FK10:FL10"/>
    <mergeCell ref="FM10:FN10"/>
    <mergeCell ref="FO10:FP10"/>
    <mergeCell ref="FQ10:FR10"/>
    <mergeCell ref="EU10:EV10"/>
    <mergeCell ref="EW10:EX10"/>
    <mergeCell ref="AN16:AO16"/>
    <mergeCell ref="AP16:AQ16"/>
    <mergeCell ref="AR16:AS16"/>
    <mergeCell ref="AT16:AU16"/>
    <mergeCell ref="AV16:AW16"/>
    <mergeCell ref="AX16:AY16"/>
    <mergeCell ref="AB16:AC16"/>
    <mergeCell ref="AD16:AE16"/>
    <mergeCell ref="AF16:AG16"/>
    <mergeCell ref="AH16:AI16"/>
    <mergeCell ref="AJ16:AK16"/>
    <mergeCell ref="AL16:AM16"/>
    <mergeCell ref="BL16:BM16"/>
    <mergeCell ref="BN16:BO16"/>
    <mergeCell ref="BP16:BQ16"/>
    <mergeCell ref="BR16:BS16"/>
    <mergeCell ref="BT16:BU16"/>
    <mergeCell ref="BV16:BW16"/>
    <mergeCell ref="AZ16:BA16"/>
    <mergeCell ref="BB16:BC16"/>
    <mergeCell ref="BD16:BE16"/>
    <mergeCell ref="BF16:BG16"/>
    <mergeCell ref="BH16:BI16"/>
    <mergeCell ref="BJ16:BK16"/>
    <mergeCell ref="CJ16:CK16"/>
    <mergeCell ref="CL16:CM16"/>
    <mergeCell ref="CN16:CO16"/>
    <mergeCell ref="CP16:CQ16"/>
    <mergeCell ref="CR16:CS16"/>
    <mergeCell ref="CT16:CU16"/>
    <mergeCell ref="BX16:BY16"/>
    <mergeCell ref="BZ16:CA16"/>
    <mergeCell ref="CB16:CC16"/>
    <mergeCell ref="CD16:CE16"/>
    <mergeCell ref="CF16:CG16"/>
    <mergeCell ref="CH16:CI16"/>
    <mergeCell ref="DH16:DI16"/>
    <mergeCell ref="DJ16:DK16"/>
    <mergeCell ref="DL16:DM16"/>
    <mergeCell ref="DN16:DO16"/>
    <mergeCell ref="DP16:DQ16"/>
    <mergeCell ref="DR16:DS16"/>
    <mergeCell ref="CV16:CW16"/>
    <mergeCell ref="CX16:CY16"/>
    <mergeCell ref="CZ16:DA16"/>
    <mergeCell ref="DB16:DC16"/>
    <mergeCell ref="DD16:DE16"/>
    <mergeCell ref="DF16:DG16"/>
    <mergeCell ref="EL16:EM16"/>
    <mergeCell ref="EN16:EO16"/>
    <mergeCell ref="EP16:EQ16"/>
    <mergeCell ref="DT16:DU16"/>
    <mergeCell ref="DV16:DW16"/>
    <mergeCell ref="DX16:DY16"/>
    <mergeCell ref="DZ16:EA16"/>
    <mergeCell ref="EB16:EC16"/>
    <mergeCell ref="ED16:EE16"/>
    <mergeCell ref="GB16:GC16"/>
    <mergeCell ref="GD16:GE16"/>
    <mergeCell ref="F4:H4"/>
    <mergeCell ref="FP16:FQ16"/>
    <mergeCell ref="FR16:FS16"/>
    <mergeCell ref="FT16:FU16"/>
    <mergeCell ref="FV16:FW16"/>
    <mergeCell ref="FX16:FY16"/>
    <mergeCell ref="FZ16:GA16"/>
    <mergeCell ref="FD16:FE16"/>
    <mergeCell ref="FF16:FG16"/>
    <mergeCell ref="FH16:FI16"/>
    <mergeCell ref="FJ16:FK16"/>
    <mergeCell ref="FL16:FM16"/>
    <mergeCell ref="FN16:FO16"/>
    <mergeCell ref="ER16:ES16"/>
    <mergeCell ref="ET16:EU16"/>
    <mergeCell ref="EV16:EW16"/>
    <mergeCell ref="EX16:EY16"/>
    <mergeCell ref="EZ16:FA16"/>
    <mergeCell ref="FB16:FC16"/>
    <mergeCell ref="EF16:EG16"/>
    <mergeCell ref="EH16:EI16"/>
    <mergeCell ref="EJ16:EK16"/>
    <mergeCell ref="AQ25:AR25"/>
    <mergeCell ref="AS25:AT25"/>
    <mergeCell ref="AU25:AV25"/>
    <mergeCell ref="AW25:AX25"/>
    <mergeCell ref="AO25:AP25"/>
    <mergeCell ref="U25:V25"/>
    <mergeCell ref="W25:X25"/>
    <mergeCell ref="Y25:Z25"/>
    <mergeCell ref="AA25:AB25"/>
    <mergeCell ref="AC25:AD25"/>
    <mergeCell ref="AE25:AF25"/>
    <mergeCell ref="AG25:AH25"/>
    <mergeCell ref="AI25:AJ25"/>
    <mergeCell ref="AK25:AL25"/>
    <mergeCell ref="AM25:AN25"/>
    <mergeCell ref="G21:H26"/>
    <mergeCell ref="I21:GF21"/>
    <mergeCell ref="I22:GF22"/>
    <mergeCell ref="I23:AR23"/>
    <mergeCell ref="AS23:CB23"/>
    <mergeCell ref="GA25:GB25"/>
    <mergeCell ref="GC25:GD25"/>
    <mergeCell ref="GE25:GF25"/>
    <mergeCell ref="FG25:FH25"/>
    <mergeCell ref="FI25:FJ25"/>
    <mergeCell ref="FK25:FL25"/>
    <mergeCell ref="FM25:FN25"/>
    <mergeCell ref="FC25:FD25"/>
    <mergeCell ref="FE25:FF25"/>
    <mergeCell ref="EI25:EJ25"/>
    <mergeCell ref="EK25:EL25"/>
    <mergeCell ref="EM25:EN25"/>
    <mergeCell ref="EO25:EP25"/>
    <mergeCell ref="EE25:EF25"/>
    <mergeCell ref="EG25:EH25"/>
    <mergeCell ref="DK25:DL25"/>
    <mergeCell ref="DM25:DN25"/>
    <mergeCell ref="DO25:DP25"/>
    <mergeCell ref="DQ25:DR25"/>
    <mergeCell ref="CC23:DL23"/>
    <mergeCell ref="DM23:EV23"/>
    <mergeCell ref="EW23:GF23"/>
    <mergeCell ref="I24:GF24"/>
    <mergeCell ref="I25:J25"/>
    <mergeCell ref="K25:L25"/>
    <mergeCell ref="M25:N25"/>
    <mergeCell ref="O25:P25"/>
    <mergeCell ref="Q25:R25"/>
    <mergeCell ref="S25:T25"/>
    <mergeCell ref="DG25:DH25"/>
    <mergeCell ref="DI25:DJ25"/>
    <mergeCell ref="CM25:CN25"/>
    <mergeCell ref="CO25:CP25"/>
    <mergeCell ref="CQ25:CR25"/>
    <mergeCell ref="CS25:CT25"/>
    <mergeCell ref="CI25:CJ25"/>
    <mergeCell ref="CK25:CL25"/>
    <mergeCell ref="CC25:CD25"/>
    <mergeCell ref="CE25:CF25"/>
    <mergeCell ref="CG25:CH25"/>
    <mergeCell ref="AY25:AZ25"/>
    <mergeCell ref="BA25:BB25"/>
    <mergeCell ref="BC25:BD25"/>
    <mergeCell ref="BE25:BF25"/>
    <mergeCell ref="BG25:BH25"/>
    <mergeCell ref="BI25:BJ25"/>
    <mergeCell ref="BO25:BP25"/>
    <mergeCell ref="BQ25:BR25"/>
    <mergeCell ref="BS25:BT25"/>
    <mergeCell ref="BU25:BV25"/>
    <mergeCell ref="BK25:BL25"/>
    <mergeCell ref="BM25:BN25"/>
    <mergeCell ref="FU25:FV25"/>
    <mergeCell ref="FW25:FX25"/>
    <mergeCell ref="FY25:FZ25"/>
    <mergeCell ref="EQ25:ER25"/>
    <mergeCell ref="ES25:ET25"/>
    <mergeCell ref="EU25:EV25"/>
    <mergeCell ref="EW25:EX25"/>
    <mergeCell ref="EY25:EZ25"/>
    <mergeCell ref="FA25:FB25"/>
    <mergeCell ref="I26:J26"/>
    <mergeCell ref="K26:L26"/>
    <mergeCell ref="M26:N26"/>
    <mergeCell ref="O26:P26"/>
    <mergeCell ref="Q26:R26"/>
    <mergeCell ref="S26:T26"/>
    <mergeCell ref="FO25:FP25"/>
    <mergeCell ref="FQ25:FR25"/>
    <mergeCell ref="FS25:FT25"/>
    <mergeCell ref="DS25:DT25"/>
    <mergeCell ref="DU25:DV25"/>
    <mergeCell ref="DW25:DX25"/>
    <mergeCell ref="DY25:DZ25"/>
    <mergeCell ref="EA25:EB25"/>
    <mergeCell ref="EC25:ED25"/>
    <mergeCell ref="CU25:CV25"/>
    <mergeCell ref="CW25:CX25"/>
    <mergeCell ref="CY25:CZ25"/>
    <mergeCell ref="DA25:DB25"/>
    <mergeCell ref="DC25:DD25"/>
    <mergeCell ref="DE25:DF25"/>
    <mergeCell ref="BW25:BX25"/>
    <mergeCell ref="BY25:BZ25"/>
    <mergeCell ref="CA25:CB25"/>
    <mergeCell ref="AG26:AH26"/>
    <mergeCell ref="AI26:AJ26"/>
    <mergeCell ref="AK26:AL26"/>
    <mergeCell ref="AM26:AN26"/>
    <mergeCell ref="AO26:AP26"/>
    <mergeCell ref="AQ26:AR26"/>
    <mergeCell ref="U26:V26"/>
    <mergeCell ref="W26:X26"/>
    <mergeCell ref="Y26:Z26"/>
    <mergeCell ref="AA26:AB26"/>
    <mergeCell ref="AC26:AD26"/>
    <mergeCell ref="AE26:AF26"/>
    <mergeCell ref="BE26:BF26"/>
    <mergeCell ref="BG26:BH26"/>
    <mergeCell ref="BI26:BJ26"/>
    <mergeCell ref="BK26:BL26"/>
    <mergeCell ref="BM26:BN26"/>
    <mergeCell ref="BO26:BP26"/>
    <mergeCell ref="AS26:AT26"/>
    <mergeCell ref="AU26:AV26"/>
    <mergeCell ref="AW26:AX26"/>
    <mergeCell ref="AY26:AZ26"/>
    <mergeCell ref="BA26:BB26"/>
    <mergeCell ref="BC26:BD26"/>
    <mergeCell ref="CC26:CD26"/>
    <mergeCell ref="CE26:CF26"/>
    <mergeCell ref="CG26:CH26"/>
    <mergeCell ref="CI26:CJ26"/>
    <mergeCell ref="CK26:CL26"/>
    <mergeCell ref="CM26:CN26"/>
    <mergeCell ref="BQ26:BR26"/>
    <mergeCell ref="BS26:BT26"/>
    <mergeCell ref="BU26:BV26"/>
    <mergeCell ref="BW26:BX26"/>
    <mergeCell ref="BY26:BZ26"/>
    <mergeCell ref="CA26:CB26"/>
    <mergeCell ref="DA26:DB26"/>
    <mergeCell ref="DC26:DD26"/>
    <mergeCell ref="DE26:DF26"/>
    <mergeCell ref="DG26:DH26"/>
    <mergeCell ref="DI26:DJ26"/>
    <mergeCell ref="DK26:DL26"/>
    <mergeCell ref="CO26:CP26"/>
    <mergeCell ref="CQ26:CR26"/>
    <mergeCell ref="CS26:CT26"/>
    <mergeCell ref="CU26:CV26"/>
    <mergeCell ref="CW26:CX26"/>
    <mergeCell ref="CY26:CZ26"/>
    <mergeCell ref="EE26:EF26"/>
    <mergeCell ref="EG26:EH26"/>
    <mergeCell ref="EI26:EJ26"/>
    <mergeCell ref="DM26:DN26"/>
    <mergeCell ref="DO26:DP26"/>
    <mergeCell ref="DQ26:DR26"/>
    <mergeCell ref="DS26:DT26"/>
    <mergeCell ref="DU26:DV26"/>
    <mergeCell ref="DW26:DX26"/>
    <mergeCell ref="GA26:GB26"/>
    <mergeCell ref="GC26:GD26"/>
    <mergeCell ref="GE26:GF26"/>
    <mergeCell ref="FI26:FJ26"/>
    <mergeCell ref="FK26:FL26"/>
    <mergeCell ref="FM26:FN26"/>
    <mergeCell ref="FO26:FP26"/>
    <mergeCell ref="FQ26:FR26"/>
    <mergeCell ref="FS26:FT26"/>
    <mergeCell ref="J32:K32"/>
    <mergeCell ref="L32:M32"/>
    <mergeCell ref="N32:O32"/>
    <mergeCell ref="P32:Q32"/>
    <mergeCell ref="R32:S32"/>
    <mergeCell ref="T32:U32"/>
    <mergeCell ref="FU26:FV26"/>
    <mergeCell ref="FW26:FX26"/>
    <mergeCell ref="FY26:FZ26"/>
    <mergeCell ref="EW26:EX26"/>
    <mergeCell ref="EY26:EZ26"/>
    <mergeCell ref="FA26:FB26"/>
    <mergeCell ref="FC26:FD26"/>
    <mergeCell ref="FE26:FF26"/>
    <mergeCell ref="FG26:FH26"/>
    <mergeCell ref="EK26:EL26"/>
    <mergeCell ref="EM26:EN26"/>
    <mergeCell ref="EO26:EP26"/>
    <mergeCell ref="EQ26:ER26"/>
    <mergeCell ref="ES26:ET26"/>
    <mergeCell ref="EU26:EV26"/>
    <mergeCell ref="DY26:DZ26"/>
    <mergeCell ref="EA26:EB26"/>
    <mergeCell ref="EC26:ED26"/>
    <mergeCell ref="AH32:AI32"/>
    <mergeCell ref="AJ32:AK32"/>
    <mergeCell ref="AL32:AM32"/>
    <mergeCell ref="AN32:AO32"/>
    <mergeCell ref="AP32:AQ32"/>
    <mergeCell ref="AR32:AS32"/>
    <mergeCell ref="V32:W32"/>
    <mergeCell ref="X32:Y32"/>
    <mergeCell ref="Z32:AA32"/>
    <mergeCell ref="AB32:AC32"/>
    <mergeCell ref="AD32:AE32"/>
    <mergeCell ref="AF32:AG32"/>
    <mergeCell ref="BF32:BG32"/>
    <mergeCell ref="BH32:BI32"/>
    <mergeCell ref="BJ32:BK32"/>
    <mergeCell ref="BL32:BM32"/>
    <mergeCell ref="BN32:BO32"/>
    <mergeCell ref="BP32:BQ32"/>
    <mergeCell ref="AT32:AU32"/>
    <mergeCell ref="AV32:AW32"/>
    <mergeCell ref="AX32:AY32"/>
    <mergeCell ref="AZ32:BA32"/>
    <mergeCell ref="BB32:BC32"/>
    <mergeCell ref="BD32:BE32"/>
    <mergeCell ref="CD32:CE32"/>
    <mergeCell ref="CF32:CG32"/>
    <mergeCell ref="CH32:CI32"/>
    <mergeCell ref="CJ32:CK32"/>
    <mergeCell ref="CL32:CM32"/>
    <mergeCell ref="CN32:CO32"/>
    <mergeCell ref="BR32:BS32"/>
    <mergeCell ref="BT32:BU32"/>
    <mergeCell ref="BV32:BW32"/>
    <mergeCell ref="BX32:BY32"/>
    <mergeCell ref="BZ32:CA32"/>
    <mergeCell ref="CB32:CC32"/>
    <mergeCell ref="DB32:DC32"/>
    <mergeCell ref="DD32:DE32"/>
    <mergeCell ref="DF32:DG32"/>
    <mergeCell ref="DH32:DI32"/>
    <mergeCell ref="DJ32:DK32"/>
    <mergeCell ref="DL32:DM32"/>
    <mergeCell ref="CP32:CQ32"/>
    <mergeCell ref="CR32:CS32"/>
    <mergeCell ref="CT32:CU32"/>
    <mergeCell ref="CV32:CW32"/>
    <mergeCell ref="CX32:CY32"/>
    <mergeCell ref="CZ32:DA32"/>
    <mergeCell ref="DZ32:EA32"/>
    <mergeCell ref="EB32:EC32"/>
    <mergeCell ref="ED32:EE32"/>
    <mergeCell ref="EF32:EG32"/>
    <mergeCell ref="EH32:EI32"/>
    <mergeCell ref="EJ32:EK32"/>
    <mergeCell ref="DN32:DO32"/>
    <mergeCell ref="DP32:DQ32"/>
    <mergeCell ref="DR32:DS32"/>
    <mergeCell ref="DT32:DU32"/>
    <mergeCell ref="DV32:DW32"/>
    <mergeCell ref="DX32:DY32"/>
    <mergeCell ref="FV32:FW32"/>
    <mergeCell ref="FX32:FY32"/>
    <mergeCell ref="FZ32:GA32"/>
    <mergeCell ref="GB32:GC32"/>
    <mergeCell ref="GD32:GE32"/>
    <mergeCell ref="F20:H20"/>
    <mergeCell ref="FJ32:FK32"/>
    <mergeCell ref="FL32:FM32"/>
    <mergeCell ref="FN32:FO32"/>
    <mergeCell ref="FP32:FQ32"/>
    <mergeCell ref="FR32:FS32"/>
    <mergeCell ref="FT32:FU32"/>
    <mergeCell ref="EX32:EY32"/>
    <mergeCell ref="EZ32:FA32"/>
    <mergeCell ref="FB32:FC32"/>
    <mergeCell ref="FD32:FE32"/>
    <mergeCell ref="FF32:FG32"/>
    <mergeCell ref="FH32:FI32"/>
    <mergeCell ref="EL32:EM32"/>
    <mergeCell ref="EN32:EO32"/>
    <mergeCell ref="EP32:EQ32"/>
    <mergeCell ref="ER32:ES32"/>
    <mergeCell ref="ET32:EU32"/>
    <mergeCell ref="EV32:EW3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C7E6B-5B74-4950-B9C1-533605ECF424}">
  <dimension ref="H9:O103"/>
  <sheetViews>
    <sheetView topLeftCell="A64" workbookViewId="0">
      <selection activeCell="H103" sqref="H103"/>
    </sheetView>
  </sheetViews>
  <sheetFormatPr defaultRowHeight="14.4"/>
  <cols>
    <col min="8" max="8" width="23.44140625" customWidth="1"/>
    <col min="9" max="9" width="7.109375" customWidth="1"/>
    <col min="10" max="10" width="49.33203125" customWidth="1"/>
  </cols>
  <sheetData>
    <row r="9" spans="8:15" ht="20.399999999999999" customHeight="1">
      <c r="H9" s="1129" t="s">
        <v>452</v>
      </c>
      <c r="I9" s="1130"/>
      <c r="J9" s="1212" t="s">
        <v>1013</v>
      </c>
      <c r="K9" s="1135" t="s">
        <v>1099</v>
      </c>
      <c r="L9" s="1136"/>
      <c r="M9" s="1136"/>
      <c r="N9" s="1136"/>
      <c r="O9" s="1136"/>
    </row>
    <row r="10" spans="8:15">
      <c r="H10" s="1131"/>
      <c r="I10" s="1132"/>
      <c r="J10" s="1213"/>
      <c r="K10" s="1137" t="s">
        <v>449</v>
      </c>
      <c r="L10" s="1138"/>
      <c r="M10" s="1138"/>
      <c r="N10" s="1138"/>
      <c r="O10" s="1138"/>
    </row>
    <row r="11" spans="8:15">
      <c r="H11" s="1131"/>
      <c r="I11" s="1132"/>
      <c r="J11" s="1213"/>
      <c r="K11" s="768">
        <v>2021</v>
      </c>
      <c r="L11" s="768">
        <v>2020</v>
      </c>
      <c r="M11" s="768">
        <v>2019</v>
      </c>
      <c r="N11" s="768">
        <v>2018</v>
      </c>
      <c r="O11" s="768">
        <v>2017</v>
      </c>
    </row>
    <row r="12" spans="8:15">
      <c r="H12" s="1133"/>
      <c r="I12" s="1134"/>
      <c r="J12" s="1214"/>
      <c r="K12" s="768" t="s">
        <v>698</v>
      </c>
      <c r="L12" s="768" t="s">
        <v>698</v>
      </c>
      <c r="M12" s="768" t="s">
        <v>698</v>
      </c>
      <c r="N12" s="768" t="s">
        <v>698</v>
      </c>
      <c r="O12" s="768" t="s">
        <v>698</v>
      </c>
    </row>
    <row r="13" spans="8:15">
      <c r="H13" s="1206" t="s">
        <v>263</v>
      </c>
      <c r="I13" s="1209" t="s">
        <v>430</v>
      </c>
      <c r="J13" s="409" t="s">
        <v>1</v>
      </c>
      <c r="K13" s="411">
        <v>77423553020</v>
      </c>
      <c r="L13" s="411">
        <v>64322362372</v>
      </c>
      <c r="M13" s="411">
        <v>75769901164</v>
      </c>
      <c r="N13" s="411">
        <v>73917287008</v>
      </c>
      <c r="O13" s="411">
        <v>68195277073</v>
      </c>
    </row>
    <row r="14" spans="8:15">
      <c r="H14" s="1207"/>
      <c r="I14" s="1210"/>
      <c r="J14" s="413" t="s">
        <v>709</v>
      </c>
      <c r="K14" s="415">
        <v>3106113791</v>
      </c>
      <c r="L14" s="415">
        <v>2785392071</v>
      </c>
      <c r="M14" s="415">
        <v>2839899263</v>
      </c>
      <c r="N14" s="415">
        <v>2781950274</v>
      </c>
      <c r="O14" s="415">
        <v>2674463510</v>
      </c>
    </row>
    <row r="15" spans="8:15">
      <c r="H15" s="1207"/>
      <c r="I15" s="1210"/>
      <c r="J15" s="409" t="s">
        <v>812</v>
      </c>
      <c r="K15" s="411">
        <v>220930578</v>
      </c>
      <c r="L15" s="411">
        <v>186762392</v>
      </c>
      <c r="M15" s="411">
        <v>193736083</v>
      </c>
      <c r="N15" s="411">
        <v>181479241</v>
      </c>
      <c r="O15" s="411">
        <v>157499482</v>
      </c>
    </row>
    <row r="16" spans="8:15">
      <c r="H16" s="1207"/>
      <c r="I16" s="1210"/>
      <c r="J16" s="413" t="s">
        <v>786</v>
      </c>
      <c r="K16" s="415">
        <v>54915164765</v>
      </c>
      <c r="L16" s="415">
        <v>44685971949</v>
      </c>
      <c r="M16" s="415">
        <v>52881638962</v>
      </c>
      <c r="N16" s="415">
        <v>51567194626</v>
      </c>
      <c r="O16" s="415">
        <v>47746959839</v>
      </c>
    </row>
    <row r="17" spans="8:15">
      <c r="H17" s="1207"/>
      <c r="I17" s="1210"/>
      <c r="J17" s="409" t="s">
        <v>813</v>
      </c>
      <c r="K17" s="411">
        <v>4391065325</v>
      </c>
      <c r="L17" s="411">
        <v>4612092123</v>
      </c>
      <c r="M17" s="411">
        <v>5468151077</v>
      </c>
      <c r="N17" s="411">
        <v>6055410846</v>
      </c>
      <c r="O17" s="411">
        <v>5501565901</v>
      </c>
    </row>
    <row r="18" spans="8:15">
      <c r="H18" s="1207"/>
      <c r="I18" s="1210"/>
      <c r="J18" s="413" t="s">
        <v>788</v>
      </c>
      <c r="K18" s="415">
        <v>535655054</v>
      </c>
      <c r="L18" s="415">
        <v>396631206</v>
      </c>
      <c r="M18" s="415">
        <v>410162433</v>
      </c>
      <c r="N18" s="415">
        <v>453785031</v>
      </c>
      <c r="O18" s="415">
        <v>455425234</v>
      </c>
    </row>
    <row r="19" spans="8:15">
      <c r="H19" s="1207"/>
      <c r="I19" s="1210"/>
      <c r="J19" s="409" t="s">
        <v>789</v>
      </c>
      <c r="K19" s="411">
        <v>5925385733</v>
      </c>
      <c r="L19" s="411">
        <v>4978575531</v>
      </c>
      <c r="M19" s="411">
        <v>4928766724</v>
      </c>
      <c r="N19" s="411">
        <v>4481340641</v>
      </c>
      <c r="O19" s="411">
        <v>3967984327</v>
      </c>
    </row>
    <row r="20" spans="8:15">
      <c r="H20" s="1207"/>
      <c r="I20" s="1210"/>
      <c r="J20" s="413" t="s">
        <v>790</v>
      </c>
      <c r="K20" s="415">
        <v>2754024190</v>
      </c>
      <c r="L20" s="415">
        <v>2371767980</v>
      </c>
      <c r="M20" s="415">
        <v>2147679016</v>
      </c>
      <c r="N20" s="415">
        <v>2019424726</v>
      </c>
      <c r="O20" s="415">
        <v>2000896837</v>
      </c>
    </row>
    <row r="21" spans="8:15">
      <c r="H21" s="1207"/>
      <c r="I21" s="1210"/>
      <c r="J21" s="409" t="s">
        <v>791</v>
      </c>
      <c r="K21" s="411">
        <v>446258379</v>
      </c>
      <c r="L21" s="411">
        <v>370910681</v>
      </c>
      <c r="M21" s="411">
        <v>1591616301</v>
      </c>
      <c r="N21" s="411">
        <v>1498429050</v>
      </c>
      <c r="O21" s="411">
        <v>1238122505</v>
      </c>
    </row>
    <row r="22" spans="8:15">
      <c r="H22" s="1207"/>
      <c r="I22" s="1210"/>
      <c r="J22" s="413" t="s">
        <v>792</v>
      </c>
      <c r="K22" s="415">
        <v>2679815777</v>
      </c>
      <c r="L22" s="415">
        <v>2053094828</v>
      </c>
      <c r="M22" s="415">
        <v>3118229202</v>
      </c>
      <c r="N22" s="415">
        <v>2855042522</v>
      </c>
      <c r="O22" s="415">
        <v>2607960588</v>
      </c>
    </row>
    <row r="23" spans="8:15">
      <c r="H23" s="1207"/>
      <c r="I23" s="1210"/>
      <c r="J23" s="409" t="s">
        <v>814</v>
      </c>
      <c r="K23" s="411">
        <v>292823600</v>
      </c>
      <c r="L23" s="411">
        <v>224920625</v>
      </c>
      <c r="M23" s="411">
        <v>242160725</v>
      </c>
      <c r="N23" s="411">
        <v>287152075</v>
      </c>
      <c r="O23" s="411">
        <v>244429186</v>
      </c>
    </row>
    <row r="24" spans="8:15">
      <c r="H24" s="1207"/>
      <c r="I24" s="1210"/>
      <c r="J24" s="413" t="s">
        <v>815</v>
      </c>
      <c r="K24" s="415">
        <v>585588957</v>
      </c>
      <c r="L24" s="415">
        <v>364042092</v>
      </c>
      <c r="M24" s="415">
        <v>476468477</v>
      </c>
      <c r="N24" s="415">
        <v>399500407</v>
      </c>
      <c r="O24" s="415">
        <v>351001274</v>
      </c>
    </row>
    <row r="25" spans="8:15">
      <c r="H25" s="1207"/>
      <c r="I25" s="1210"/>
      <c r="J25" s="409" t="s">
        <v>816</v>
      </c>
      <c r="K25" s="411">
        <v>439569624</v>
      </c>
      <c r="L25" s="411">
        <v>363145096</v>
      </c>
      <c r="M25" s="411">
        <v>386990217</v>
      </c>
      <c r="N25" s="411">
        <v>383215150</v>
      </c>
      <c r="O25" s="411">
        <v>367742712</v>
      </c>
    </row>
    <row r="26" spans="8:15">
      <c r="H26" s="1207"/>
      <c r="I26" s="1210"/>
      <c r="J26" s="413" t="s">
        <v>817</v>
      </c>
      <c r="K26" s="415">
        <v>232857555</v>
      </c>
      <c r="L26" s="415">
        <v>180016335</v>
      </c>
      <c r="M26" s="415">
        <v>269969673</v>
      </c>
      <c r="N26" s="415">
        <v>191265475</v>
      </c>
      <c r="O26" s="415">
        <v>174058730</v>
      </c>
    </row>
    <row r="27" spans="8:15">
      <c r="H27" s="1207"/>
      <c r="I27" s="1210"/>
      <c r="J27" s="409" t="s">
        <v>799</v>
      </c>
      <c r="K27" s="411">
        <v>19883886</v>
      </c>
      <c r="L27" s="411">
        <v>14258669</v>
      </c>
      <c r="M27" s="411">
        <v>18427578</v>
      </c>
      <c r="N27" s="411">
        <v>17592816</v>
      </c>
      <c r="O27" s="411">
        <v>17125872</v>
      </c>
    </row>
    <row r="28" spans="8:15">
      <c r="H28" s="1207"/>
      <c r="I28" s="1210"/>
      <c r="J28" s="413" t="s">
        <v>818</v>
      </c>
      <c r="K28" s="415">
        <v>743465676</v>
      </c>
      <c r="L28" s="415">
        <v>639689572</v>
      </c>
      <c r="M28" s="415">
        <v>658670377</v>
      </c>
      <c r="N28" s="415">
        <v>610241768</v>
      </c>
      <c r="O28" s="415">
        <v>560706191</v>
      </c>
    </row>
    <row r="29" spans="8:15">
      <c r="H29" s="1207"/>
      <c r="I29" s="1210"/>
      <c r="J29" s="409" t="s">
        <v>819</v>
      </c>
      <c r="K29" s="411">
        <v>44488063</v>
      </c>
      <c r="L29" s="411">
        <v>28193223</v>
      </c>
      <c r="M29" s="411">
        <v>55875352</v>
      </c>
      <c r="N29" s="411">
        <v>49776840</v>
      </c>
      <c r="O29" s="411">
        <v>54372987</v>
      </c>
    </row>
    <row r="30" spans="8:15">
      <c r="H30" s="1208"/>
      <c r="I30" s="1211"/>
      <c r="J30" s="413" t="s">
        <v>820</v>
      </c>
      <c r="K30" s="415">
        <v>90462067</v>
      </c>
      <c r="L30" s="415">
        <v>66897999</v>
      </c>
      <c r="M30" s="415">
        <v>81459704</v>
      </c>
      <c r="N30" s="415">
        <v>84485520</v>
      </c>
      <c r="O30" s="415">
        <v>74961898</v>
      </c>
    </row>
    <row r="31" spans="8:15">
      <c r="H31" s="1206" t="s">
        <v>3</v>
      </c>
      <c r="I31" s="1209">
        <v>16</v>
      </c>
      <c r="J31" s="409" t="s">
        <v>1</v>
      </c>
      <c r="K31" s="411">
        <v>17811338711</v>
      </c>
      <c r="L31" s="411">
        <v>14581750050</v>
      </c>
      <c r="M31" s="411">
        <v>16813750667</v>
      </c>
      <c r="N31" s="411">
        <v>16795553072</v>
      </c>
      <c r="O31" s="411">
        <v>15804797063</v>
      </c>
    </row>
    <row r="32" spans="8:15">
      <c r="H32" s="1207"/>
      <c r="I32" s="1210"/>
      <c r="J32" s="413" t="s">
        <v>709</v>
      </c>
      <c r="K32" s="415">
        <v>1189331834</v>
      </c>
      <c r="L32" s="415">
        <v>1097865414</v>
      </c>
      <c r="M32" s="415">
        <v>1090823643</v>
      </c>
      <c r="N32" s="415">
        <v>1060055154</v>
      </c>
      <c r="O32" s="415">
        <v>1075876985</v>
      </c>
    </row>
    <row r="33" spans="8:15">
      <c r="H33" s="1207"/>
      <c r="I33" s="1210"/>
      <c r="J33" s="409" t="s">
        <v>812</v>
      </c>
      <c r="K33" s="411">
        <v>49034862</v>
      </c>
      <c r="L33" s="411">
        <v>42806509</v>
      </c>
      <c r="M33" s="411">
        <v>42178938</v>
      </c>
      <c r="N33" s="411">
        <v>42567772</v>
      </c>
      <c r="O33" s="411">
        <v>39009939</v>
      </c>
    </row>
    <row r="34" spans="8:15">
      <c r="H34" s="1207"/>
      <c r="I34" s="1210"/>
      <c r="J34" s="413" t="s">
        <v>786</v>
      </c>
      <c r="K34" s="415">
        <v>13399038068</v>
      </c>
      <c r="L34" s="415">
        <v>10795259138</v>
      </c>
      <c r="M34" s="415">
        <v>11964039019</v>
      </c>
      <c r="N34" s="415">
        <v>12262280069</v>
      </c>
      <c r="O34" s="415">
        <v>11541928563</v>
      </c>
    </row>
    <row r="35" spans="8:15">
      <c r="H35" s="1207"/>
      <c r="I35" s="1210"/>
      <c r="J35" s="409" t="s">
        <v>813</v>
      </c>
      <c r="K35" s="411">
        <v>45144547</v>
      </c>
      <c r="L35" s="411">
        <v>42850705</v>
      </c>
      <c r="M35" s="411">
        <v>56524879</v>
      </c>
      <c r="N35" s="411">
        <v>135779380</v>
      </c>
      <c r="O35" s="411">
        <v>169296461</v>
      </c>
    </row>
    <row r="36" spans="8:15">
      <c r="H36" s="1207"/>
      <c r="I36" s="1210"/>
      <c r="J36" s="413" t="s">
        <v>788</v>
      </c>
      <c r="K36" s="415">
        <v>164574772</v>
      </c>
      <c r="L36" s="415">
        <v>134290137</v>
      </c>
      <c r="M36" s="415">
        <v>146382998</v>
      </c>
      <c r="N36" s="415">
        <v>148758676</v>
      </c>
      <c r="O36" s="415">
        <v>125444602</v>
      </c>
    </row>
    <row r="37" spans="8:15">
      <c r="H37" s="1207"/>
      <c r="I37" s="1210"/>
      <c r="J37" s="409" t="s">
        <v>789</v>
      </c>
      <c r="K37" s="411">
        <v>1208876038</v>
      </c>
      <c r="L37" s="411">
        <v>1024905301</v>
      </c>
      <c r="M37" s="411">
        <v>990214305</v>
      </c>
      <c r="N37" s="411">
        <v>904590353</v>
      </c>
      <c r="O37" s="411">
        <v>807074986</v>
      </c>
    </row>
    <row r="38" spans="8:15">
      <c r="H38" s="1207"/>
      <c r="I38" s="1210"/>
      <c r="J38" s="413" t="s">
        <v>790</v>
      </c>
      <c r="K38" s="415">
        <v>777002018</v>
      </c>
      <c r="L38" s="415">
        <v>742165097</v>
      </c>
      <c r="M38" s="415">
        <v>609495367</v>
      </c>
      <c r="N38" s="415">
        <v>582996488</v>
      </c>
      <c r="O38" s="415">
        <v>615977026</v>
      </c>
    </row>
    <row r="39" spans="8:15">
      <c r="H39" s="1207"/>
      <c r="I39" s="1210"/>
      <c r="J39" s="409" t="s">
        <v>791</v>
      </c>
      <c r="K39" s="411">
        <v>72046940</v>
      </c>
      <c r="L39" s="411">
        <v>56727650</v>
      </c>
      <c r="M39" s="411">
        <v>1074932388</v>
      </c>
      <c r="N39" s="411">
        <v>976652695</v>
      </c>
      <c r="O39" s="411">
        <v>796701123</v>
      </c>
    </row>
    <row r="40" spans="8:15">
      <c r="H40" s="1207"/>
      <c r="I40" s="1210"/>
      <c r="J40" s="413" t="s">
        <v>792</v>
      </c>
      <c r="K40" s="415">
        <v>431481425</v>
      </c>
      <c r="L40" s="415">
        <v>315006499</v>
      </c>
      <c r="M40" s="415">
        <v>442684926</v>
      </c>
      <c r="N40" s="415">
        <v>401829901</v>
      </c>
      <c r="O40" s="415">
        <v>373897635</v>
      </c>
    </row>
    <row r="41" spans="8:15">
      <c r="H41" s="1207"/>
      <c r="I41" s="1210"/>
      <c r="J41" s="409" t="s">
        <v>814</v>
      </c>
      <c r="K41" s="411">
        <v>123721622</v>
      </c>
      <c r="L41" s="411">
        <v>70900006</v>
      </c>
      <c r="M41" s="411">
        <v>64788937</v>
      </c>
      <c r="N41" s="411">
        <v>47684300</v>
      </c>
      <c r="O41" s="411">
        <v>47104662</v>
      </c>
    </row>
    <row r="42" spans="8:15">
      <c r="H42" s="1207"/>
      <c r="I42" s="1210"/>
      <c r="J42" s="413" t="s">
        <v>815</v>
      </c>
      <c r="K42" s="415">
        <v>127203713</v>
      </c>
      <c r="L42" s="415">
        <v>72133178</v>
      </c>
      <c r="M42" s="415">
        <v>69190360</v>
      </c>
      <c r="N42" s="415">
        <v>54333614</v>
      </c>
      <c r="O42" s="415">
        <v>48452033</v>
      </c>
    </row>
    <row r="43" spans="8:15">
      <c r="H43" s="1207"/>
      <c r="I43" s="1210"/>
      <c r="J43" s="409" t="s">
        <v>816</v>
      </c>
      <c r="K43" s="411">
        <v>63318814</v>
      </c>
      <c r="L43" s="411">
        <v>56630296</v>
      </c>
      <c r="M43" s="411">
        <v>58638528</v>
      </c>
      <c r="N43" s="411">
        <v>53994026</v>
      </c>
      <c r="O43" s="411">
        <v>52865624</v>
      </c>
    </row>
    <row r="44" spans="8:15">
      <c r="H44" s="1207"/>
      <c r="I44" s="1210"/>
      <c r="J44" s="413" t="s">
        <v>817</v>
      </c>
      <c r="K44" s="415">
        <v>43791057</v>
      </c>
      <c r="L44" s="415">
        <v>37716251</v>
      </c>
      <c r="M44" s="415">
        <v>111069085</v>
      </c>
      <c r="N44" s="415">
        <v>33444320</v>
      </c>
      <c r="O44" s="415">
        <v>29530678</v>
      </c>
    </row>
    <row r="45" spans="8:15">
      <c r="H45" s="1207"/>
      <c r="I45" s="1210"/>
      <c r="J45" s="409" t="s">
        <v>799</v>
      </c>
      <c r="K45" s="411">
        <v>2367699</v>
      </c>
      <c r="L45" s="411">
        <v>1540121</v>
      </c>
      <c r="M45" s="411">
        <v>2186011</v>
      </c>
      <c r="N45" s="411">
        <v>2339875</v>
      </c>
      <c r="O45" s="411">
        <v>2428214</v>
      </c>
    </row>
    <row r="46" spans="8:15">
      <c r="H46" s="1207"/>
      <c r="I46" s="1210"/>
      <c r="J46" s="413" t="s">
        <v>818</v>
      </c>
      <c r="K46" s="415">
        <v>94973034</v>
      </c>
      <c r="L46" s="415">
        <v>77542162</v>
      </c>
      <c r="M46" s="415">
        <v>74689576</v>
      </c>
      <c r="N46" s="415">
        <v>73406777</v>
      </c>
      <c r="O46" s="415">
        <v>64525265</v>
      </c>
    </row>
    <row r="47" spans="8:15">
      <c r="H47" s="1207"/>
      <c r="I47" s="1210"/>
      <c r="J47" s="409" t="s">
        <v>819</v>
      </c>
      <c r="K47" s="411">
        <v>4622563</v>
      </c>
      <c r="L47" s="411">
        <v>3428246</v>
      </c>
      <c r="M47" s="411">
        <v>4448010</v>
      </c>
      <c r="N47" s="411">
        <v>3587578</v>
      </c>
      <c r="O47" s="411">
        <v>4348772</v>
      </c>
    </row>
    <row r="48" spans="8:15">
      <c r="H48" s="1208"/>
      <c r="I48" s="1211"/>
      <c r="J48" s="413" t="s">
        <v>820</v>
      </c>
      <c r="K48" s="415">
        <v>14809705</v>
      </c>
      <c r="L48" s="415">
        <v>9983340</v>
      </c>
      <c r="M48" s="415">
        <v>11463697</v>
      </c>
      <c r="N48" s="415">
        <v>11252094</v>
      </c>
      <c r="O48" s="415">
        <v>10334495</v>
      </c>
    </row>
    <row r="49" spans="8:15">
      <c r="H49" s="1206" t="s">
        <v>150</v>
      </c>
      <c r="I49" s="1209" t="s">
        <v>290</v>
      </c>
      <c r="J49" s="409" t="s">
        <v>1</v>
      </c>
      <c r="K49" s="411">
        <v>2350156553</v>
      </c>
      <c r="L49" s="411">
        <v>2009854380</v>
      </c>
      <c r="M49" s="411">
        <v>2287828207</v>
      </c>
      <c r="N49" s="411">
        <v>2538941185</v>
      </c>
      <c r="O49" s="411">
        <v>2365586027</v>
      </c>
    </row>
    <row r="50" spans="8:15">
      <c r="H50" s="1207"/>
      <c r="I50" s="1210"/>
      <c r="J50" s="413" t="s">
        <v>709</v>
      </c>
      <c r="K50" s="415">
        <v>102061899</v>
      </c>
      <c r="L50" s="415">
        <v>96736657</v>
      </c>
      <c r="M50" s="415">
        <v>97615057</v>
      </c>
      <c r="N50" s="415">
        <v>88750887</v>
      </c>
      <c r="O50" s="415">
        <v>80323722</v>
      </c>
    </row>
    <row r="51" spans="8:15">
      <c r="H51" s="1207"/>
      <c r="I51" s="1210"/>
      <c r="J51" s="409" t="s">
        <v>812</v>
      </c>
      <c r="K51" s="411">
        <v>2323657</v>
      </c>
      <c r="L51" s="411"/>
      <c r="M51" s="411"/>
      <c r="N51" s="411"/>
      <c r="O51" s="411"/>
    </row>
    <row r="52" spans="8:15">
      <c r="H52" s="1207"/>
      <c r="I52" s="1210"/>
      <c r="J52" s="413" t="s">
        <v>786</v>
      </c>
      <c r="K52" s="415"/>
      <c r="L52" s="415"/>
      <c r="M52" s="415">
        <v>1711723381</v>
      </c>
      <c r="N52" s="415"/>
      <c r="O52" s="415"/>
    </row>
    <row r="53" spans="8:15">
      <c r="H53" s="1207"/>
      <c r="I53" s="1210"/>
      <c r="J53" s="409" t="s">
        <v>813</v>
      </c>
      <c r="K53" s="411"/>
      <c r="L53" s="411">
        <v>23440722</v>
      </c>
      <c r="M53" s="411">
        <v>1414243</v>
      </c>
      <c r="N53" s="411">
        <v>1229454</v>
      </c>
      <c r="O53" s="411"/>
    </row>
    <row r="54" spans="8:15">
      <c r="H54" s="1207"/>
      <c r="I54" s="1210"/>
      <c r="J54" s="413" t="s">
        <v>788</v>
      </c>
      <c r="K54" s="415">
        <v>22363248</v>
      </c>
      <c r="L54" s="415">
        <v>23031380</v>
      </c>
      <c r="M54" s="415">
        <v>18723443</v>
      </c>
      <c r="N54" s="415">
        <v>18743867</v>
      </c>
      <c r="O54" s="415">
        <v>13717658</v>
      </c>
    </row>
    <row r="55" spans="8:15">
      <c r="H55" s="1207"/>
      <c r="I55" s="1210"/>
      <c r="J55" s="409" t="s">
        <v>789</v>
      </c>
      <c r="K55" s="411">
        <v>191807884</v>
      </c>
      <c r="L55" s="411">
        <v>160444336</v>
      </c>
      <c r="M55" s="411">
        <v>154945944</v>
      </c>
      <c r="N55" s="411">
        <v>138414801</v>
      </c>
      <c r="O55" s="411">
        <v>123337080</v>
      </c>
    </row>
    <row r="56" spans="8:15">
      <c r="H56" s="1207"/>
      <c r="I56" s="1210"/>
      <c r="J56" s="413" t="s">
        <v>790</v>
      </c>
      <c r="K56" s="415">
        <v>86652586</v>
      </c>
      <c r="L56" s="415">
        <v>66966728</v>
      </c>
      <c r="M56" s="415">
        <v>52083385</v>
      </c>
      <c r="N56" s="415">
        <v>44593900</v>
      </c>
      <c r="O56" s="415">
        <v>41027071</v>
      </c>
    </row>
    <row r="57" spans="8:15">
      <c r="H57" s="1207"/>
      <c r="I57" s="1210"/>
      <c r="J57" s="409" t="s">
        <v>791</v>
      </c>
      <c r="K57" s="411">
        <v>12222278</v>
      </c>
      <c r="L57" s="411">
        <v>11293722</v>
      </c>
      <c r="M57" s="411">
        <v>20375926</v>
      </c>
      <c r="N57" s="411">
        <v>21164102</v>
      </c>
      <c r="O57" s="411">
        <v>23610310</v>
      </c>
    </row>
    <row r="58" spans="8:15">
      <c r="H58" s="1207"/>
      <c r="I58" s="1210"/>
      <c r="J58" s="413" t="s">
        <v>792</v>
      </c>
      <c r="K58" s="415">
        <v>85608840</v>
      </c>
      <c r="L58" s="415">
        <v>64312907</v>
      </c>
      <c r="M58" s="415">
        <v>91686464</v>
      </c>
      <c r="N58" s="415">
        <v>85492415</v>
      </c>
      <c r="O58" s="415">
        <v>81678573</v>
      </c>
    </row>
    <row r="59" spans="8:15">
      <c r="H59" s="1207"/>
      <c r="I59" s="1210"/>
      <c r="J59" s="409" t="s">
        <v>814</v>
      </c>
      <c r="K59" s="411">
        <v>1168383</v>
      </c>
      <c r="L59" s="411">
        <v>1341914</v>
      </c>
      <c r="M59" s="411">
        <v>1552102</v>
      </c>
      <c r="N59" s="411">
        <v>1151118</v>
      </c>
      <c r="O59" s="411">
        <v>990546</v>
      </c>
    </row>
    <row r="60" spans="8:15">
      <c r="H60" s="1207"/>
      <c r="I60" s="1210"/>
      <c r="J60" s="413" t="s">
        <v>815</v>
      </c>
      <c r="K60" s="415">
        <v>11010555</v>
      </c>
      <c r="L60" s="415">
        <v>7799108</v>
      </c>
      <c r="M60" s="415">
        <v>8122673</v>
      </c>
      <c r="N60" s="415">
        <v>7096911</v>
      </c>
      <c r="O60" s="415">
        <v>12702696</v>
      </c>
    </row>
    <row r="61" spans="8:15">
      <c r="H61" s="1207"/>
      <c r="I61" s="1210"/>
      <c r="J61" s="409" t="s">
        <v>816</v>
      </c>
      <c r="K61" s="411">
        <v>12901311</v>
      </c>
      <c r="L61" s="411">
        <v>16353124</v>
      </c>
      <c r="M61" s="411">
        <v>19012019</v>
      </c>
      <c r="N61" s="411">
        <v>15051405</v>
      </c>
      <c r="O61" s="411">
        <v>14792984</v>
      </c>
    </row>
    <row r="62" spans="8:15">
      <c r="H62" s="1207"/>
      <c r="I62" s="1210"/>
      <c r="J62" s="413" t="s">
        <v>817</v>
      </c>
      <c r="K62" s="415">
        <v>3717666</v>
      </c>
      <c r="L62" s="415">
        <v>2682677</v>
      </c>
      <c r="M62" s="415">
        <v>78654901</v>
      </c>
      <c r="N62" s="415">
        <v>3508763</v>
      </c>
      <c r="O62" s="415">
        <v>3019737</v>
      </c>
    </row>
    <row r="63" spans="8:15">
      <c r="H63" s="1207"/>
      <c r="I63" s="1210"/>
      <c r="J63" s="409" t="s">
        <v>799</v>
      </c>
      <c r="K63" s="411">
        <v>426510</v>
      </c>
      <c r="L63" s="411">
        <v>347127</v>
      </c>
      <c r="M63" s="411"/>
      <c r="N63" s="411">
        <v>611974</v>
      </c>
      <c r="O63" s="411">
        <v>636958</v>
      </c>
    </row>
    <row r="64" spans="8:15">
      <c r="H64" s="1207"/>
      <c r="I64" s="1210"/>
      <c r="J64" s="413" t="s">
        <v>818</v>
      </c>
      <c r="K64" s="415">
        <v>29161885</v>
      </c>
      <c r="L64" s="415">
        <v>24498861</v>
      </c>
      <c r="M64" s="415">
        <v>27299894</v>
      </c>
      <c r="N64" s="415">
        <v>24396310</v>
      </c>
      <c r="O64" s="415">
        <v>22328479</v>
      </c>
    </row>
    <row r="65" spans="8:15">
      <c r="H65" s="1207"/>
      <c r="I65" s="1210"/>
      <c r="J65" s="409" t="s">
        <v>819</v>
      </c>
      <c r="K65" s="411">
        <v>747682</v>
      </c>
      <c r="L65" s="411">
        <v>563214</v>
      </c>
      <c r="M65" s="411">
        <v>540409</v>
      </c>
      <c r="N65" s="411">
        <v>457728</v>
      </c>
      <c r="O65" s="411">
        <v>699906</v>
      </c>
    </row>
    <row r="66" spans="8:15">
      <c r="H66" s="1208"/>
      <c r="I66" s="1211"/>
      <c r="J66" s="413" t="s">
        <v>820</v>
      </c>
      <c r="K66" s="415">
        <v>2811434</v>
      </c>
      <c r="L66" s="415">
        <v>2121460</v>
      </c>
      <c r="M66" s="415">
        <v>2020239</v>
      </c>
      <c r="N66" s="415">
        <v>1885945</v>
      </c>
      <c r="O66" s="415">
        <v>2234142</v>
      </c>
    </row>
    <row r="67" spans="8:15">
      <c r="H67" s="1206" t="s">
        <v>151</v>
      </c>
      <c r="I67" s="1209" t="s">
        <v>291</v>
      </c>
      <c r="J67" s="409" t="s">
        <v>1</v>
      </c>
      <c r="K67" s="411">
        <v>2397682139</v>
      </c>
      <c r="L67" s="411">
        <v>2174290178</v>
      </c>
      <c r="M67" s="411">
        <v>2290364316</v>
      </c>
      <c r="N67" s="411">
        <v>2034964032</v>
      </c>
      <c r="O67" s="411">
        <v>1849903396</v>
      </c>
    </row>
    <row r="68" spans="8:15">
      <c r="H68" s="1207"/>
      <c r="I68" s="1210"/>
      <c r="J68" s="413" t="s">
        <v>709</v>
      </c>
      <c r="K68" s="415">
        <v>116246549</v>
      </c>
      <c r="L68" s="415">
        <v>128279918</v>
      </c>
      <c r="M68" s="415">
        <v>96403031</v>
      </c>
      <c r="N68" s="415">
        <v>91965799</v>
      </c>
      <c r="O68" s="415">
        <v>118356373</v>
      </c>
    </row>
    <row r="69" spans="8:15">
      <c r="H69" s="1207"/>
      <c r="I69" s="1210"/>
      <c r="J69" s="409" t="s">
        <v>812</v>
      </c>
      <c r="K69" s="411"/>
      <c r="L69" s="411"/>
      <c r="M69" s="411"/>
      <c r="N69" s="411"/>
      <c r="O69" s="411"/>
    </row>
    <row r="70" spans="8:15">
      <c r="H70" s="1207"/>
      <c r="I70" s="1210"/>
      <c r="J70" s="413" t="s">
        <v>786</v>
      </c>
      <c r="K70" s="415"/>
      <c r="L70" s="415"/>
      <c r="M70" s="415">
        <v>1940923573</v>
      </c>
      <c r="N70" s="415"/>
      <c r="O70" s="415"/>
    </row>
    <row r="71" spans="8:15">
      <c r="H71" s="1207"/>
      <c r="I71" s="1210"/>
      <c r="J71" s="409" t="s">
        <v>813</v>
      </c>
      <c r="K71" s="411">
        <v>9974087</v>
      </c>
      <c r="L71" s="411">
        <v>5207676</v>
      </c>
      <c r="M71" s="411">
        <v>3046208</v>
      </c>
      <c r="N71" s="411">
        <v>4094502</v>
      </c>
      <c r="O71" s="411">
        <v>3022785</v>
      </c>
    </row>
    <row r="72" spans="8:15">
      <c r="H72" s="1207"/>
      <c r="I72" s="1210"/>
      <c r="J72" s="413" t="s">
        <v>788</v>
      </c>
      <c r="K72" s="415">
        <v>1626784</v>
      </c>
      <c r="L72" s="415">
        <v>1010317</v>
      </c>
      <c r="M72" s="415">
        <v>981553</v>
      </c>
      <c r="N72" s="415">
        <v>1005465</v>
      </c>
      <c r="O72" s="415">
        <v>1120700</v>
      </c>
    </row>
    <row r="73" spans="8:15">
      <c r="H73" s="1207"/>
      <c r="I73" s="1210"/>
      <c r="J73" s="409" t="s">
        <v>789</v>
      </c>
      <c r="K73" s="411">
        <v>146761262</v>
      </c>
      <c r="L73" s="411">
        <v>121908917</v>
      </c>
      <c r="M73" s="411">
        <v>112153709</v>
      </c>
      <c r="N73" s="411">
        <v>100256151</v>
      </c>
      <c r="O73" s="411">
        <v>94028265</v>
      </c>
    </row>
    <row r="74" spans="8:15">
      <c r="H74" s="1207"/>
      <c r="I74" s="1210"/>
      <c r="J74" s="413" t="s">
        <v>790</v>
      </c>
      <c r="K74" s="415">
        <v>51995188</v>
      </c>
      <c r="L74" s="415">
        <v>55410427</v>
      </c>
      <c r="M74" s="415">
        <v>55081711</v>
      </c>
      <c r="N74" s="415">
        <v>50344807</v>
      </c>
      <c r="O74" s="415">
        <v>44147468</v>
      </c>
    </row>
    <row r="75" spans="8:15">
      <c r="H75" s="1207"/>
      <c r="I75" s="1210"/>
      <c r="J75" s="409" t="s">
        <v>791</v>
      </c>
      <c r="K75" s="411">
        <v>3914598</v>
      </c>
      <c r="L75" s="411">
        <v>3119370</v>
      </c>
      <c r="M75" s="411">
        <v>4242238</v>
      </c>
      <c r="N75" s="411">
        <v>2885621</v>
      </c>
      <c r="O75" s="411">
        <v>3084647</v>
      </c>
    </row>
    <row r="76" spans="8:15">
      <c r="H76" s="1207"/>
      <c r="I76" s="1210"/>
      <c r="J76" s="413" t="s">
        <v>792</v>
      </c>
      <c r="K76" s="415">
        <v>43649854</v>
      </c>
      <c r="L76" s="415">
        <v>32250098</v>
      </c>
      <c r="M76" s="415">
        <v>46931735</v>
      </c>
      <c r="N76" s="415">
        <v>44593887</v>
      </c>
      <c r="O76" s="415">
        <v>40537300</v>
      </c>
    </row>
    <row r="77" spans="8:15">
      <c r="H77" s="1207"/>
      <c r="I77" s="1210"/>
      <c r="J77" s="409" t="s">
        <v>814</v>
      </c>
      <c r="K77" s="411">
        <v>329229</v>
      </c>
      <c r="L77" s="411">
        <v>91166</v>
      </c>
      <c r="M77" s="411"/>
      <c r="N77" s="411">
        <v>113917</v>
      </c>
      <c r="O77" s="411">
        <v>69440</v>
      </c>
    </row>
    <row r="78" spans="8:15">
      <c r="H78" s="1207"/>
      <c r="I78" s="1210"/>
      <c r="J78" s="413" t="s">
        <v>815</v>
      </c>
      <c r="K78" s="415">
        <v>9364152</v>
      </c>
      <c r="L78" s="415">
        <v>5831779</v>
      </c>
      <c r="M78" s="415">
        <v>5618590</v>
      </c>
      <c r="N78" s="415">
        <v>5284813</v>
      </c>
      <c r="O78" s="415">
        <v>2725683</v>
      </c>
    </row>
    <row r="79" spans="8:15">
      <c r="H79" s="1207"/>
      <c r="I79" s="1210"/>
      <c r="J79" s="409" t="s">
        <v>816</v>
      </c>
      <c r="K79" s="411">
        <v>9373550</v>
      </c>
      <c r="L79" s="411">
        <v>5452170</v>
      </c>
      <c r="M79" s="411">
        <v>4157806</v>
      </c>
      <c r="N79" s="411">
        <v>3864629</v>
      </c>
      <c r="O79" s="411">
        <v>3755173</v>
      </c>
    </row>
    <row r="80" spans="8:15">
      <c r="H80" s="1207"/>
      <c r="I80" s="1210"/>
      <c r="J80" s="413" t="s">
        <v>817</v>
      </c>
      <c r="K80" s="415">
        <v>5354652</v>
      </c>
      <c r="L80" s="415">
        <v>5885927</v>
      </c>
      <c r="M80" s="415">
        <v>5210937</v>
      </c>
      <c r="N80" s="415">
        <v>5192397</v>
      </c>
      <c r="O80" s="415">
        <v>5015401</v>
      </c>
    </row>
    <row r="81" spans="8:15">
      <c r="H81" s="1207"/>
      <c r="I81" s="1210"/>
      <c r="J81" s="409" t="s">
        <v>799</v>
      </c>
      <c r="K81" s="411">
        <v>522316</v>
      </c>
      <c r="L81" s="411">
        <v>153235</v>
      </c>
      <c r="M81" s="411">
        <v>111938</v>
      </c>
      <c r="N81" s="411">
        <v>126421</v>
      </c>
      <c r="O81" s="411">
        <v>153786</v>
      </c>
    </row>
    <row r="82" spans="8:15">
      <c r="H82" s="1207"/>
      <c r="I82" s="1210"/>
      <c r="J82" s="413" t="s">
        <v>818</v>
      </c>
      <c r="K82" s="415">
        <v>11444727</v>
      </c>
      <c r="L82" s="415">
        <v>9479067</v>
      </c>
      <c r="M82" s="415">
        <v>9029694</v>
      </c>
      <c r="N82" s="415">
        <v>7134363</v>
      </c>
      <c r="O82" s="415">
        <v>6831480</v>
      </c>
    </row>
    <row r="83" spans="8:15">
      <c r="H83" s="1207"/>
      <c r="I83" s="1210"/>
      <c r="J83" s="409" t="s">
        <v>819</v>
      </c>
      <c r="K83" s="411">
        <v>406283</v>
      </c>
      <c r="L83" s="411">
        <v>426738</v>
      </c>
      <c r="M83" s="411">
        <v>418955</v>
      </c>
      <c r="N83" s="411">
        <v>589670</v>
      </c>
      <c r="O83" s="411">
        <v>857213</v>
      </c>
    </row>
    <row r="84" spans="8:15">
      <c r="H84" s="1208"/>
      <c r="I84" s="1211"/>
      <c r="J84" s="413" t="s">
        <v>820</v>
      </c>
      <c r="K84" s="415">
        <v>2054870</v>
      </c>
      <c r="L84" s="415">
        <v>1539056</v>
      </c>
      <c r="M84" s="415">
        <v>1517951</v>
      </c>
      <c r="N84" s="415">
        <v>1480015</v>
      </c>
      <c r="O84" s="415">
        <v>1582786</v>
      </c>
    </row>
    <row r="85" spans="8:15">
      <c r="H85" s="1206" t="s">
        <v>152</v>
      </c>
      <c r="I85" s="1209" t="s">
        <v>292</v>
      </c>
      <c r="J85" s="409" t="s">
        <v>1</v>
      </c>
      <c r="K85" s="411">
        <v>783871278</v>
      </c>
      <c r="L85" s="411">
        <v>645663945</v>
      </c>
      <c r="M85" s="411">
        <v>732570768</v>
      </c>
      <c r="N85" s="411">
        <v>690107835</v>
      </c>
      <c r="O85" s="411">
        <v>651507380</v>
      </c>
    </row>
    <row r="86" spans="8:15">
      <c r="H86" s="1207"/>
      <c r="I86" s="1210"/>
      <c r="J86" s="413" t="s">
        <v>709</v>
      </c>
      <c r="K86" s="415">
        <v>45006356</v>
      </c>
      <c r="L86" s="415">
        <v>37173018</v>
      </c>
      <c r="M86" s="415">
        <v>39559037</v>
      </c>
      <c r="N86" s="415">
        <v>36108112</v>
      </c>
      <c r="O86" s="415">
        <v>33719576</v>
      </c>
    </row>
    <row r="87" spans="8:15">
      <c r="H87" s="1207"/>
      <c r="I87" s="1210"/>
      <c r="J87" s="409" t="s">
        <v>812</v>
      </c>
      <c r="K87" s="411"/>
      <c r="L87" s="411"/>
      <c r="M87" s="411"/>
      <c r="N87" s="411"/>
      <c r="O87" s="411"/>
    </row>
    <row r="88" spans="8:15">
      <c r="H88" s="1207"/>
      <c r="I88" s="1210"/>
      <c r="J88" s="413" t="s">
        <v>786</v>
      </c>
      <c r="K88" s="415"/>
      <c r="L88" s="415"/>
      <c r="M88" s="415">
        <v>529528009</v>
      </c>
      <c r="N88" s="415"/>
      <c r="O88" s="415"/>
    </row>
    <row r="89" spans="8:15">
      <c r="H89" s="1207"/>
      <c r="I89" s="1210"/>
      <c r="J89" s="409" t="s">
        <v>813</v>
      </c>
      <c r="K89" s="411">
        <v>184677</v>
      </c>
      <c r="L89" s="411">
        <v>189909</v>
      </c>
      <c r="M89" s="411">
        <v>68582</v>
      </c>
      <c r="N89" s="411">
        <v>342060</v>
      </c>
      <c r="O89" s="411"/>
    </row>
    <row r="90" spans="8:15">
      <c r="H90" s="1207"/>
      <c r="I90" s="1210"/>
      <c r="J90" s="413" t="s">
        <v>788</v>
      </c>
      <c r="K90" s="415">
        <v>39253728</v>
      </c>
      <c r="L90" s="415">
        <v>33773933</v>
      </c>
      <c r="M90" s="415">
        <v>33392727</v>
      </c>
      <c r="N90" s="415">
        <v>28923942</v>
      </c>
      <c r="O90" s="415">
        <v>23908978</v>
      </c>
    </row>
    <row r="91" spans="8:15">
      <c r="H91" s="1207"/>
      <c r="I91" s="1210"/>
      <c r="J91" s="409" t="s">
        <v>789</v>
      </c>
      <c r="K91" s="411">
        <v>76235029</v>
      </c>
      <c r="L91" s="411">
        <v>62859655</v>
      </c>
      <c r="M91" s="411">
        <v>62211392</v>
      </c>
      <c r="N91" s="411">
        <v>52058131</v>
      </c>
      <c r="O91" s="411">
        <v>54317952</v>
      </c>
    </row>
    <row r="92" spans="8:15">
      <c r="H92" s="1207"/>
      <c r="I92" s="1210"/>
      <c r="J92" s="413" t="s">
        <v>790</v>
      </c>
      <c r="K92" s="415">
        <v>20186049</v>
      </c>
      <c r="L92" s="415">
        <v>19175190</v>
      </c>
      <c r="M92" s="415">
        <v>20526307</v>
      </c>
      <c r="N92" s="415">
        <v>20180370</v>
      </c>
      <c r="O92" s="415">
        <v>20562227</v>
      </c>
    </row>
    <row r="93" spans="8:15">
      <c r="H93" s="1207"/>
      <c r="I93" s="1210"/>
      <c r="J93" s="409" t="s">
        <v>791</v>
      </c>
      <c r="K93" s="411">
        <v>452337</v>
      </c>
      <c r="L93" s="411">
        <v>857138</v>
      </c>
      <c r="M93" s="411">
        <v>1078566</v>
      </c>
      <c r="N93" s="411">
        <v>1072985</v>
      </c>
      <c r="O93" s="411">
        <v>1042211</v>
      </c>
    </row>
    <row r="94" spans="8:15">
      <c r="H94" s="1207"/>
      <c r="I94" s="1210"/>
      <c r="J94" s="413" t="s">
        <v>792</v>
      </c>
      <c r="K94" s="415">
        <v>29397307</v>
      </c>
      <c r="L94" s="415">
        <v>19933910</v>
      </c>
      <c r="M94" s="415">
        <v>27001876</v>
      </c>
      <c r="N94" s="415">
        <v>25611320</v>
      </c>
      <c r="O94" s="415">
        <v>22152018</v>
      </c>
    </row>
    <row r="95" spans="8:15">
      <c r="H95" s="1207"/>
      <c r="I95" s="1210"/>
      <c r="J95" s="409" t="s">
        <v>814</v>
      </c>
      <c r="K95" s="411">
        <v>279515</v>
      </c>
      <c r="L95" s="411">
        <v>292376</v>
      </c>
      <c r="M95" s="411">
        <v>208172</v>
      </c>
      <c r="N95" s="411">
        <v>187505</v>
      </c>
      <c r="O95" s="411">
        <v>174964</v>
      </c>
    </row>
    <row r="96" spans="8:15">
      <c r="H96" s="1207"/>
      <c r="I96" s="1210"/>
      <c r="J96" s="413" t="s">
        <v>815</v>
      </c>
      <c r="K96" s="415">
        <v>3033156</v>
      </c>
      <c r="L96" s="415">
        <v>2850129</v>
      </c>
      <c r="M96" s="415"/>
      <c r="N96" s="415">
        <v>1435037</v>
      </c>
      <c r="O96" s="415">
        <v>800533</v>
      </c>
    </row>
    <row r="97" spans="8:15">
      <c r="H97" s="1207"/>
      <c r="I97" s="1210"/>
      <c r="J97" s="409" t="s">
        <v>816</v>
      </c>
      <c r="K97" s="411">
        <v>2072308</v>
      </c>
      <c r="L97" s="411">
        <v>1398441</v>
      </c>
      <c r="M97" s="411">
        <v>2930275</v>
      </c>
      <c r="N97" s="411">
        <v>1931124</v>
      </c>
      <c r="O97" s="411">
        <v>2508337</v>
      </c>
    </row>
    <row r="98" spans="8:15">
      <c r="H98" s="1207"/>
      <c r="I98" s="1210"/>
      <c r="J98" s="413" t="s">
        <v>817</v>
      </c>
      <c r="K98" s="415">
        <v>1151187</v>
      </c>
      <c r="L98" s="415">
        <v>572874</v>
      </c>
      <c r="M98" s="415">
        <v>647651</v>
      </c>
      <c r="N98" s="415">
        <v>740813</v>
      </c>
      <c r="O98" s="415">
        <v>739093</v>
      </c>
    </row>
    <row r="99" spans="8:15">
      <c r="H99" s="1207"/>
      <c r="I99" s="1210"/>
      <c r="J99" s="409" t="s">
        <v>799</v>
      </c>
      <c r="K99" s="411">
        <v>99002</v>
      </c>
      <c r="L99" s="411">
        <v>33278</v>
      </c>
      <c r="M99" s="411">
        <v>52765</v>
      </c>
      <c r="N99" s="411">
        <v>13993</v>
      </c>
      <c r="O99" s="411">
        <v>19551</v>
      </c>
    </row>
    <row r="100" spans="8:15">
      <c r="H100" s="1207"/>
      <c r="I100" s="1210"/>
      <c r="J100" s="413" t="s">
        <v>818</v>
      </c>
      <c r="K100" s="415">
        <v>3496691</v>
      </c>
      <c r="L100" s="415">
        <v>2704122</v>
      </c>
      <c r="M100" s="415">
        <v>3554239</v>
      </c>
      <c r="N100" s="415">
        <v>3350252</v>
      </c>
      <c r="O100" s="415">
        <v>3131558</v>
      </c>
    </row>
    <row r="101" spans="8:15">
      <c r="H101" s="1207"/>
      <c r="I101" s="1210"/>
      <c r="J101" s="409" t="s">
        <v>819</v>
      </c>
      <c r="K101" s="411">
        <v>386666</v>
      </c>
      <c r="L101" s="411">
        <v>263921</v>
      </c>
      <c r="M101" s="411">
        <v>988801</v>
      </c>
      <c r="N101" s="411">
        <v>350098</v>
      </c>
      <c r="O101" s="411">
        <v>396947</v>
      </c>
    </row>
    <row r="102" spans="8:15">
      <c r="H102" s="1208"/>
      <c r="I102" s="1211"/>
      <c r="J102" s="413" t="s">
        <v>820</v>
      </c>
      <c r="K102" s="415">
        <v>1246063</v>
      </c>
      <c r="L102" s="415">
        <v>908307</v>
      </c>
      <c r="M102" s="415">
        <v>1112218</v>
      </c>
      <c r="N102" s="415">
        <v>1146555</v>
      </c>
      <c r="O102" s="415">
        <v>1199652</v>
      </c>
    </row>
    <row r="103" spans="8:15">
      <c r="H103" s="417" t="s">
        <v>1100</v>
      </c>
      <c r="I103" s="418"/>
      <c r="J103" s="418"/>
      <c r="K103" s="418"/>
      <c r="L103" s="475"/>
      <c r="M103" s="475"/>
      <c r="N103" s="475"/>
      <c r="O103" s="475"/>
    </row>
  </sheetData>
  <mergeCells count="14">
    <mergeCell ref="H13:H30"/>
    <mergeCell ref="I13:I30"/>
    <mergeCell ref="H9:I12"/>
    <mergeCell ref="J9:J12"/>
    <mergeCell ref="K9:O9"/>
    <mergeCell ref="K10:O10"/>
    <mergeCell ref="H85:H102"/>
    <mergeCell ref="I85:I102"/>
    <mergeCell ref="H31:H48"/>
    <mergeCell ref="I31:I48"/>
    <mergeCell ref="H49:H66"/>
    <mergeCell ref="I49:I66"/>
    <mergeCell ref="H67:H84"/>
    <mergeCell ref="I67:I84"/>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EE3C1-6BE9-45AE-9C93-6B285A35CFBA}">
  <dimension ref="F8:Q17"/>
  <sheetViews>
    <sheetView workbookViewId="0"/>
  </sheetViews>
  <sheetFormatPr defaultRowHeight="14.4"/>
  <sheetData>
    <row r="8" spans="6:17">
      <c r="F8" s="1129" t="s">
        <v>452</v>
      </c>
      <c r="G8" s="1130"/>
      <c r="H8" s="1135" t="s">
        <v>1066</v>
      </c>
      <c r="I8" s="1136"/>
      <c r="J8" s="1136"/>
      <c r="K8" s="1136"/>
      <c r="L8" s="1136"/>
      <c r="M8" s="1136"/>
      <c r="N8" s="1136"/>
      <c r="O8" s="1136"/>
      <c r="P8" s="1136"/>
      <c r="Q8" s="1205"/>
    </row>
    <row r="9" spans="6:17">
      <c r="F9" s="1131"/>
      <c r="G9" s="1132"/>
      <c r="H9" s="1137" t="s">
        <v>514</v>
      </c>
      <c r="I9" s="1138"/>
      <c r="J9" s="1138"/>
      <c r="K9" s="1138"/>
      <c r="L9" s="1138"/>
      <c r="M9" s="1138"/>
      <c r="N9" s="1138"/>
      <c r="O9" s="1138"/>
      <c r="P9" s="1138"/>
      <c r="Q9" s="1204"/>
    </row>
    <row r="10" spans="6:17">
      <c r="F10" s="1131"/>
      <c r="G10" s="1132"/>
      <c r="H10" s="1137">
        <v>2021</v>
      </c>
      <c r="I10" s="1204"/>
      <c r="J10" s="1137">
        <v>2020</v>
      </c>
      <c r="K10" s="1204"/>
      <c r="L10" s="1137">
        <v>2019</v>
      </c>
      <c r="M10" s="1204"/>
      <c r="N10" s="1137">
        <v>2018</v>
      </c>
      <c r="O10" s="1204"/>
      <c r="P10" s="1137">
        <v>2017</v>
      </c>
      <c r="Q10" s="1204"/>
    </row>
    <row r="11" spans="6:17">
      <c r="F11" s="1133"/>
      <c r="G11" s="1134"/>
      <c r="H11" s="1137" t="s">
        <v>429</v>
      </c>
      <c r="I11" s="1204"/>
      <c r="J11" s="1137" t="s">
        <v>429</v>
      </c>
      <c r="K11" s="1204"/>
      <c r="L11" s="1137" t="s">
        <v>429</v>
      </c>
      <c r="M11" s="1204"/>
      <c r="N11" s="1137" t="s">
        <v>429</v>
      </c>
      <c r="O11" s="1204"/>
      <c r="P11" s="1137" t="s">
        <v>429</v>
      </c>
      <c r="Q11" s="1204"/>
    </row>
    <row r="12" spans="6:17">
      <c r="F12" s="409" t="s">
        <v>263</v>
      </c>
      <c r="G12" s="410" t="s">
        <v>430</v>
      </c>
      <c r="H12" s="411">
        <v>29.66</v>
      </c>
      <c r="I12" s="412"/>
      <c r="J12" s="411">
        <v>26.81</v>
      </c>
      <c r="K12" s="412"/>
      <c r="L12" s="411">
        <v>27.94</v>
      </c>
      <c r="M12" s="412"/>
      <c r="N12" s="411">
        <v>28.19</v>
      </c>
      <c r="O12" s="412"/>
      <c r="P12" s="411">
        <v>28.08</v>
      </c>
      <c r="Q12" s="412"/>
    </row>
    <row r="13" spans="6:17">
      <c r="F13" s="413" t="s">
        <v>3</v>
      </c>
      <c r="G13" s="414">
        <v>16</v>
      </c>
      <c r="H13" s="415">
        <v>30.83</v>
      </c>
      <c r="I13" s="416"/>
      <c r="J13" s="415">
        <v>26.83</v>
      </c>
      <c r="K13" s="416"/>
      <c r="L13" s="415">
        <v>28.31</v>
      </c>
      <c r="M13" s="416"/>
      <c r="N13" s="415">
        <v>29.32</v>
      </c>
      <c r="O13" s="416"/>
      <c r="P13" s="415">
        <v>29.28</v>
      </c>
      <c r="Q13" s="416"/>
    </row>
    <row r="14" spans="6:17">
      <c r="F14" s="409" t="s">
        <v>150</v>
      </c>
      <c r="G14" s="410" t="s">
        <v>290</v>
      </c>
      <c r="H14" s="411">
        <v>20.59</v>
      </c>
      <c r="I14" s="412"/>
      <c r="J14" s="411">
        <v>17.55</v>
      </c>
      <c r="K14" s="412"/>
      <c r="L14" s="411">
        <v>18.329999999999998</v>
      </c>
      <c r="M14" s="412"/>
      <c r="N14" s="411">
        <v>18.600000000000001</v>
      </c>
      <c r="O14" s="412"/>
      <c r="P14" s="411">
        <v>19.2</v>
      </c>
      <c r="Q14" s="412"/>
    </row>
    <row r="15" spans="6:17">
      <c r="F15" s="413" t="s">
        <v>151</v>
      </c>
      <c r="G15" s="414" t="s">
        <v>291</v>
      </c>
      <c r="H15" s="415">
        <v>34.97</v>
      </c>
      <c r="I15" s="416"/>
      <c r="J15" s="415">
        <v>34.29</v>
      </c>
      <c r="K15" s="416"/>
      <c r="L15" s="415">
        <v>37</v>
      </c>
      <c r="M15" s="416"/>
      <c r="N15" s="415">
        <v>35.07</v>
      </c>
      <c r="O15" s="416"/>
      <c r="P15" s="415">
        <v>34.42</v>
      </c>
      <c r="Q15" s="416"/>
    </row>
    <row r="16" spans="6:17">
      <c r="F16" s="409" t="s">
        <v>152</v>
      </c>
      <c r="G16" s="410" t="s">
        <v>292</v>
      </c>
      <c r="H16" s="411">
        <v>17.25</v>
      </c>
      <c r="I16" s="412"/>
      <c r="J16" s="411">
        <v>14.88</v>
      </c>
      <c r="K16" s="412"/>
      <c r="L16" s="411">
        <v>17.02</v>
      </c>
      <c r="M16" s="412"/>
      <c r="N16" s="411">
        <v>18.12</v>
      </c>
      <c r="O16" s="412"/>
      <c r="P16" s="411">
        <v>18.39</v>
      </c>
      <c r="Q16" s="412"/>
    </row>
    <row r="17" spans="6:17">
      <c r="F17" s="417" t="s">
        <v>1067</v>
      </c>
      <c r="G17" s="418"/>
      <c r="H17" s="418"/>
      <c r="I17" s="1203"/>
      <c r="J17" s="1203"/>
      <c r="K17" s="1203"/>
      <c r="L17" s="1203"/>
      <c r="M17" s="1203"/>
      <c r="N17" s="1203"/>
      <c r="O17" s="1203"/>
      <c r="P17" s="1203"/>
      <c r="Q17" s="418"/>
    </row>
  </sheetData>
  <mergeCells count="17">
    <mergeCell ref="F8:G11"/>
    <mergeCell ref="H8:Q8"/>
    <mergeCell ref="H9:Q9"/>
    <mergeCell ref="H10:I10"/>
    <mergeCell ref="J10:K10"/>
    <mergeCell ref="L10:M10"/>
    <mergeCell ref="N10:O10"/>
    <mergeCell ref="P10:Q10"/>
    <mergeCell ref="H11:I11"/>
    <mergeCell ref="J11:K11"/>
    <mergeCell ref="L11:M11"/>
    <mergeCell ref="N11:O11"/>
    <mergeCell ref="P11:Q11"/>
    <mergeCell ref="I17:J17"/>
    <mergeCell ref="K17:L17"/>
    <mergeCell ref="M17:N17"/>
    <mergeCell ref="O17:P1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2E8-6E26-489C-96D2-C6F021F788D1}">
  <dimension ref="G9:T18"/>
  <sheetViews>
    <sheetView workbookViewId="0">
      <selection activeCell="F8" sqref="F8"/>
    </sheetView>
  </sheetViews>
  <sheetFormatPr defaultRowHeight="14.4"/>
  <sheetData>
    <row r="9" spans="7:20">
      <c r="G9" s="1129" t="s">
        <v>452</v>
      </c>
      <c r="H9" s="1130"/>
      <c r="I9" s="1135" t="s">
        <v>1063</v>
      </c>
      <c r="J9" s="1136"/>
      <c r="K9" s="1136"/>
      <c r="L9" s="1136"/>
      <c r="M9" s="1136"/>
      <c r="N9" s="1136"/>
      <c r="O9" s="1136"/>
      <c r="P9" s="1136"/>
      <c r="Q9" s="1136"/>
      <c r="R9" s="1136"/>
      <c r="S9" s="1136"/>
      <c r="T9" s="1205"/>
    </row>
    <row r="10" spans="7:20">
      <c r="G10" s="1131"/>
      <c r="H10" s="1132"/>
      <c r="I10" s="1137" t="s">
        <v>514</v>
      </c>
      <c r="J10" s="1138"/>
      <c r="K10" s="1138"/>
      <c r="L10" s="1138"/>
      <c r="M10" s="1138"/>
      <c r="N10" s="1138"/>
      <c r="O10" s="1138"/>
      <c r="P10" s="1138"/>
      <c r="Q10" s="1138"/>
      <c r="R10" s="1138"/>
      <c r="S10" s="1138"/>
      <c r="T10" s="1204"/>
    </row>
    <row r="11" spans="7:20">
      <c r="G11" s="1131"/>
      <c r="H11" s="1132"/>
      <c r="I11" s="1137">
        <v>2022</v>
      </c>
      <c r="J11" s="1204"/>
      <c r="K11" s="1137">
        <v>2021</v>
      </c>
      <c r="L11" s="1204"/>
      <c r="M11" s="1137">
        <v>2020</v>
      </c>
      <c r="N11" s="1204"/>
      <c r="O11" s="1137">
        <v>2019</v>
      </c>
      <c r="P11" s="1204"/>
      <c r="Q11" s="1137">
        <v>2018</v>
      </c>
      <c r="R11" s="1204"/>
      <c r="S11" s="1137">
        <v>2017</v>
      </c>
      <c r="T11" s="1204"/>
    </row>
    <row r="12" spans="7:20">
      <c r="G12" s="1133"/>
      <c r="H12" s="1134"/>
      <c r="I12" s="1137" t="s">
        <v>429</v>
      </c>
      <c r="J12" s="1204"/>
      <c r="K12" s="1137" t="s">
        <v>429</v>
      </c>
      <c r="L12" s="1204"/>
      <c r="M12" s="1137" t="s">
        <v>429</v>
      </c>
      <c r="N12" s="1204"/>
      <c r="O12" s="1137" t="s">
        <v>429</v>
      </c>
      <c r="P12" s="1204"/>
      <c r="Q12" s="1137" t="s">
        <v>429</v>
      </c>
      <c r="R12" s="1204"/>
      <c r="S12" s="1137" t="s">
        <v>429</v>
      </c>
      <c r="T12" s="1204"/>
    </row>
    <row r="13" spans="7:20">
      <c r="G13" s="409" t="s">
        <v>263</v>
      </c>
      <c r="H13" s="410" t="s">
        <v>430</v>
      </c>
      <c r="I13" s="411">
        <v>4.8600000000000003</v>
      </c>
      <c r="J13" s="412"/>
      <c r="K13" s="411">
        <v>4.7</v>
      </c>
      <c r="L13" s="412"/>
      <c r="M13" s="411">
        <v>5.48</v>
      </c>
      <c r="N13" s="412"/>
      <c r="O13" s="411">
        <v>5.37</v>
      </c>
      <c r="P13" s="412"/>
      <c r="Q13" s="411">
        <v>3.97</v>
      </c>
      <c r="R13" s="412"/>
      <c r="S13" s="411">
        <v>4.54</v>
      </c>
      <c r="T13" s="412"/>
    </row>
    <row r="14" spans="7:20">
      <c r="G14" s="413" t="s">
        <v>3</v>
      </c>
      <c r="H14" s="414">
        <v>16</v>
      </c>
      <c r="I14" s="415">
        <v>3.51</v>
      </c>
      <c r="J14" s="416"/>
      <c r="K14" s="415">
        <v>3.44</v>
      </c>
      <c r="L14" s="416"/>
      <c r="M14" s="415">
        <v>3.26</v>
      </c>
      <c r="N14" s="416"/>
      <c r="O14" s="415">
        <v>2.7</v>
      </c>
      <c r="P14" s="416"/>
      <c r="Q14" s="415">
        <v>2.2200000000000002</v>
      </c>
      <c r="R14" s="416"/>
      <c r="S14" s="415">
        <v>2</v>
      </c>
      <c r="T14" s="416"/>
    </row>
    <row r="15" spans="7:20">
      <c r="G15" s="409" t="s">
        <v>150</v>
      </c>
      <c r="H15" s="410" t="s">
        <v>290</v>
      </c>
      <c r="I15" s="411">
        <v>1.04</v>
      </c>
      <c r="J15" s="412"/>
      <c r="K15" s="411">
        <v>1.17</v>
      </c>
      <c r="L15" s="412"/>
      <c r="M15" s="411">
        <v>1.47</v>
      </c>
      <c r="N15" s="412"/>
      <c r="O15" s="411">
        <v>1.25</v>
      </c>
      <c r="P15" s="412"/>
      <c r="Q15" s="411">
        <v>1.2</v>
      </c>
      <c r="R15" s="412"/>
      <c r="S15" s="411">
        <v>1.1399999999999999</v>
      </c>
      <c r="T15" s="412"/>
    </row>
    <row r="16" spans="7:20">
      <c r="G16" s="413" t="s">
        <v>151</v>
      </c>
      <c r="H16" s="414" t="s">
        <v>291</v>
      </c>
      <c r="I16" s="415">
        <v>6.03</v>
      </c>
      <c r="J16" s="416"/>
      <c r="K16" s="415">
        <v>7.03</v>
      </c>
      <c r="L16" s="416"/>
      <c r="M16" s="415">
        <v>6.7</v>
      </c>
      <c r="N16" s="416"/>
      <c r="O16" s="415">
        <v>4.5599999999999996</v>
      </c>
      <c r="P16" s="416"/>
      <c r="Q16" s="415">
        <v>4.7</v>
      </c>
      <c r="R16" s="416"/>
      <c r="S16" s="415">
        <v>2.72</v>
      </c>
      <c r="T16" s="416"/>
    </row>
    <row r="17" spans="7:20">
      <c r="G17" s="409" t="s">
        <v>152</v>
      </c>
      <c r="H17" s="410" t="s">
        <v>292</v>
      </c>
      <c r="I17" s="411">
        <v>0.21</v>
      </c>
      <c r="J17" s="412"/>
      <c r="K17" s="411">
        <v>0.64</v>
      </c>
      <c r="L17" s="412"/>
      <c r="M17" s="411">
        <v>0.22</v>
      </c>
      <c r="N17" s="412"/>
      <c r="O17" s="411">
        <v>0.28000000000000003</v>
      </c>
      <c r="P17" s="412"/>
      <c r="Q17" s="411">
        <v>0.18</v>
      </c>
      <c r="R17" s="412"/>
      <c r="S17" s="411">
        <v>0.21</v>
      </c>
      <c r="T17" s="412"/>
    </row>
    <row r="18" spans="7:20">
      <c r="G18" s="417" t="s">
        <v>1064</v>
      </c>
      <c r="H18" s="418"/>
      <c r="I18" s="418"/>
      <c r="J18" s="1203"/>
      <c r="K18" s="1203"/>
      <c r="L18" s="1203"/>
      <c r="M18" s="1203"/>
      <c r="N18" s="1203"/>
      <c r="O18" s="1203"/>
      <c r="P18" s="1203"/>
      <c r="Q18" s="1203"/>
      <c r="R18" s="1203"/>
      <c r="S18" s="1203"/>
      <c r="T18" s="418"/>
    </row>
  </sheetData>
  <mergeCells count="20">
    <mergeCell ref="J18:K18"/>
    <mergeCell ref="L18:M18"/>
    <mergeCell ref="N18:O18"/>
    <mergeCell ref="P18:Q18"/>
    <mergeCell ref="R18:S18"/>
    <mergeCell ref="G9:H12"/>
    <mergeCell ref="I9:T9"/>
    <mergeCell ref="I10:T10"/>
    <mergeCell ref="I11:J11"/>
    <mergeCell ref="K11:L11"/>
    <mergeCell ref="M11:N11"/>
    <mergeCell ref="O11:P11"/>
    <mergeCell ref="Q11:R11"/>
    <mergeCell ref="S11:T11"/>
    <mergeCell ref="I12:J12"/>
    <mergeCell ref="K12:L12"/>
    <mergeCell ref="M12:N12"/>
    <mergeCell ref="O12:P12"/>
    <mergeCell ref="Q12:R12"/>
    <mergeCell ref="S12:T12"/>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22C9F-8A6F-46DE-9372-CF5011A01920}">
  <dimension ref="I6:T16"/>
  <sheetViews>
    <sheetView workbookViewId="0"/>
  </sheetViews>
  <sheetFormatPr defaultRowHeight="14.4"/>
  <cols>
    <col min="10" max="10" width="21.88671875" bestFit="1" customWidth="1"/>
  </cols>
  <sheetData>
    <row r="6" spans="9:20" ht="15" thickBot="1"/>
    <row r="7" spans="9:20" ht="14.4" customHeight="1" thickBot="1">
      <c r="I7" s="1215"/>
      <c r="J7" s="1216"/>
      <c r="K7" s="1221" t="s">
        <v>562</v>
      </c>
      <c r="L7" s="1221"/>
      <c r="M7" s="1221"/>
      <c r="N7" s="1221"/>
      <c r="O7" s="1221"/>
      <c r="P7" s="1221"/>
      <c r="Q7" s="1221"/>
      <c r="R7" s="1221"/>
      <c r="S7" s="1221"/>
      <c r="T7" s="1222"/>
    </row>
    <row r="8" spans="9:20" ht="15" thickBot="1">
      <c r="I8" s="1217"/>
      <c r="J8" s="1218"/>
      <c r="K8" s="1225" t="s">
        <v>1137</v>
      </c>
      <c r="L8" s="1223"/>
      <c r="M8" s="1223"/>
      <c r="N8" s="1223"/>
      <c r="O8" s="1224"/>
      <c r="P8" s="1225" t="s">
        <v>1138</v>
      </c>
      <c r="Q8" s="1223"/>
      <c r="R8" s="1223"/>
      <c r="S8" s="1223"/>
      <c r="T8" s="1224"/>
    </row>
    <row r="9" spans="9:20" ht="15" thickBot="1">
      <c r="I9" s="1217"/>
      <c r="J9" s="1218"/>
      <c r="K9" s="1225" t="s">
        <v>1139</v>
      </c>
      <c r="L9" s="1223"/>
      <c r="M9" s="1223"/>
      <c r="N9" s="1223"/>
      <c r="O9" s="1224"/>
      <c r="P9" s="1223" t="s">
        <v>1140</v>
      </c>
      <c r="Q9" s="1223"/>
      <c r="R9" s="1223"/>
      <c r="S9" s="1223"/>
      <c r="T9" s="1224"/>
    </row>
    <row r="10" spans="9:20">
      <c r="I10" s="1217"/>
      <c r="J10" s="1218"/>
      <c r="K10" s="580" t="s">
        <v>149</v>
      </c>
      <c r="L10" s="581" t="s">
        <v>148</v>
      </c>
      <c r="M10" s="581" t="s">
        <v>147</v>
      </c>
      <c r="N10" s="581" t="s">
        <v>146</v>
      </c>
      <c r="O10" s="582" t="s">
        <v>144</v>
      </c>
      <c r="P10" s="583" t="s">
        <v>149</v>
      </c>
      <c r="Q10" s="581" t="s">
        <v>148</v>
      </c>
      <c r="R10" s="581" t="s">
        <v>147</v>
      </c>
      <c r="S10" s="581" t="s">
        <v>146</v>
      </c>
      <c r="T10" s="582" t="s">
        <v>144</v>
      </c>
    </row>
    <row r="11" spans="9:20" ht="15" thickBot="1">
      <c r="I11" s="1219"/>
      <c r="J11" s="1220"/>
      <c r="K11" s="584" t="s">
        <v>206</v>
      </c>
      <c r="L11" s="585" t="s">
        <v>206</v>
      </c>
      <c r="M11" s="585" t="s">
        <v>206</v>
      </c>
      <c r="N11" s="585" t="s">
        <v>206</v>
      </c>
      <c r="O11" s="586" t="s">
        <v>206</v>
      </c>
      <c r="P11" s="587" t="s">
        <v>206</v>
      </c>
      <c r="Q11" s="585" t="s">
        <v>206</v>
      </c>
      <c r="R11" s="585" t="s">
        <v>206</v>
      </c>
      <c r="S11" s="585" t="s">
        <v>206</v>
      </c>
      <c r="T11" s="586" t="s">
        <v>206</v>
      </c>
    </row>
    <row r="12" spans="9:20">
      <c r="I12" s="570" t="s">
        <v>430</v>
      </c>
      <c r="J12" s="576" t="s">
        <v>263</v>
      </c>
      <c r="K12" s="578">
        <v>29.663</v>
      </c>
      <c r="L12" s="571">
        <v>26.809100000000001</v>
      </c>
      <c r="M12" s="571">
        <v>27.943100000000001</v>
      </c>
      <c r="N12" s="571">
        <v>28.194199999999999</v>
      </c>
      <c r="O12" s="572">
        <v>28.077999999999999</v>
      </c>
      <c r="P12" s="571">
        <v>38.767899999999997</v>
      </c>
      <c r="Q12" s="571">
        <v>33.9846</v>
      </c>
      <c r="R12" s="571">
        <v>37.307200000000002</v>
      </c>
      <c r="S12" s="571">
        <v>36.766599999999997</v>
      </c>
      <c r="T12" s="572">
        <v>35.564999999999998</v>
      </c>
    </row>
    <row r="13" spans="9:20">
      <c r="I13" s="570" t="s">
        <v>1142</v>
      </c>
      <c r="J13" s="576" t="s">
        <v>1141</v>
      </c>
      <c r="K13" s="578">
        <v>30.825299999999999</v>
      </c>
      <c r="L13" s="571">
        <v>26.829799999999999</v>
      </c>
      <c r="M13" s="571">
        <v>28.3124</v>
      </c>
      <c r="N13" s="571">
        <v>29.323499999999999</v>
      </c>
      <c r="O13" s="572">
        <v>29.278700000000001</v>
      </c>
      <c r="P13" s="571">
        <v>28.028700000000001</v>
      </c>
      <c r="Q13" s="571">
        <v>22.8674</v>
      </c>
      <c r="R13" s="571">
        <v>24.674800000000001</v>
      </c>
      <c r="S13" s="571">
        <v>25.975200000000001</v>
      </c>
      <c r="T13" s="572">
        <v>25.139099999999999</v>
      </c>
    </row>
    <row r="14" spans="9:20">
      <c r="I14" s="570" t="s">
        <v>290</v>
      </c>
      <c r="J14" s="576" t="s">
        <v>150</v>
      </c>
      <c r="K14" s="578">
        <v>20.585999999999999</v>
      </c>
      <c r="L14" s="571">
        <v>17.545500000000001</v>
      </c>
      <c r="M14" s="571">
        <v>18.331900000000001</v>
      </c>
      <c r="N14" s="571">
        <v>18.596499999999999</v>
      </c>
      <c r="O14" s="572">
        <v>19.197700000000001</v>
      </c>
      <c r="P14" s="571">
        <v>14.605399999999999</v>
      </c>
      <c r="Q14" s="571">
        <v>12.138500000000001</v>
      </c>
      <c r="R14" s="571">
        <v>13.291700000000001</v>
      </c>
      <c r="S14" s="571">
        <v>12.7616</v>
      </c>
      <c r="T14" s="572">
        <v>13.915800000000001</v>
      </c>
    </row>
    <row r="15" spans="9:20">
      <c r="I15" s="570" t="s">
        <v>291</v>
      </c>
      <c r="J15" s="576" t="s">
        <v>151</v>
      </c>
      <c r="K15" s="578">
        <v>34.971800000000002</v>
      </c>
      <c r="L15" s="571">
        <v>34.285400000000003</v>
      </c>
      <c r="M15" s="571">
        <v>37.0047</v>
      </c>
      <c r="N15" s="571">
        <v>35.072499999999998</v>
      </c>
      <c r="O15" s="572">
        <v>34.419199999999996</v>
      </c>
      <c r="P15" s="571">
        <v>34.7776</v>
      </c>
      <c r="Q15" s="571">
        <v>32.479100000000003</v>
      </c>
      <c r="R15" s="571">
        <v>34.275199999999998</v>
      </c>
      <c r="S15" s="571">
        <v>34.156199999999998</v>
      </c>
      <c r="T15" s="572">
        <v>30.420300000000001</v>
      </c>
    </row>
    <row r="16" spans="9:20" ht="15" thickBot="1">
      <c r="I16" s="573" t="s">
        <v>292</v>
      </c>
      <c r="J16" s="577" t="s">
        <v>152</v>
      </c>
      <c r="K16" s="579">
        <v>17.2545</v>
      </c>
      <c r="L16" s="574">
        <v>14.881399999999999</v>
      </c>
      <c r="M16" s="574">
        <v>17.020499999999998</v>
      </c>
      <c r="N16" s="574">
        <v>18.116700000000002</v>
      </c>
      <c r="O16" s="575">
        <v>18.387799999999999</v>
      </c>
      <c r="P16" s="574">
        <v>15.517899999999999</v>
      </c>
      <c r="Q16" s="574">
        <v>13.318899999999999</v>
      </c>
      <c r="R16" s="574">
        <v>14.7035</v>
      </c>
      <c r="S16" s="574">
        <v>15.358000000000001</v>
      </c>
      <c r="T16" s="575">
        <v>14.5716</v>
      </c>
    </row>
  </sheetData>
  <mergeCells count="6">
    <mergeCell ref="I7:J11"/>
    <mergeCell ref="K7:T7"/>
    <mergeCell ref="P9:T9"/>
    <mergeCell ref="P8:T8"/>
    <mergeCell ref="K8:O8"/>
    <mergeCell ref="K9:O9"/>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A739-F592-44C8-A9AA-D96436E40C34}">
  <dimension ref="F4:AU15"/>
  <sheetViews>
    <sheetView topLeftCell="G1" workbookViewId="0">
      <selection activeCell="H4" sqref="H4:AU4"/>
    </sheetView>
  </sheetViews>
  <sheetFormatPr defaultRowHeight="14.4"/>
  <sheetData>
    <row r="4" spans="6:47">
      <c r="F4" s="1129" t="s">
        <v>489</v>
      </c>
      <c r="G4" s="1130"/>
      <c r="H4" s="1135" t="s">
        <v>1037</v>
      </c>
      <c r="I4" s="1136"/>
      <c r="J4" s="1136"/>
      <c r="K4" s="1136"/>
      <c r="L4" s="1136"/>
      <c r="M4" s="1136"/>
      <c r="N4" s="1136"/>
      <c r="O4" s="1136"/>
      <c r="P4" s="1136"/>
      <c r="Q4" s="1136"/>
      <c r="R4" s="1136"/>
      <c r="S4" s="1136"/>
      <c r="T4" s="1136"/>
      <c r="U4" s="1136"/>
      <c r="V4" s="1136"/>
      <c r="W4" s="1136"/>
      <c r="X4" s="1136"/>
      <c r="Y4" s="1136"/>
      <c r="Z4" s="1136"/>
      <c r="AA4" s="1136"/>
      <c r="AB4" s="1136"/>
      <c r="AC4" s="1136"/>
      <c r="AD4" s="1136"/>
      <c r="AE4" s="1136"/>
      <c r="AF4" s="1136"/>
      <c r="AG4" s="1136"/>
      <c r="AH4" s="1136"/>
      <c r="AI4" s="1136"/>
      <c r="AJ4" s="1136"/>
      <c r="AK4" s="1136"/>
      <c r="AL4" s="1136"/>
      <c r="AM4" s="1136"/>
      <c r="AN4" s="1136"/>
      <c r="AO4" s="1136"/>
      <c r="AP4" s="1136"/>
      <c r="AQ4" s="1136"/>
      <c r="AR4" s="1136"/>
      <c r="AS4" s="1136"/>
      <c r="AT4" s="1136"/>
      <c r="AU4" s="1205"/>
    </row>
    <row r="5" spans="6:47">
      <c r="F5" s="1131"/>
      <c r="G5" s="1132"/>
      <c r="H5" s="1137" t="s">
        <v>1038</v>
      </c>
      <c r="I5" s="1138"/>
      <c r="J5" s="1138"/>
      <c r="K5" s="1138"/>
      <c r="L5" s="1138"/>
      <c r="M5" s="1138"/>
      <c r="N5" s="1138"/>
      <c r="O5" s="1138"/>
      <c r="P5" s="1138"/>
      <c r="Q5" s="1138"/>
      <c r="R5" s="1138"/>
      <c r="S5" s="1138"/>
      <c r="T5" s="1138"/>
      <c r="U5" s="1138"/>
      <c r="V5" s="1138"/>
      <c r="W5" s="1138"/>
      <c r="X5" s="1138"/>
      <c r="Y5" s="1138"/>
      <c r="Z5" s="1138"/>
      <c r="AA5" s="1138"/>
      <c r="AB5" s="1138"/>
      <c r="AC5" s="1138"/>
      <c r="AD5" s="1138"/>
      <c r="AE5" s="1138"/>
      <c r="AF5" s="1138"/>
      <c r="AG5" s="1138"/>
      <c r="AH5" s="1138"/>
      <c r="AI5" s="1138"/>
      <c r="AJ5" s="1138"/>
      <c r="AK5" s="1138"/>
      <c r="AL5" s="1138"/>
      <c r="AM5" s="1138"/>
      <c r="AN5" s="1138"/>
      <c r="AO5" s="1138"/>
      <c r="AP5" s="1138"/>
      <c r="AQ5" s="1138"/>
      <c r="AR5" s="1138"/>
      <c r="AS5" s="1138"/>
      <c r="AT5" s="1138"/>
      <c r="AU5" s="1204"/>
    </row>
    <row r="6" spans="6:47">
      <c r="F6" s="1131"/>
      <c r="G6" s="1132"/>
      <c r="H6" s="1137">
        <v>2020</v>
      </c>
      <c r="I6" s="1138"/>
      <c r="J6" s="1138"/>
      <c r="K6" s="1138"/>
      <c r="L6" s="1138"/>
      <c r="M6" s="1138"/>
      <c r="N6" s="1138"/>
      <c r="O6" s="1138"/>
      <c r="P6" s="1138"/>
      <c r="Q6" s="1204"/>
      <c r="R6" s="1137">
        <v>2019</v>
      </c>
      <c r="S6" s="1138"/>
      <c r="T6" s="1138"/>
      <c r="U6" s="1138"/>
      <c r="V6" s="1138"/>
      <c r="W6" s="1138"/>
      <c r="X6" s="1138"/>
      <c r="Y6" s="1138"/>
      <c r="Z6" s="1138"/>
      <c r="AA6" s="1204"/>
      <c r="AB6" s="1137">
        <v>2018</v>
      </c>
      <c r="AC6" s="1138"/>
      <c r="AD6" s="1138"/>
      <c r="AE6" s="1138"/>
      <c r="AF6" s="1138"/>
      <c r="AG6" s="1138"/>
      <c r="AH6" s="1138"/>
      <c r="AI6" s="1138"/>
      <c r="AJ6" s="1138"/>
      <c r="AK6" s="1204"/>
      <c r="AL6" s="1137">
        <v>2017</v>
      </c>
      <c r="AM6" s="1138"/>
      <c r="AN6" s="1138"/>
      <c r="AO6" s="1138"/>
      <c r="AP6" s="1138"/>
      <c r="AQ6" s="1138"/>
      <c r="AR6" s="1138"/>
      <c r="AS6" s="1138"/>
      <c r="AT6" s="1138"/>
      <c r="AU6" s="1204"/>
    </row>
    <row r="7" spans="6:47">
      <c r="F7" s="1131"/>
      <c r="G7" s="1132"/>
      <c r="H7" s="1137" t="s">
        <v>1039</v>
      </c>
      <c r="I7" s="1138"/>
      <c r="J7" s="1138"/>
      <c r="K7" s="1138"/>
      <c r="L7" s="1138"/>
      <c r="M7" s="1138"/>
      <c r="N7" s="1138"/>
      <c r="O7" s="1138"/>
      <c r="P7" s="1138"/>
      <c r="Q7" s="1138"/>
      <c r="R7" s="1138"/>
      <c r="S7" s="1138"/>
      <c r="T7" s="1138"/>
      <c r="U7" s="1138"/>
      <c r="V7" s="1138"/>
      <c r="W7" s="1138"/>
      <c r="X7" s="1138"/>
      <c r="Y7" s="1138"/>
      <c r="Z7" s="1138"/>
      <c r="AA7" s="1138"/>
      <c r="AB7" s="1138"/>
      <c r="AC7" s="1138"/>
      <c r="AD7" s="1138"/>
      <c r="AE7" s="1138"/>
      <c r="AF7" s="1138"/>
      <c r="AG7" s="1138"/>
      <c r="AH7" s="1138"/>
      <c r="AI7" s="1138"/>
      <c r="AJ7" s="1138"/>
      <c r="AK7" s="1138"/>
      <c r="AL7" s="1138"/>
      <c r="AM7" s="1138"/>
      <c r="AN7" s="1138"/>
      <c r="AO7" s="1138"/>
      <c r="AP7" s="1138"/>
      <c r="AQ7" s="1138"/>
      <c r="AR7" s="1138"/>
      <c r="AS7" s="1138"/>
      <c r="AT7" s="1138"/>
      <c r="AU7" s="1204"/>
    </row>
    <row r="8" spans="6:47" ht="20.399999999999999" customHeight="1">
      <c r="F8" s="1131"/>
      <c r="G8" s="1132"/>
      <c r="H8" s="1137" t="s">
        <v>1</v>
      </c>
      <c r="I8" s="1204"/>
      <c r="J8" s="1137" t="s">
        <v>1040</v>
      </c>
      <c r="K8" s="1204"/>
      <c r="L8" s="1137" t="s">
        <v>805</v>
      </c>
      <c r="M8" s="1204"/>
      <c r="N8" s="1137" t="s">
        <v>1041</v>
      </c>
      <c r="O8" s="1204"/>
      <c r="P8" s="1137" t="s">
        <v>1042</v>
      </c>
      <c r="Q8" s="1204"/>
      <c r="R8" s="1137" t="s">
        <v>1</v>
      </c>
      <c r="S8" s="1204"/>
      <c r="T8" s="1137" t="s">
        <v>1040</v>
      </c>
      <c r="U8" s="1204"/>
      <c r="V8" s="1137" t="s">
        <v>805</v>
      </c>
      <c r="W8" s="1204"/>
      <c r="X8" s="1137" t="s">
        <v>1041</v>
      </c>
      <c r="Y8" s="1204"/>
      <c r="Z8" s="1137" t="s">
        <v>1042</v>
      </c>
      <c r="AA8" s="1204"/>
      <c r="AB8" s="1137" t="s">
        <v>1</v>
      </c>
      <c r="AC8" s="1204"/>
      <c r="AD8" s="1137" t="s">
        <v>1040</v>
      </c>
      <c r="AE8" s="1204"/>
      <c r="AF8" s="1137" t="s">
        <v>805</v>
      </c>
      <c r="AG8" s="1204"/>
      <c r="AH8" s="1137" t="s">
        <v>1041</v>
      </c>
      <c r="AI8" s="1204"/>
      <c r="AJ8" s="1137" t="s">
        <v>1042</v>
      </c>
      <c r="AK8" s="1204"/>
      <c r="AL8" s="1137" t="s">
        <v>1</v>
      </c>
      <c r="AM8" s="1204"/>
      <c r="AN8" s="1137" t="s">
        <v>1040</v>
      </c>
      <c r="AO8" s="1204"/>
      <c r="AP8" s="1137" t="s">
        <v>805</v>
      </c>
      <c r="AQ8" s="1204"/>
      <c r="AR8" s="1137" t="s">
        <v>1041</v>
      </c>
      <c r="AS8" s="1204"/>
      <c r="AT8" s="1137" t="s">
        <v>1042</v>
      </c>
      <c r="AU8" s="1204"/>
    </row>
    <row r="9" spans="6:47">
      <c r="F9" s="1133"/>
      <c r="G9" s="1134"/>
      <c r="H9" s="1137" t="s">
        <v>429</v>
      </c>
      <c r="I9" s="1204"/>
      <c r="J9" s="1137" t="s">
        <v>429</v>
      </c>
      <c r="K9" s="1204"/>
      <c r="L9" s="1137" t="s">
        <v>429</v>
      </c>
      <c r="M9" s="1204"/>
      <c r="N9" s="1137" t="s">
        <v>429</v>
      </c>
      <c r="O9" s="1204"/>
      <c r="P9" s="1137" t="s">
        <v>429</v>
      </c>
      <c r="Q9" s="1204"/>
      <c r="R9" s="1137" t="s">
        <v>429</v>
      </c>
      <c r="S9" s="1204"/>
      <c r="T9" s="1137" t="s">
        <v>429</v>
      </c>
      <c r="U9" s="1204"/>
      <c r="V9" s="1137" t="s">
        <v>429</v>
      </c>
      <c r="W9" s="1204"/>
      <c r="X9" s="1137" t="s">
        <v>429</v>
      </c>
      <c r="Y9" s="1204"/>
      <c r="Z9" s="1137" t="s">
        <v>429</v>
      </c>
      <c r="AA9" s="1204"/>
      <c r="AB9" s="1137" t="s">
        <v>429</v>
      </c>
      <c r="AC9" s="1204"/>
      <c r="AD9" s="1137" t="s">
        <v>429</v>
      </c>
      <c r="AE9" s="1204"/>
      <c r="AF9" s="1137" t="s">
        <v>429</v>
      </c>
      <c r="AG9" s="1204"/>
      <c r="AH9" s="1137" t="s">
        <v>429</v>
      </c>
      <c r="AI9" s="1204"/>
      <c r="AJ9" s="1137" t="s">
        <v>429</v>
      </c>
      <c r="AK9" s="1204"/>
      <c r="AL9" s="1137" t="s">
        <v>429</v>
      </c>
      <c r="AM9" s="1204"/>
      <c r="AN9" s="1137" t="s">
        <v>429</v>
      </c>
      <c r="AO9" s="1204"/>
      <c r="AP9" s="1137" t="s">
        <v>429</v>
      </c>
      <c r="AQ9" s="1204"/>
      <c r="AR9" s="1137" t="s">
        <v>429</v>
      </c>
      <c r="AS9" s="1204"/>
      <c r="AT9" s="1137" t="s">
        <v>429</v>
      </c>
      <c r="AU9" s="1204"/>
    </row>
    <row r="10" spans="6:47">
      <c r="F10" s="409" t="s">
        <v>263</v>
      </c>
      <c r="G10" s="410" t="s">
        <v>430</v>
      </c>
      <c r="H10" s="411">
        <v>100</v>
      </c>
      <c r="I10" s="412"/>
      <c r="J10" s="411">
        <v>4.9000000000000004</v>
      </c>
      <c r="K10" s="412"/>
      <c r="L10" s="411">
        <v>57</v>
      </c>
      <c r="M10" s="412"/>
      <c r="N10" s="411">
        <v>36</v>
      </c>
      <c r="O10" s="412"/>
      <c r="P10" s="411">
        <v>2.1</v>
      </c>
      <c r="Q10" s="412"/>
      <c r="R10" s="411">
        <v>100</v>
      </c>
      <c r="S10" s="412"/>
      <c r="T10" s="411">
        <v>5.0999999999999996</v>
      </c>
      <c r="U10" s="412"/>
      <c r="V10" s="411">
        <v>52.5</v>
      </c>
      <c r="W10" s="412"/>
      <c r="X10" s="411">
        <v>40.5</v>
      </c>
      <c r="Y10" s="412"/>
      <c r="Z10" s="411">
        <v>1.9</v>
      </c>
      <c r="AA10" s="412"/>
      <c r="AB10" s="411">
        <v>100</v>
      </c>
      <c r="AC10" s="412"/>
      <c r="AD10" s="411">
        <v>5.3</v>
      </c>
      <c r="AE10" s="412"/>
      <c r="AF10" s="411">
        <v>51.4</v>
      </c>
      <c r="AG10" s="412"/>
      <c r="AH10" s="411">
        <v>41.6</v>
      </c>
      <c r="AI10" s="412"/>
      <c r="AJ10" s="411">
        <v>1.6</v>
      </c>
      <c r="AK10" s="412"/>
      <c r="AL10" s="411">
        <v>100</v>
      </c>
      <c r="AM10" s="412"/>
      <c r="AN10" s="411">
        <v>5.5</v>
      </c>
      <c r="AO10" s="412"/>
      <c r="AP10" s="411">
        <v>50.4</v>
      </c>
      <c r="AQ10" s="412"/>
      <c r="AR10" s="411">
        <v>42.5</v>
      </c>
      <c r="AS10" s="412"/>
      <c r="AT10" s="411">
        <v>1.6</v>
      </c>
      <c r="AU10" s="412"/>
    </row>
    <row r="11" spans="6:47">
      <c r="F11" s="413" t="s">
        <v>3</v>
      </c>
      <c r="G11" s="414">
        <v>16</v>
      </c>
      <c r="H11" s="415">
        <v>100</v>
      </c>
      <c r="I11" s="416"/>
      <c r="J11" s="415">
        <v>1.9</v>
      </c>
      <c r="K11" s="416"/>
      <c r="L11" s="415">
        <v>56.6</v>
      </c>
      <c r="M11" s="416"/>
      <c r="N11" s="415">
        <v>40.4</v>
      </c>
      <c r="O11" s="416"/>
      <c r="P11" s="415">
        <v>1.1000000000000001</v>
      </c>
      <c r="Q11" s="416"/>
      <c r="R11" s="415">
        <v>100</v>
      </c>
      <c r="S11" s="416"/>
      <c r="T11" s="415">
        <v>1.9</v>
      </c>
      <c r="U11" s="416"/>
      <c r="V11" s="415">
        <v>54.9</v>
      </c>
      <c r="W11" s="416"/>
      <c r="X11" s="415">
        <v>42.4</v>
      </c>
      <c r="Y11" s="416"/>
      <c r="Z11" s="415">
        <v>0.8</v>
      </c>
      <c r="AA11" s="416"/>
      <c r="AB11" s="415">
        <v>100</v>
      </c>
      <c r="AC11" s="416"/>
      <c r="AD11" s="415">
        <v>1.9</v>
      </c>
      <c r="AE11" s="416"/>
      <c r="AF11" s="415">
        <v>52.3</v>
      </c>
      <c r="AG11" s="416"/>
      <c r="AH11" s="415">
        <v>45.2</v>
      </c>
      <c r="AI11" s="416"/>
      <c r="AJ11" s="415">
        <v>0.6</v>
      </c>
      <c r="AK11" s="416"/>
      <c r="AL11" s="415">
        <v>100</v>
      </c>
      <c r="AM11" s="416"/>
      <c r="AN11" s="415">
        <v>2.1</v>
      </c>
      <c r="AO11" s="416"/>
      <c r="AP11" s="415">
        <v>52.9</v>
      </c>
      <c r="AQ11" s="416"/>
      <c r="AR11" s="415">
        <v>44.5</v>
      </c>
      <c r="AS11" s="416"/>
      <c r="AT11" s="415">
        <v>0.5</v>
      </c>
      <c r="AU11" s="416"/>
    </row>
    <row r="12" spans="6:47">
      <c r="F12" s="409" t="s">
        <v>150</v>
      </c>
      <c r="G12" s="410" t="s">
        <v>290</v>
      </c>
      <c r="H12" s="411">
        <v>100</v>
      </c>
      <c r="I12" s="412"/>
      <c r="J12" s="411">
        <v>3.7</v>
      </c>
      <c r="K12" s="412"/>
      <c r="L12" s="411">
        <v>37.4</v>
      </c>
      <c r="M12" s="412"/>
      <c r="N12" s="411">
        <v>56.6</v>
      </c>
      <c r="O12" s="412"/>
      <c r="P12" s="411">
        <v>2.2999999999999998</v>
      </c>
      <c r="Q12" s="412"/>
      <c r="R12" s="411">
        <v>100</v>
      </c>
      <c r="S12" s="412"/>
      <c r="T12" s="411">
        <v>3.8</v>
      </c>
      <c r="U12" s="412"/>
      <c r="V12" s="411">
        <v>36.4</v>
      </c>
      <c r="W12" s="412"/>
      <c r="X12" s="411">
        <v>58</v>
      </c>
      <c r="Y12" s="412"/>
      <c r="Z12" s="411">
        <v>1.8</v>
      </c>
      <c r="AA12" s="412"/>
      <c r="AB12" s="411">
        <v>100</v>
      </c>
      <c r="AC12" s="412"/>
      <c r="AD12" s="411">
        <v>3.8</v>
      </c>
      <c r="AE12" s="412"/>
      <c r="AF12" s="411">
        <v>33.4</v>
      </c>
      <c r="AG12" s="412"/>
      <c r="AH12" s="411">
        <v>61.5</v>
      </c>
      <c r="AI12" s="412"/>
      <c r="AJ12" s="411">
        <v>1.3</v>
      </c>
      <c r="AK12" s="412"/>
      <c r="AL12" s="411">
        <v>100</v>
      </c>
      <c r="AM12" s="412"/>
      <c r="AN12" s="411">
        <v>4.5999999999999996</v>
      </c>
      <c r="AO12" s="412"/>
      <c r="AP12" s="411">
        <v>28</v>
      </c>
      <c r="AQ12" s="412"/>
      <c r="AR12" s="411">
        <v>65.900000000000006</v>
      </c>
      <c r="AS12" s="412"/>
      <c r="AT12" s="411">
        <v>1.4</v>
      </c>
      <c r="AU12" s="412"/>
    </row>
    <row r="13" spans="6:47">
      <c r="F13" s="413" t="s">
        <v>151</v>
      </c>
      <c r="G13" s="414" t="s">
        <v>291</v>
      </c>
      <c r="H13" s="415">
        <v>100</v>
      </c>
      <c r="I13" s="416"/>
      <c r="J13" s="415">
        <v>2.1</v>
      </c>
      <c r="K13" s="416"/>
      <c r="L13" s="415">
        <v>75.099999999999994</v>
      </c>
      <c r="M13" s="416"/>
      <c r="N13" s="415">
        <v>22.8</v>
      </c>
      <c r="O13" s="416"/>
      <c r="P13" s="415">
        <v>0</v>
      </c>
      <c r="Q13" s="416"/>
      <c r="R13" s="415">
        <v>100</v>
      </c>
      <c r="S13" s="416"/>
      <c r="T13" s="415">
        <v>2.4</v>
      </c>
      <c r="U13" s="416"/>
      <c r="V13" s="415">
        <v>72.400000000000006</v>
      </c>
      <c r="W13" s="416"/>
      <c r="X13" s="415">
        <v>25.2</v>
      </c>
      <c r="Y13" s="416"/>
      <c r="Z13" s="415">
        <v>0</v>
      </c>
      <c r="AA13" s="416"/>
      <c r="AB13" s="415">
        <v>100</v>
      </c>
      <c r="AC13" s="416"/>
      <c r="AD13" s="415">
        <v>2.2000000000000002</v>
      </c>
      <c r="AE13" s="416"/>
      <c r="AF13" s="415">
        <v>65.7</v>
      </c>
      <c r="AG13" s="416"/>
      <c r="AH13" s="415">
        <v>32.1</v>
      </c>
      <c r="AI13" s="416"/>
      <c r="AJ13" s="415">
        <v>0</v>
      </c>
      <c r="AK13" s="416"/>
      <c r="AL13" s="415">
        <v>100</v>
      </c>
      <c r="AM13" s="416"/>
      <c r="AN13" s="415">
        <v>1.5</v>
      </c>
      <c r="AO13" s="416"/>
      <c r="AP13" s="415">
        <v>64.400000000000006</v>
      </c>
      <c r="AQ13" s="416"/>
      <c r="AR13" s="415">
        <v>34.1</v>
      </c>
      <c r="AS13" s="416"/>
      <c r="AT13" s="415">
        <v>0</v>
      </c>
      <c r="AU13" s="416"/>
    </row>
    <row r="14" spans="6:47">
      <c r="F14" s="409" t="s">
        <v>152</v>
      </c>
      <c r="G14" s="410" t="s">
        <v>292</v>
      </c>
      <c r="H14" s="411">
        <v>100</v>
      </c>
      <c r="I14" s="412"/>
      <c r="J14" s="411">
        <v>1</v>
      </c>
      <c r="K14" s="412"/>
      <c r="L14" s="411">
        <v>44.3</v>
      </c>
      <c r="M14" s="412"/>
      <c r="N14" s="411">
        <v>53.8</v>
      </c>
      <c r="O14" s="412"/>
      <c r="P14" s="411">
        <v>0.8</v>
      </c>
      <c r="Q14" s="412"/>
      <c r="R14" s="411">
        <v>100</v>
      </c>
      <c r="S14" s="412"/>
      <c r="T14" s="411">
        <v>1.2</v>
      </c>
      <c r="U14" s="412"/>
      <c r="V14" s="411">
        <v>40.700000000000003</v>
      </c>
      <c r="W14" s="412"/>
      <c r="X14" s="411">
        <v>58.1</v>
      </c>
      <c r="Y14" s="412"/>
      <c r="Z14" s="411">
        <v>0</v>
      </c>
      <c r="AA14" s="412"/>
      <c r="AB14" s="411">
        <v>100</v>
      </c>
      <c r="AC14" s="412"/>
      <c r="AD14" s="411">
        <v>0.6</v>
      </c>
      <c r="AE14" s="412"/>
      <c r="AF14" s="411">
        <v>41.2</v>
      </c>
      <c r="AG14" s="412"/>
      <c r="AH14" s="411">
        <v>58.2</v>
      </c>
      <c r="AI14" s="412"/>
      <c r="AJ14" s="411">
        <v>0</v>
      </c>
      <c r="AK14" s="412"/>
      <c r="AL14" s="411">
        <v>100</v>
      </c>
      <c r="AM14" s="412"/>
      <c r="AN14" s="411">
        <v>1.1000000000000001</v>
      </c>
      <c r="AO14" s="412"/>
      <c r="AP14" s="411">
        <v>46.2</v>
      </c>
      <c r="AQ14" s="412"/>
      <c r="AR14" s="411">
        <v>52.8</v>
      </c>
      <c r="AS14" s="412"/>
      <c r="AT14" s="411">
        <v>0</v>
      </c>
      <c r="AU14" s="412"/>
    </row>
    <row r="15" spans="6:47">
      <c r="F15" s="417" t="s">
        <v>1043</v>
      </c>
      <c r="G15" s="418"/>
      <c r="H15" s="418"/>
      <c r="I15" s="1203"/>
      <c r="J15" s="1203"/>
      <c r="K15" s="1203"/>
      <c r="L15" s="1203"/>
      <c r="M15" s="1203"/>
      <c r="N15" s="1203"/>
      <c r="O15" s="1203"/>
      <c r="P15" s="1203"/>
      <c r="Q15" s="1203"/>
      <c r="R15" s="1203"/>
      <c r="S15" s="1203"/>
      <c r="T15" s="1203"/>
      <c r="U15" s="1203"/>
      <c r="V15" s="1203"/>
      <c r="W15" s="1203"/>
      <c r="X15" s="1203"/>
      <c r="Y15" s="1203"/>
      <c r="Z15" s="1203"/>
      <c r="AA15" s="1203"/>
      <c r="AB15" s="1203"/>
      <c r="AC15" s="1203"/>
      <c r="AD15" s="1203"/>
      <c r="AE15" s="1203"/>
      <c r="AF15" s="1203"/>
      <c r="AG15" s="1203"/>
      <c r="AH15" s="1203"/>
      <c r="AI15" s="1203"/>
      <c r="AJ15" s="1203"/>
      <c r="AK15" s="1203"/>
      <c r="AL15" s="1203"/>
      <c r="AM15" s="1203"/>
      <c r="AN15" s="1203"/>
      <c r="AO15" s="1203"/>
      <c r="AP15" s="1203"/>
      <c r="AQ15" s="1203"/>
      <c r="AR15" s="1203"/>
      <c r="AS15" s="1203"/>
      <c r="AT15" s="1203"/>
      <c r="AU15" s="418"/>
    </row>
  </sheetData>
  <mergeCells count="67">
    <mergeCell ref="AK15:AL15"/>
    <mergeCell ref="AM15:AN15"/>
    <mergeCell ref="AO15:AP15"/>
    <mergeCell ref="AQ15:AR15"/>
    <mergeCell ref="AS15:AT15"/>
    <mergeCell ref="Y15:Z15"/>
    <mergeCell ref="AA15:AB15"/>
    <mergeCell ref="AC15:AD15"/>
    <mergeCell ref="AE15:AF15"/>
    <mergeCell ref="AG15:AH15"/>
    <mergeCell ref="AI15:AJ15"/>
    <mergeCell ref="AR9:AS9"/>
    <mergeCell ref="AT9:AU9"/>
    <mergeCell ref="I15:J15"/>
    <mergeCell ref="K15:L15"/>
    <mergeCell ref="M15:N15"/>
    <mergeCell ref="O15:P15"/>
    <mergeCell ref="Q15:R15"/>
    <mergeCell ref="S15:T15"/>
    <mergeCell ref="U15:V15"/>
    <mergeCell ref="W15:X15"/>
    <mergeCell ref="AF9:AG9"/>
    <mergeCell ref="AH9:AI9"/>
    <mergeCell ref="AJ9:AK9"/>
    <mergeCell ref="AL9:AM9"/>
    <mergeCell ref="AN9:AO9"/>
    <mergeCell ref="H9:I9"/>
    <mergeCell ref="J9:K9"/>
    <mergeCell ref="L9:M9"/>
    <mergeCell ref="N9:O9"/>
    <mergeCell ref="P9:Q9"/>
    <mergeCell ref="R9:S9"/>
    <mergeCell ref="AJ8:AK8"/>
    <mergeCell ref="AL8:AM8"/>
    <mergeCell ref="AN8:AO8"/>
    <mergeCell ref="AP8:AQ8"/>
    <mergeCell ref="V8:W8"/>
    <mergeCell ref="AP9:AQ9"/>
    <mergeCell ref="T9:U9"/>
    <mergeCell ref="V9:W9"/>
    <mergeCell ref="X9:Y9"/>
    <mergeCell ref="Z9:AA9"/>
    <mergeCell ref="AB9:AC9"/>
    <mergeCell ref="AD9:AE9"/>
    <mergeCell ref="AT8:AU8"/>
    <mergeCell ref="X8:Y8"/>
    <mergeCell ref="Z8:AA8"/>
    <mergeCell ref="AB8:AC8"/>
    <mergeCell ref="AD8:AE8"/>
    <mergeCell ref="AF8:AG8"/>
    <mergeCell ref="AH8:AI8"/>
    <mergeCell ref="F4:G9"/>
    <mergeCell ref="H4:AU4"/>
    <mergeCell ref="H5:AU5"/>
    <mergeCell ref="H6:Q6"/>
    <mergeCell ref="R6:AA6"/>
    <mergeCell ref="AB6:AK6"/>
    <mergeCell ref="AL6:AU6"/>
    <mergeCell ref="H7:AU7"/>
    <mergeCell ref="H8:I8"/>
    <mergeCell ref="J8:K8"/>
    <mergeCell ref="L8:M8"/>
    <mergeCell ref="N8:O8"/>
    <mergeCell ref="P8:Q8"/>
    <mergeCell ref="R8:S8"/>
    <mergeCell ref="T8:U8"/>
    <mergeCell ref="AR8:AS8"/>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817B1-512A-4B92-B3BA-2330FC2337F5}">
  <dimension ref="I10:BF35"/>
  <sheetViews>
    <sheetView workbookViewId="0">
      <selection activeCell="M44" sqref="M44"/>
    </sheetView>
  </sheetViews>
  <sheetFormatPr defaultRowHeight="14.4"/>
  <cols>
    <col min="9" max="9" width="18.44140625" customWidth="1"/>
  </cols>
  <sheetData>
    <row r="10" spans="9:50">
      <c r="I10" s="1129" t="s">
        <v>452</v>
      </c>
      <c r="J10" s="1130"/>
      <c r="K10" s="1135" t="s">
        <v>1088</v>
      </c>
      <c r="L10" s="1136"/>
      <c r="M10" s="1136"/>
      <c r="N10" s="1136"/>
      <c r="O10" s="1136"/>
      <c r="P10" s="1136"/>
      <c r="Q10" s="1136"/>
      <c r="R10" s="1136"/>
      <c r="S10" s="1136"/>
      <c r="T10" s="1136"/>
      <c r="U10" s="1136"/>
      <c r="V10" s="1136"/>
      <c r="W10" s="1136"/>
      <c r="X10" s="1136"/>
      <c r="Y10" s="1136"/>
      <c r="Z10" s="1136"/>
      <c r="AA10" s="1136"/>
      <c r="AB10" s="1136"/>
      <c r="AC10" s="1136"/>
      <c r="AD10" s="1136"/>
      <c r="AE10" s="1136"/>
      <c r="AF10" s="1136"/>
      <c r="AG10" s="1136"/>
      <c r="AH10" s="1136"/>
      <c r="AI10" s="1136"/>
      <c r="AJ10" s="1136"/>
      <c r="AK10" s="1136"/>
      <c r="AL10" s="1136"/>
      <c r="AM10" s="1136"/>
      <c r="AN10" s="1136"/>
      <c r="AO10" s="1136"/>
      <c r="AP10" s="1136"/>
      <c r="AQ10" s="1136"/>
      <c r="AR10" s="1136"/>
      <c r="AS10" s="1136"/>
      <c r="AT10" s="1136"/>
      <c r="AU10" s="1136"/>
      <c r="AV10" s="1136"/>
      <c r="AW10" s="1136"/>
      <c r="AX10" s="1205"/>
    </row>
    <row r="11" spans="9:50">
      <c r="I11" s="1131"/>
      <c r="J11" s="1132"/>
      <c r="K11" s="1137" t="s">
        <v>514</v>
      </c>
      <c r="L11" s="1138"/>
      <c r="M11" s="1138"/>
      <c r="N11" s="1138"/>
      <c r="O11" s="1138"/>
      <c r="P11" s="1138"/>
      <c r="Q11" s="1138"/>
      <c r="R11" s="1138"/>
      <c r="S11" s="1138"/>
      <c r="T11" s="1138"/>
      <c r="U11" s="1138"/>
      <c r="V11" s="1138"/>
      <c r="W11" s="1138"/>
      <c r="X11" s="1138"/>
      <c r="Y11" s="1138"/>
      <c r="Z11" s="1138"/>
      <c r="AA11" s="1138"/>
      <c r="AB11" s="1138"/>
      <c r="AC11" s="1138"/>
      <c r="AD11" s="1138"/>
      <c r="AE11" s="1138"/>
      <c r="AF11" s="1138"/>
      <c r="AG11" s="1138"/>
      <c r="AH11" s="1138"/>
      <c r="AI11" s="1138"/>
      <c r="AJ11" s="1138"/>
      <c r="AK11" s="1138"/>
      <c r="AL11" s="1138"/>
      <c r="AM11" s="1138"/>
      <c r="AN11" s="1138"/>
      <c r="AO11" s="1138"/>
      <c r="AP11" s="1138"/>
      <c r="AQ11" s="1138"/>
      <c r="AR11" s="1138"/>
      <c r="AS11" s="1138"/>
      <c r="AT11" s="1138"/>
      <c r="AU11" s="1138"/>
      <c r="AV11" s="1138"/>
      <c r="AW11" s="1138"/>
      <c r="AX11" s="1204"/>
    </row>
    <row r="12" spans="9:50">
      <c r="I12" s="1131"/>
      <c r="J12" s="1132"/>
      <c r="K12" s="1137">
        <v>2020</v>
      </c>
      <c r="L12" s="1138"/>
      <c r="M12" s="1138"/>
      <c r="N12" s="1138"/>
      <c r="O12" s="1138"/>
      <c r="P12" s="1138"/>
      <c r="Q12" s="1138"/>
      <c r="R12" s="1138"/>
      <c r="S12" s="1138"/>
      <c r="T12" s="1204"/>
      <c r="U12" s="1137">
        <v>2019</v>
      </c>
      <c r="V12" s="1138"/>
      <c r="W12" s="1138"/>
      <c r="X12" s="1138"/>
      <c r="Y12" s="1138"/>
      <c r="Z12" s="1138"/>
      <c r="AA12" s="1138"/>
      <c r="AB12" s="1138"/>
      <c r="AC12" s="1138"/>
      <c r="AD12" s="1204"/>
      <c r="AE12" s="1137">
        <v>2018</v>
      </c>
      <c r="AF12" s="1138"/>
      <c r="AG12" s="1138"/>
      <c r="AH12" s="1138"/>
      <c r="AI12" s="1138"/>
      <c r="AJ12" s="1138"/>
      <c r="AK12" s="1138"/>
      <c r="AL12" s="1138"/>
      <c r="AM12" s="1138"/>
      <c r="AN12" s="1204"/>
      <c r="AO12" s="1137">
        <v>2017</v>
      </c>
      <c r="AP12" s="1138"/>
      <c r="AQ12" s="1138"/>
      <c r="AR12" s="1138"/>
      <c r="AS12" s="1138"/>
      <c r="AT12" s="1138"/>
      <c r="AU12" s="1138"/>
      <c r="AV12" s="1138"/>
      <c r="AW12" s="1138"/>
      <c r="AX12" s="1204"/>
    </row>
    <row r="13" spans="9:50">
      <c r="I13" s="1131"/>
      <c r="J13" s="1132"/>
      <c r="K13" s="1137" t="s">
        <v>1039</v>
      </c>
      <c r="L13" s="1138"/>
      <c r="M13" s="1138"/>
      <c r="N13" s="1138"/>
      <c r="O13" s="1138"/>
      <c r="P13" s="1138"/>
      <c r="Q13" s="1138"/>
      <c r="R13" s="1138"/>
      <c r="S13" s="1138"/>
      <c r="T13" s="1138"/>
      <c r="U13" s="1138"/>
      <c r="V13" s="1138"/>
      <c r="W13" s="1138"/>
      <c r="X13" s="1138"/>
      <c r="Y13" s="1138"/>
      <c r="Z13" s="1138"/>
      <c r="AA13" s="1138"/>
      <c r="AB13" s="1138"/>
      <c r="AC13" s="1138"/>
      <c r="AD13" s="1138"/>
      <c r="AE13" s="1138"/>
      <c r="AF13" s="1138"/>
      <c r="AG13" s="1138"/>
      <c r="AH13" s="1138"/>
      <c r="AI13" s="1138"/>
      <c r="AJ13" s="1138"/>
      <c r="AK13" s="1138"/>
      <c r="AL13" s="1138"/>
      <c r="AM13" s="1138"/>
      <c r="AN13" s="1138"/>
      <c r="AO13" s="1138"/>
      <c r="AP13" s="1138"/>
      <c r="AQ13" s="1138"/>
      <c r="AR13" s="1138"/>
      <c r="AS13" s="1138"/>
      <c r="AT13" s="1138"/>
      <c r="AU13" s="1138"/>
      <c r="AV13" s="1138"/>
      <c r="AW13" s="1138"/>
      <c r="AX13" s="1204"/>
    </row>
    <row r="14" spans="9:50" ht="20.399999999999999" customHeight="1">
      <c r="I14" s="1131"/>
      <c r="J14" s="1132"/>
      <c r="K14" s="1137" t="s">
        <v>1</v>
      </c>
      <c r="L14" s="1204"/>
      <c r="M14" s="1137" t="s">
        <v>1040</v>
      </c>
      <c r="N14" s="1204"/>
      <c r="O14" s="1137" t="s">
        <v>805</v>
      </c>
      <c r="P14" s="1204"/>
      <c r="Q14" s="1137" t="s">
        <v>1041</v>
      </c>
      <c r="R14" s="1204"/>
      <c r="S14" s="1137" t="s">
        <v>1042</v>
      </c>
      <c r="T14" s="1204"/>
      <c r="U14" s="1137" t="s">
        <v>1</v>
      </c>
      <c r="V14" s="1204"/>
      <c r="W14" s="1137" t="s">
        <v>1040</v>
      </c>
      <c r="X14" s="1204"/>
      <c r="Y14" s="1137" t="s">
        <v>805</v>
      </c>
      <c r="Z14" s="1204"/>
      <c r="AA14" s="1137" t="s">
        <v>1041</v>
      </c>
      <c r="AB14" s="1204"/>
      <c r="AC14" s="1137" t="s">
        <v>1042</v>
      </c>
      <c r="AD14" s="1204"/>
      <c r="AE14" s="1137" t="s">
        <v>1</v>
      </c>
      <c r="AF14" s="1204"/>
      <c r="AG14" s="1137" t="s">
        <v>1040</v>
      </c>
      <c r="AH14" s="1204"/>
      <c r="AI14" s="1137" t="s">
        <v>805</v>
      </c>
      <c r="AJ14" s="1204"/>
      <c r="AK14" s="1137" t="s">
        <v>1041</v>
      </c>
      <c r="AL14" s="1204"/>
      <c r="AM14" s="1137" t="s">
        <v>1042</v>
      </c>
      <c r="AN14" s="1204"/>
      <c r="AO14" s="1137" t="s">
        <v>1</v>
      </c>
      <c r="AP14" s="1204"/>
      <c r="AQ14" s="1137" t="s">
        <v>1040</v>
      </c>
      <c r="AR14" s="1204"/>
      <c r="AS14" s="1137" t="s">
        <v>805</v>
      </c>
      <c r="AT14" s="1204"/>
      <c r="AU14" s="1137" t="s">
        <v>1041</v>
      </c>
      <c r="AV14" s="1204"/>
      <c r="AW14" s="1137" t="s">
        <v>1042</v>
      </c>
      <c r="AX14" s="1204"/>
    </row>
    <row r="15" spans="9:50">
      <c r="I15" s="1133"/>
      <c r="J15" s="1134"/>
      <c r="K15" s="1137" t="s">
        <v>1035</v>
      </c>
      <c r="L15" s="1204"/>
      <c r="M15" s="1137" t="s">
        <v>1035</v>
      </c>
      <c r="N15" s="1204"/>
      <c r="O15" s="1137" t="s">
        <v>1035</v>
      </c>
      <c r="P15" s="1204"/>
      <c r="Q15" s="1137" t="s">
        <v>1035</v>
      </c>
      <c r="R15" s="1204"/>
      <c r="S15" s="1137" t="s">
        <v>1035</v>
      </c>
      <c r="T15" s="1204"/>
      <c r="U15" s="1137" t="s">
        <v>1035</v>
      </c>
      <c r="V15" s="1204"/>
      <c r="W15" s="1137" t="s">
        <v>1035</v>
      </c>
      <c r="X15" s="1204"/>
      <c r="Y15" s="1137" t="s">
        <v>1035</v>
      </c>
      <c r="Z15" s="1204"/>
      <c r="AA15" s="1137" t="s">
        <v>1035</v>
      </c>
      <c r="AB15" s="1204"/>
      <c r="AC15" s="1137" t="s">
        <v>1035</v>
      </c>
      <c r="AD15" s="1204"/>
      <c r="AE15" s="1137" t="s">
        <v>1035</v>
      </c>
      <c r="AF15" s="1204"/>
      <c r="AG15" s="1137" t="s">
        <v>1035</v>
      </c>
      <c r="AH15" s="1204"/>
      <c r="AI15" s="1137" t="s">
        <v>1035</v>
      </c>
      <c r="AJ15" s="1204"/>
      <c r="AK15" s="1137" t="s">
        <v>1035</v>
      </c>
      <c r="AL15" s="1204"/>
      <c r="AM15" s="1137" t="s">
        <v>1035</v>
      </c>
      <c r="AN15" s="1204"/>
      <c r="AO15" s="1137" t="s">
        <v>1035</v>
      </c>
      <c r="AP15" s="1204"/>
      <c r="AQ15" s="1137" t="s">
        <v>1035</v>
      </c>
      <c r="AR15" s="1204"/>
      <c r="AS15" s="1137" t="s">
        <v>1035</v>
      </c>
      <c r="AT15" s="1204"/>
      <c r="AU15" s="1137" t="s">
        <v>1035</v>
      </c>
      <c r="AV15" s="1204"/>
      <c r="AW15" s="1137" t="s">
        <v>1035</v>
      </c>
      <c r="AX15" s="1204"/>
    </row>
    <row r="16" spans="9:50">
      <c r="I16" s="409" t="s">
        <v>263</v>
      </c>
      <c r="J16" s="410" t="s">
        <v>430</v>
      </c>
      <c r="K16" s="411">
        <v>3236212.1</v>
      </c>
      <c r="L16" s="412"/>
      <c r="M16" s="411">
        <v>160139</v>
      </c>
      <c r="N16" s="412"/>
      <c r="O16" s="411">
        <v>1843559.2</v>
      </c>
      <c r="P16" s="412"/>
      <c r="Q16" s="411">
        <v>1165111.8</v>
      </c>
      <c r="R16" s="412"/>
      <c r="S16" s="411">
        <v>67402.2</v>
      </c>
      <c r="T16" s="412"/>
      <c r="U16" s="411">
        <v>2991864.1</v>
      </c>
      <c r="V16" s="412"/>
      <c r="W16" s="411">
        <v>153569.1</v>
      </c>
      <c r="X16" s="412"/>
      <c r="Y16" s="411">
        <v>1570510.1</v>
      </c>
      <c r="Z16" s="412"/>
      <c r="AA16" s="411">
        <v>1210653</v>
      </c>
      <c r="AB16" s="412"/>
      <c r="AC16" s="411">
        <v>57132</v>
      </c>
      <c r="AD16" s="412"/>
      <c r="AE16" s="411">
        <v>2769072.3</v>
      </c>
      <c r="AF16" s="412"/>
      <c r="AG16" s="411">
        <v>147037.5</v>
      </c>
      <c r="AH16" s="412"/>
      <c r="AI16" s="411">
        <v>1424577.6</v>
      </c>
      <c r="AJ16" s="412"/>
      <c r="AK16" s="411">
        <v>1152721.3999999999</v>
      </c>
      <c r="AL16" s="412"/>
      <c r="AM16" s="411">
        <v>44735.7</v>
      </c>
      <c r="AN16" s="412"/>
      <c r="AO16" s="411">
        <v>2585099.5</v>
      </c>
      <c r="AP16" s="412"/>
      <c r="AQ16" s="411">
        <v>141743.4</v>
      </c>
      <c r="AR16" s="412"/>
      <c r="AS16" s="411">
        <v>1303484</v>
      </c>
      <c r="AT16" s="412"/>
      <c r="AU16" s="411">
        <v>1099649.3</v>
      </c>
      <c r="AV16" s="412"/>
      <c r="AW16" s="411">
        <v>40222.9</v>
      </c>
      <c r="AX16" s="412"/>
    </row>
    <row r="17" spans="9:58">
      <c r="I17" s="413" t="s">
        <v>3</v>
      </c>
      <c r="J17" s="414">
        <v>16</v>
      </c>
      <c r="K17" s="415">
        <v>549983.1</v>
      </c>
      <c r="L17" s="416"/>
      <c r="M17" s="415">
        <v>10409.4</v>
      </c>
      <c r="N17" s="416"/>
      <c r="O17" s="415">
        <v>311206.90000000002</v>
      </c>
      <c r="P17" s="416"/>
      <c r="Q17" s="415">
        <v>222298.1</v>
      </c>
      <c r="R17" s="416"/>
      <c r="S17" s="415">
        <v>6068.7</v>
      </c>
      <c r="T17" s="416"/>
      <c r="U17" s="415">
        <v>545585.80000000005</v>
      </c>
      <c r="V17" s="416"/>
      <c r="W17" s="415">
        <v>10454</v>
      </c>
      <c r="X17" s="416"/>
      <c r="Y17" s="415">
        <v>299485.40000000002</v>
      </c>
      <c r="Z17" s="416"/>
      <c r="AA17" s="415">
        <v>231333.8</v>
      </c>
      <c r="AB17" s="416"/>
      <c r="AC17" s="415">
        <v>4312.6000000000004</v>
      </c>
      <c r="AD17" s="416"/>
      <c r="AE17" s="415">
        <v>499261.3</v>
      </c>
      <c r="AF17" s="416"/>
      <c r="AG17" s="415">
        <v>9368.4</v>
      </c>
      <c r="AH17" s="416"/>
      <c r="AI17" s="415">
        <v>261344.6</v>
      </c>
      <c r="AJ17" s="416"/>
      <c r="AK17" s="415">
        <v>225759.5</v>
      </c>
      <c r="AL17" s="416"/>
      <c r="AM17" s="415">
        <v>2788.8</v>
      </c>
      <c r="AN17" s="416"/>
      <c r="AO17" s="415">
        <v>485501.8</v>
      </c>
      <c r="AP17" s="416"/>
      <c r="AQ17" s="415">
        <v>10150.9</v>
      </c>
      <c r="AR17" s="416"/>
      <c r="AS17" s="415">
        <v>256774.2</v>
      </c>
      <c r="AT17" s="416"/>
      <c r="AU17" s="415">
        <v>216150.2</v>
      </c>
      <c r="AV17" s="416"/>
      <c r="AW17" s="415">
        <v>2426.4</v>
      </c>
      <c r="AX17" s="416"/>
    </row>
    <row r="18" spans="9:58">
      <c r="I18" s="409" t="s">
        <v>150</v>
      </c>
      <c r="J18" s="410" t="s">
        <v>290</v>
      </c>
      <c r="K18" s="411">
        <v>202240.2</v>
      </c>
      <c r="L18" s="412"/>
      <c r="M18" s="411">
        <v>7537.5</v>
      </c>
      <c r="N18" s="412"/>
      <c r="O18" s="411">
        <v>75603.600000000006</v>
      </c>
      <c r="P18" s="412"/>
      <c r="Q18" s="411">
        <v>114430.2</v>
      </c>
      <c r="R18" s="412"/>
      <c r="S18" s="411">
        <v>4668.8</v>
      </c>
      <c r="T18" s="412"/>
      <c r="U18" s="411">
        <v>203736.7</v>
      </c>
      <c r="V18" s="412"/>
      <c r="W18" s="411">
        <v>7785.3</v>
      </c>
      <c r="X18" s="412"/>
      <c r="Y18" s="411">
        <v>74108.2</v>
      </c>
      <c r="Z18" s="412"/>
      <c r="AA18" s="411">
        <v>118141.1</v>
      </c>
      <c r="AB18" s="412"/>
      <c r="AC18" s="411">
        <v>3702.1</v>
      </c>
      <c r="AD18" s="412"/>
      <c r="AE18" s="411">
        <v>189156.9</v>
      </c>
      <c r="AF18" s="412"/>
      <c r="AG18" s="411">
        <v>7136.3</v>
      </c>
      <c r="AH18" s="412"/>
      <c r="AI18" s="411">
        <v>63259.9</v>
      </c>
      <c r="AJ18" s="412"/>
      <c r="AK18" s="411">
        <v>116278.8</v>
      </c>
      <c r="AL18" s="412"/>
      <c r="AM18" s="411">
        <v>2481.8000000000002</v>
      </c>
      <c r="AN18" s="412"/>
      <c r="AO18" s="411">
        <v>166326.79999999999</v>
      </c>
      <c r="AP18" s="412"/>
      <c r="AQ18" s="411">
        <v>7729.1</v>
      </c>
      <c r="AR18" s="412"/>
      <c r="AS18" s="411">
        <v>46507.6</v>
      </c>
      <c r="AT18" s="412"/>
      <c r="AU18" s="411">
        <v>109689.5</v>
      </c>
      <c r="AV18" s="412"/>
      <c r="AW18" s="411">
        <v>2400.6</v>
      </c>
      <c r="AX18" s="412"/>
    </row>
    <row r="19" spans="9:58">
      <c r="I19" s="413" t="s">
        <v>151</v>
      </c>
      <c r="J19" s="414" t="s">
        <v>291</v>
      </c>
      <c r="K19" s="415">
        <v>28441.8</v>
      </c>
      <c r="L19" s="416"/>
      <c r="M19" s="415">
        <v>593.1</v>
      </c>
      <c r="N19" s="416"/>
      <c r="O19" s="415">
        <v>21351.599999999999</v>
      </c>
      <c r="P19" s="416"/>
      <c r="Q19" s="415">
        <v>6497.1</v>
      </c>
      <c r="R19" s="416"/>
      <c r="S19" s="415">
        <v>0</v>
      </c>
      <c r="T19" s="416"/>
      <c r="U19" s="415">
        <v>23540.5</v>
      </c>
      <c r="V19" s="416"/>
      <c r="W19" s="415">
        <v>571</v>
      </c>
      <c r="X19" s="416"/>
      <c r="Y19" s="415">
        <v>17033.400000000001</v>
      </c>
      <c r="Z19" s="416"/>
      <c r="AA19" s="415">
        <v>5936.1</v>
      </c>
      <c r="AB19" s="416"/>
      <c r="AC19" s="415">
        <v>0</v>
      </c>
      <c r="AD19" s="416"/>
      <c r="AE19" s="415">
        <v>18157.900000000001</v>
      </c>
      <c r="AF19" s="416"/>
      <c r="AG19" s="415">
        <v>408</v>
      </c>
      <c r="AH19" s="416"/>
      <c r="AI19" s="415">
        <v>11924.3</v>
      </c>
      <c r="AJ19" s="416"/>
      <c r="AK19" s="415">
        <v>5825.6</v>
      </c>
      <c r="AL19" s="416"/>
      <c r="AM19" s="415">
        <v>0</v>
      </c>
      <c r="AN19" s="416"/>
      <c r="AO19" s="415">
        <v>18138</v>
      </c>
      <c r="AP19" s="416"/>
      <c r="AQ19" s="415">
        <v>270.60000000000002</v>
      </c>
      <c r="AR19" s="416"/>
      <c r="AS19" s="415">
        <v>11678.9</v>
      </c>
      <c r="AT19" s="416"/>
      <c r="AU19" s="415">
        <v>6188.5</v>
      </c>
      <c r="AV19" s="416"/>
      <c r="AW19" s="415">
        <v>0</v>
      </c>
      <c r="AX19" s="416"/>
    </row>
    <row r="20" spans="9:58">
      <c r="I20" s="409" t="s">
        <v>152</v>
      </c>
      <c r="J20" s="410" t="s">
        <v>292</v>
      </c>
      <c r="K20" s="411">
        <v>28920.799999999999</v>
      </c>
      <c r="L20" s="412"/>
      <c r="M20" s="411">
        <v>281.3</v>
      </c>
      <c r="N20" s="412"/>
      <c r="O20" s="411">
        <v>12823.1</v>
      </c>
      <c r="P20" s="412"/>
      <c r="Q20" s="411">
        <v>15573.3</v>
      </c>
      <c r="R20" s="412"/>
      <c r="S20" s="411">
        <v>243.1</v>
      </c>
      <c r="T20" s="412"/>
      <c r="U20" s="411">
        <v>30531.1</v>
      </c>
      <c r="V20" s="412"/>
      <c r="W20" s="411">
        <v>351.4</v>
      </c>
      <c r="X20" s="412"/>
      <c r="Y20" s="411">
        <v>12428.5</v>
      </c>
      <c r="Z20" s="412"/>
      <c r="AA20" s="411">
        <v>17751.2</v>
      </c>
      <c r="AB20" s="412"/>
      <c r="AC20" s="411">
        <v>0</v>
      </c>
      <c r="AD20" s="412"/>
      <c r="AE20" s="411">
        <v>31044.6</v>
      </c>
      <c r="AF20" s="412"/>
      <c r="AG20" s="411">
        <v>195.1</v>
      </c>
      <c r="AH20" s="412"/>
      <c r="AI20" s="411">
        <v>12785.6</v>
      </c>
      <c r="AJ20" s="412"/>
      <c r="AK20" s="411">
        <v>18063.900000000001</v>
      </c>
      <c r="AL20" s="412"/>
      <c r="AM20" s="411">
        <v>0</v>
      </c>
      <c r="AN20" s="412"/>
      <c r="AO20" s="411">
        <v>29947.599999999999</v>
      </c>
      <c r="AP20" s="412"/>
      <c r="AQ20" s="411">
        <v>315.10000000000002</v>
      </c>
      <c r="AR20" s="412"/>
      <c r="AS20" s="411">
        <v>13822.9</v>
      </c>
      <c r="AT20" s="412"/>
      <c r="AU20" s="411">
        <v>15809.6</v>
      </c>
      <c r="AV20" s="412"/>
      <c r="AW20" s="411">
        <v>0</v>
      </c>
      <c r="AX20" s="412"/>
    </row>
    <row r="21" spans="9:58">
      <c r="I21" s="417" t="s">
        <v>1089</v>
      </c>
      <c r="J21" s="418"/>
      <c r="K21" s="418"/>
      <c r="L21" s="1203"/>
      <c r="M21" s="1203"/>
      <c r="N21" s="1203"/>
      <c r="O21" s="1203"/>
      <c r="P21" s="1203"/>
      <c r="Q21" s="1203"/>
      <c r="R21" s="1203"/>
      <c r="S21" s="1203"/>
      <c r="T21" s="1203"/>
      <c r="U21" s="1203"/>
      <c r="V21" s="1203"/>
      <c r="W21" s="1203"/>
      <c r="X21" s="1203"/>
      <c r="Y21" s="1203"/>
      <c r="Z21" s="1203"/>
      <c r="AA21" s="1203"/>
      <c r="AB21" s="1203"/>
      <c r="AC21" s="1203"/>
      <c r="AD21" s="1203"/>
      <c r="AE21" s="1203"/>
      <c r="AF21" s="1203"/>
      <c r="AG21" s="1203"/>
      <c r="AH21" s="1203"/>
      <c r="AI21" s="1203"/>
      <c r="AJ21" s="1203"/>
      <c r="AK21" s="1203"/>
      <c r="AL21" s="1203"/>
      <c r="AM21" s="1203"/>
      <c r="AN21" s="1203"/>
      <c r="AO21" s="1203"/>
      <c r="AP21" s="1203"/>
      <c r="AQ21" s="1203"/>
      <c r="AR21" s="1203"/>
      <c r="AS21" s="1203"/>
      <c r="AT21" s="1203"/>
      <c r="AU21" s="1203"/>
      <c r="AV21" s="1203"/>
      <c r="AW21" s="1203"/>
      <c r="AX21" s="418"/>
    </row>
    <row r="24" spans="9:58">
      <c r="I24" s="1129" t="s">
        <v>489</v>
      </c>
      <c r="J24" s="1130"/>
      <c r="K24" s="1135" t="s">
        <v>1091</v>
      </c>
      <c r="L24" s="1136"/>
      <c r="M24" s="1136"/>
      <c r="N24" s="1136"/>
      <c r="O24" s="1136"/>
      <c r="P24" s="1136"/>
      <c r="Q24" s="1136"/>
      <c r="R24" s="1136"/>
      <c r="S24" s="1136"/>
      <c r="T24" s="1136"/>
      <c r="U24" s="1136"/>
      <c r="V24" s="1136"/>
      <c r="W24" s="1136"/>
      <c r="X24" s="1136"/>
      <c r="Y24" s="1136"/>
      <c r="Z24" s="1136"/>
      <c r="AA24" s="1136"/>
      <c r="AB24" s="1136"/>
      <c r="AC24" s="1136"/>
      <c r="AD24" s="1136"/>
      <c r="AE24" s="1136"/>
      <c r="AF24" s="1136"/>
      <c r="AG24" s="1136"/>
      <c r="AH24" s="1136"/>
      <c r="AI24" s="1136"/>
      <c r="AJ24" s="1136"/>
      <c r="AK24" s="1136"/>
      <c r="AL24" s="1136"/>
      <c r="AM24" s="1136"/>
      <c r="AN24" s="1136"/>
      <c r="AO24" s="1136"/>
      <c r="AP24" s="1136"/>
      <c r="AQ24" s="1136"/>
      <c r="AR24" s="1136"/>
      <c r="AS24" s="1136"/>
      <c r="AT24" s="1136"/>
      <c r="AU24" s="1136"/>
      <c r="AV24" s="1136"/>
      <c r="AW24" s="1136"/>
      <c r="AX24" s="1136"/>
      <c r="AY24" s="1136"/>
      <c r="AZ24" s="1136"/>
      <c r="BA24" s="1136"/>
      <c r="BB24" s="1136"/>
      <c r="BC24" s="1136"/>
      <c r="BD24" s="1136"/>
      <c r="BE24" s="1136"/>
      <c r="BF24" s="1205"/>
    </row>
    <row r="25" spans="9:58">
      <c r="I25" s="1131"/>
      <c r="J25" s="1132"/>
      <c r="K25" s="1137" t="s">
        <v>1038</v>
      </c>
      <c r="L25" s="1138"/>
      <c r="M25" s="1138"/>
      <c r="N25" s="1138"/>
      <c r="O25" s="1138"/>
      <c r="P25" s="1138"/>
      <c r="Q25" s="1138"/>
      <c r="R25" s="1138"/>
      <c r="S25" s="1138"/>
      <c r="T25" s="1138"/>
      <c r="U25" s="1138"/>
      <c r="V25" s="1138"/>
      <c r="W25" s="1138"/>
      <c r="X25" s="1138"/>
      <c r="Y25" s="1138"/>
      <c r="Z25" s="1138"/>
      <c r="AA25" s="1138"/>
      <c r="AB25" s="1138"/>
      <c r="AC25" s="1138"/>
      <c r="AD25" s="1138"/>
      <c r="AE25" s="1138"/>
      <c r="AF25" s="1138"/>
      <c r="AG25" s="1138"/>
      <c r="AH25" s="1138"/>
      <c r="AI25" s="1138"/>
      <c r="AJ25" s="1138"/>
      <c r="AK25" s="1138"/>
      <c r="AL25" s="1138"/>
      <c r="AM25" s="1138"/>
      <c r="AN25" s="1138"/>
      <c r="AO25" s="1138"/>
      <c r="AP25" s="1138"/>
      <c r="AQ25" s="1138"/>
      <c r="AR25" s="1138"/>
      <c r="AS25" s="1138"/>
      <c r="AT25" s="1138"/>
      <c r="AU25" s="1138"/>
      <c r="AV25" s="1138"/>
      <c r="AW25" s="1138"/>
      <c r="AX25" s="1138"/>
      <c r="AY25" s="1138"/>
      <c r="AZ25" s="1138"/>
      <c r="BA25" s="1138"/>
      <c r="BB25" s="1138"/>
      <c r="BC25" s="1138"/>
      <c r="BD25" s="1138"/>
      <c r="BE25" s="1138"/>
      <c r="BF25" s="1204"/>
    </row>
    <row r="26" spans="9:58">
      <c r="I26" s="1131"/>
      <c r="J26" s="1132"/>
      <c r="K26" s="1137">
        <v>2020</v>
      </c>
      <c r="L26" s="1138"/>
      <c r="M26" s="1138"/>
      <c r="N26" s="1138"/>
      <c r="O26" s="1138"/>
      <c r="P26" s="1138"/>
      <c r="Q26" s="1138"/>
      <c r="R26" s="1138"/>
      <c r="S26" s="1138"/>
      <c r="T26" s="1138"/>
      <c r="U26" s="1138"/>
      <c r="V26" s="1204"/>
      <c r="W26" s="1137">
        <v>2019</v>
      </c>
      <c r="X26" s="1138"/>
      <c r="Y26" s="1138"/>
      <c r="Z26" s="1138"/>
      <c r="AA26" s="1138"/>
      <c r="AB26" s="1138"/>
      <c r="AC26" s="1138"/>
      <c r="AD26" s="1138"/>
      <c r="AE26" s="1138"/>
      <c r="AF26" s="1138"/>
      <c r="AG26" s="1138"/>
      <c r="AH26" s="1204"/>
      <c r="AI26" s="1137">
        <v>2018</v>
      </c>
      <c r="AJ26" s="1138"/>
      <c r="AK26" s="1138"/>
      <c r="AL26" s="1138"/>
      <c r="AM26" s="1138"/>
      <c r="AN26" s="1138"/>
      <c r="AO26" s="1138"/>
      <c r="AP26" s="1138"/>
      <c r="AQ26" s="1138"/>
      <c r="AR26" s="1138"/>
      <c r="AS26" s="1138"/>
      <c r="AT26" s="1204"/>
      <c r="AU26" s="1137">
        <v>2017</v>
      </c>
      <c r="AV26" s="1138"/>
      <c r="AW26" s="1138"/>
      <c r="AX26" s="1138"/>
      <c r="AY26" s="1138"/>
      <c r="AZ26" s="1138"/>
      <c r="BA26" s="1138"/>
      <c r="BB26" s="1138"/>
      <c r="BC26" s="1138"/>
      <c r="BD26" s="1138"/>
      <c r="BE26" s="1138"/>
      <c r="BF26" s="1204"/>
    </row>
    <row r="27" spans="9:58">
      <c r="I27" s="1131"/>
      <c r="J27" s="1132"/>
      <c r="K27" s="1137" t="s">
        <v>1092</v>
      </c>
      <c r="L27" s="1138"/>
      <c r="M27" s="1138"/>
      <c r="N27" s="1138"/>
      <c r="O27" s="1138"/>
      <c r="P27" s="1138"/>
      <c r="Q27" s="1138"/>
      <c r="R27" s="1138"/>
      <c r="S27" s="1138"/>
      <c r="T27" s="1138"/>
      <c r="U27" s="1138"/>
      <c r="V27" s="1138"/>
      <c r="W27" s="1138"/>
      <c r="X27" s="1138"/>
      <c r="Y27" s="1138"/>
      <c r="Z27" s="1138"/>
      <c r="AA27" s="1138"/>
      <c r="AB27" s="1138"/>
      <c r="AC27" s="1138"/>
      <c r="AD27" s="1138"/>
      <c r="AE27" s="1138"/>
      <c r="AF27" s="1138"/>
      <c r="AG27" s="1138"/>
      <c r="AH27" s="1138"/>
      <c r="AI27" s="1138"/>
      <c r="AJ27" s="1138"/>
      <c r="AK27" s="1138"/>
      <c r="AL27" s="1138"/>
      <c r="AM27" s="1138"/>
      <c r="AN27" s="1138"/>
      <c r="AO27" s="1138"/>
      <c r="AP27" s="1138"/>
      <c r="AQ27" s="1138"/>
      <c r="AR27" s="1138"/>
      <c r="AS27" s="1138"/>
      <c r="AT27" s="1138"/>
      <c r="AU27" s="1138"/>
      <c r="AV27" s="1138"/>
      <c r="AW27" s="1138"/>
      <c r="AX27" s="1138"/>
      <c r="AY27" s="1138"/>
      <c r="AZ27" s="1138"/>
      <c r="BA27" s="1138"/>
      <c r="BB27" s="1138"/>
      <c r="BC27" s="1138"/>
      <c r="BD27" s="1138"/>
      <c r="BE27" s="1138"/>
      <c r="BF27" s="1204"/>
    </row>
    <row r="28" spans="9:58" ht="30.6" customHeight="1">
      <c r="I28" s="1131"/>
      <c r="J28" s="1132"/>
      <c r="K28" s="1137" t="s">
        <v>1</v>
      </c>
      <c r="L28" s="1204"/>
      <c r="M28" s="1137" t="s">
        <v>1093</v>
      </c>
      <c r="N28" s="1204"/>
      <c r="O28" s="1137" t="s">
        <v>1094</v>
      </c>
      <c r="P28" s="1204"/>
      <c r="Q28" s="1137" t="s">
        <v>1095</v>
      </c>
      <c r="R28" s="1204"/>
      <c r="S28" s="1137" t="s">
        <v>1096</v>
      </c>
      <c r="T28" s="1204"/>
      <c r="U28" s="1137" t="s">
        <v>1097</v>
      </c>
      <c r="V28" s="1204"/>
      <c r="W28" s="1137" t="s">
        <v>1</v>
      </c>
      <c r="X28" s="1204"/>
      <c r="Y28" s="1137" t="s">
        <v>1093</v>
      </c>
      <c r="Z28" s="1204"/>
      <c r="AA28" s="1137" t="s">
        <v>1094</v>
      </c>
      <c r="AB28" s="1204"/>
      <c r="AC28" s="1137" t="s">
        <v>1095</v>
      </c>
      <c r="AD28" s="1204"/>
      <c r="AE28" s="1137" t="s">
        <v>1096</v>
      </c>
      <c r="AF28" s="1204"/>
      <c r="AG28" s="1137" t="s">
        <v>1097</v>
      </c>
      <c r="AH28" s="1204"/>
      <c r="AI28" s="1137" t="s">
        <v>1</v>
      </c>
      <c r="AJ28" s="1204"/>
      <c r="AK28" s="1137" t="s">
        <v>1093</v>
      </c>
      <c r="AL28" s="1204"/>
      <c r="AM28" s="1137" t="s">
        <v>1094</v>
      </c>
      <c r="AN28" s="1204"/>
      <c r="AO28" s="1137" t="s">
        <v>1095</v>
      </c>
      <c r="AP28" s="1204"/>
      <c r="AQ28" s="1137" t="s">
        <v>1096</v>
      </c>
      <c r="AR28" s="1204"/>
      <c r="AS28" s="1137" t="s">
        <v>1097</v>
      </c>
      <c r="AT28" s="1204"/>
      <c r="AU28" s="1137" t="s">
        <v>1</v>
      </c>
      <c r="AV28" s="1204"/>
      <c r="AW28" s="1137" t="s">
        <v>1093</v>
      </c>
      <c r="AX28" s="1204"/>
      <c r="AY28" s="1137" t="s">
        <v>1094</v>
      </c>
      <c r="AZ28" s="1204"/>
      <c r="BA28" s="1137" t="s">
        <v>1095</v>
      </c>
      <c r="BB28" s="1204"/>
      <c r="BC28" s="1137" t="s">
        <v>1096</v>
      </c>
      <c r="BD28" s="1204"/>
      <c r="BE28" s="1137" t="s">
        <v>1097</v>
      </c>
      <c r="BF28" s="1204"/>
    </row>
    <row r="29" spans="9:58">
      <c r="I29" s="1133"/>
      <c r="J29" s="1134"/>
      <c r="K29" s="1137" t="s">
        <v>1035</v>
      </c>
      <c r="L29" s="1204"/>
      <c r="M29" s="1137" t="s">
        <v>1035</v>
      </c>
      <c r="N29" s="1204"/>
      <c r="O29" s="1137" t="s">
        <v>1035</v>
      </c>
      <c r="P29" s="1204"/>
      <c r="Q29" s="1137" t="s">
        <v>1035</v>
      </c>
      <c r="R29" s="1204"/>
      <c r="S29" s="1137" t="s">
        <v>1035</v>
      </c>
      <c r="T29" s="1204"/>
      <c r="U29" s="1137" t="s">
        <v>1035</v>
      </c>
      <c r="V29" s="1204"/>
      <c r="W29" s="1137" t="s">
        <v>1035</v>
      </c>
      <c r="X29" s="1204"/>
      <c r="Y29" s="1137" t="s">
        <v>1035</v>
      </c>
      <c r="Z29" s="1204"/>
      <c r="AA29" s="1137" t="s">
        <v>1035</v>
      </c>
      <c r="AB29" s="1204"/>
      <c r="AC29" s="1137" t="s">
        <v>1035</v>
      </c>
      <c r="AD29" s="1204"/>
      <c r="AE29" s="1137" t="s">
        <v>1035</v>
      </c>
      <c r="AF29" s="1204"/>
      <c r="AG29" s="1137" t="s">
        <v>1035</v>
      </c>
      <c r="AH29" s="1204"/>
      <c r="AI29" s="1137" t="s">
        <v>1035</v>
      </c>
      <c r="AJ29" s="1204"/>
      <c r="AK29" s="1137" t="s">
        <v>1035</v>
      </c>
      <c r="AL29" s="1204"/>
      <c r="AM29" s="1137" t="s">
        <v>1035</v>
      </c>
      <c r="AN29" s="1204"/>
      <c r="AO29" s="1137" t="s">
        <v>1035</v>
      </c>
      <c r="AP29" s="1204"/>
      <c r="AQ29" s="1137" t="s">
        <v>1035</v>
      </c>
      <c r="AR29" s="1204"/>
      <c r="AS29" s="1137" t="s">
        <v>1035</v>
      </c>
      <c r="AT29" s="1204"/>
      <c r="AU29" s="1137" t="s">
        <v>1035</v>
      </c>
      <c r="AV29" s="1204"/>
      <c r="AW29" s="1137" t="s">
        <v>1035</v>
      </c>
      <c r="AX29" s="1204"/>
      <c r="AY29" s="1137" t="s">
        <v>1035</v>
      </c>
      <c r="AZ29" s="1204"/>
      <c r="BA29" s="1137" t="s">
        <v>1035</v>
      </c>
      <c r="BB29" s="1204"/>
      <c r="BC29" s="1137" t="s">
        <v>1035</v>
      </c>
      <c r="BD29" s="1204"/>
      <c r="BE29" s="1137" t="s">
        <v>1035</v>
      </c>
      <c r="BF29" s="1204"/>
    </row>
    <row r="30" spans="9:58">
      <c r="I30" s="409" t="s">
        <v>263</v>
      </c>
      <c r="J30" s="410" t="s">
        <v>430</v>
      </c>
      <c r="K30" s="411">
        <v>3236212.1</v>
      </c>
      <c r="L30" s="412"/>
      <c r="M30" s="411">
        <v>1687755.6</v>
      </c>
      <c r="N30" s="412"/>
      <c r="O30" s="411">
        <v>1206939.3999999999</v>
      </c>
      <c r="P30" s="412"/>
      <c r="Q30" s="411">
        <v>92614.8</v>
      </c>
      <c r="R30" s="412"/>
      <c r="S30" s="411">
        <v>38188.9</v>
      </c>
      <c r="T30" s="412"/>
      <c r="U30" s="411">
        <v>210713.3</v>
      </c>
      <c r="V30" s="412"/>
      <c r="W30" s="411">
        <v>2991864.1</v>
      </c>
      <c r="X30" s="412"/>
      <c r="Y30" s="411">
        <v>1443790.5</v>
      </c>
      <c r="Z30" s="412"/>
      <c r="AA30" s="411">
        <v>1203817.8999999999</v>
      </c>
      <c r="AB30" s="412"/>
      <c r="AC30" s="411">
        <v>104553.2</v>
      </c>
      <c r="AD30" s="412"/>
      <c r="AE30" s="411">
        <v>35622.6</v>
      </c>
      <c r="AF30" s="412"/>
      <c r="AG30" s="411">
        <v>204079.8</v>
      </c>
      <c r="AH30" s="412"/>
      <c r="AI30" s="411">
        <v>2769072.3</v>
      </c>
      <c r="AJ30" s="412"/>
      <c r="AK30" s="411">
        <v>1310503.5</v>
      </c>
      <c r="AL30" s="412"/>
      <c r="AM30" s="411">
        <v>1123823</v>
      </c>
      <c r="AN30" s="412"/>
      <c r="AO30" s="411">
        <v>105761</v>
      </c>
      <c r="AP30" s="412"/>
      <c r="AQ30" s="411">
        <v>29196.5</v>
      </c>
      <c r="AR30" s="412"/>
      <c r="AS30" s="411">
        <v>199788.4</v>
      </c>
      <c r="AT30" s="412"/>
      <c r="AU30" s="411">
        <v>2585099.5</v>
      </c>
      <c r="AV30" s="412"/>
      <c r="AW30" s="411">
        <v>1202422.8</v>
      </c>
      <c r="AX30" s="412"/>
      <c r="AY30" s="411">
        <v>1060925</v>
      </c>
      <c r="AZ30" s="412"/>
      <c r="BA30" s="411">
        <v>101068.2</v>
      </c>
      <c r="BB30" s="412"/>
      <c r="BC30" s="411">
        <v>31557.9</v>
      </c>
      <c r="BD30" s="412"/>
      <c r="BE30" s="411">
        <v>189125.7</v>
      </c>
      <c r="BF30" s="412"/>
    </row>
    <row r="31" spans="9:58">
      <c r="I31" s="413" t="s">
        <v>3</v>
      </c>
      <c r="J31" s="414">
        <v>16</v>
      </c>
      <c r="K31" s="415">
        <v>549983.1</v>
      </c>
      <c r="L31" s="416"/>
      <c r="M31" s="415">
        <v>256237.6</v>
      </c>
      <c r="N31" s="416"/>
      <c r="O31" s="415">
        <v>252932.8</v>
      </c>
      <c r="P31" s="416"/>
      <c r="Q31" s="415">
        <v>8965.4</v>
      </c>
      <c r="R31" s="416"/>
      <c r="S31" s="415">
        <v>1922.9</v>
      </c>
      <c r="T31" s="416"/>
      <c r="U31" s="415">
        <v>29924.400000000001</v>
      </c>
      <c r="V31" s="416"/>
      <c r="W31" s="415">
        <v>545585.80000000005</v>
      </c>
      <c r="X31" s="416"/>
      <c r="Y31" s="415">
        <v>260445.6</v>
      </c>
      <c r="Z31" s="416"/>
      <c r="AA31" s="415">
        <v>241787.4</v>
      </c>
      <c r="AB31" s="416"/>
      <c r="AC31" s="415">
        <v>8769.7999999999993</v>
      </c>
      <c r="AD31" s="416"/>
      <c r="AE31" s="415">
        <v>2797.7</v>
      </c>
      <c r="AF31" s="416"/>
      <c r="AG31" s="415">
        <v>31785.4</v>
      </c>
      <c r="AH31" s="416"/>
      <c r="AI31" s="415">
        <v>499261.3</v>
      </c>
      <c r="AJ31" s="416"/>
      <c r="AK31" s="415">
        <v>229107.3</v>
      </c>
      <c r="AL31" s="416"/>
      <c r="AM31" s="415">
        <v>233212.1</v>
      </c>
      <c r="AN31" s="416"/>
      <c r="AO31" s="415">
        <v>9093.9</v>
      </c>
      <c r="AP31" s="416"/>
      <c r="AQ31" s="415">
        <v>1304.4000000000001</v>
      </c>
      <c r="AR31" s="416"/>
      <c r="AS31" s="415">
        <v>26543.599999999999</v>
      </c>
      <c r="AT31" s="416"/>
      <c r="AU31" s="415">
        <v>485501.8</v>
      </c>
      <c r="AV31" s="416"/>
      <c r="AW31" s="415">
        <v>228100.2</v>
      </c>
      <c r="AX31" s="416"/>
      <c r="AY31" s="415">
        <v>218415.1</v>
      </c>
      <c r="AZ31" s="416"/>
      <c r="BA31" s="415">
        <v>8730.9</v>
      </c>
      <c r="BB31" s="416"/>
      <c r="BC31" s="415">
        <v>927.7</v>
      </c>
      <c r="BD31" s="416"/>
      <c r="BE31" s="415">
        <v>29327.9</v>
      </c>
      <c r="BF31" s="416"/>
    </row>
    <row r="32" spans="9:58">
      <c r="I32" s="409" t="s">
        <v>150</v>
      </c>
      <c r="J32" s="410" t="s">
        <v>290</v>
      </c>
      <c r="K32" s="411">
        <v>202240.2</v>
      </c>
      <c r="L32" s="412"/>
      <c r="M32" s="411">
        <v>58502.1</v>
      </c>
      <c r="N32" s="412"/>
      <c r="O32" s="411">
        <v>126795.2</v>
      </c>
      <c r="P32" s="412"/>
      <c r="Q32" s="411">
        <v>2057.4</v>
      </c>
      <c r="R32" s="412"/>
      <c r="S32" s="411">
        <v>1422</v>
      </c>
      <c r="T32" s="412"/>
      <c r="U32" s="411">
        <v>13463.5</v>
      </c>
      <c r="V32" s="412"/>
      <c r="W32" s="411">
        <v>203736.7</v>
      </c>
      <c r="X32" s="412"/>
      <c r="Y32" s="411">
        <v>61905.599999999999</v>
      </c>
      <c r="Z32" s="412"/>
      <c r="AA32" s="411">
        <v>124178.5</v>
      </c>
      <c r="AB32" s="412"/>
      <c r="AC32" s="411">
        <v>2785.7</v>
      </c>
      <c r="AD32" s="412"/>
      <c r="AE32" s="411">
        <v>2286.3000000000002</v>
      </c>
      <c r="AF32" s="412"/>
      <c r="AG32" s="411">
        <v>12580.6</v>
      </c>
      <c r="AH32" s="412"/>
      <c r="AI32" s="411">
        <v>189156.9</v>
      </c>
      <c r="AJ32" s="412"/>
      <c r="AK32" s="411">
        <v>52227.3</v>
      </c>
      <c r="AL32" s="412"/>
      <c r="AM32" s="411">
        <v>118329.8</v>
      </c>
      <c r="AN32" s="412"/>
      <c r="AO32" s="411">
        <v>2976.8</v>
      </c>
      <c r="AP32" s="412"/>
      <c r="AQ32" s="411">
        <v>1072.0999999999999</v>
      </c>
      <c r="AR32" s="412"/>
      <c r="AS32" s="411">
        <v>14550.9</v>
      </c>
      <c r="AT32" s="412"/>
      <c r="AU32" s="411">
        <v>166326.79999999999</v>
      </c>
      <c r="AV32" s="412"/>
      <c r="AW32" s="411">
        <v>37557.199999999997</v>
      </c>
      <c r="AX32" s="412"/>
      <c r="AY32" s="411">
        <v>111031.1</v>
      </c>
      <c r="AZ32" s="412"/>
      <c r="BA32" s="411">
        <v>2870.9</v>
      </c>
      <c r="BB32" s="412"/>
      <c r="BC32" s="411">
        <v>638.70000000000005</v>
      </c>
      <c r="BD32" s="412"/>
      <c r="BE32" s="411">
        <v>14228.9</v>
      </c>
      <c r="BF32" s="412"/>
    </row>
    <row r="33" spans="9:58">
      <c r="I33" s="413" t="s">
        <v>151</v>
      </c>
      <c r="J33" s="414" t="s">
        <v>291</v>
      </c>
      <c r="K33" s="415">
        <v>28441.8</v>
      </c>
      <c r="L33" s="416"/>
      <c r="M33" s="415">
        <v>15760</v>
      </c>
      <c r="N33" s="416"/>
      <c r="O33" s="415">
        <v>6909</v>
      </c>
      <c r="P33" s="416"/>
      <c r="Q33" s="415">
        <v>2365.3000000000002</v>
      </c>
      <c r="R33" s="416"/>
      <c r="S33" s="415">
        <v>61.5</v>
      </c>
      <c r="T33" s="416"/>
      <c r="U33" s="415">
        <v>3346</v>
      </c>
      <c r="V33" s="416"/>
      <c r="W33" s="415">
        <v>23540.5</v>
      </c>
      <c r="X33" s="416"/>
      <c r="Y33" s="415">
        <v>15096.3</v>
      </c>
      <c r="Z33" s="416"/>
      <c r="AA33" s="415">
        <v>5108.6000000000004</v>
      </c>
      <c r="AB33" s="416"/>
      <c r="AC33" s="415">
        <v>2108.9</v>
      </c>
      <c r="AD33" s="416"/>
      <c r="AE33" s="415">
        <v>112</v>
      </c>
      <c r="AF33" s="416"/>
      <c r="AG33" s="415">
        <v>1114.5999999999999</v>
      </c>
      <c r="AH33" s="416"/>
      <c r="AI33" s="415">
        <v>18157.900000000001</v>
      </c>
      <c r="AJ33" s="416"/>
      <c r="AK33" s="415">
        <v>9934.1</v>
      </c>
      <c r="AL33" s="416"/>
      <c r="AM33" s="415">
        <v>4914.8999999999996</v>
      </c>
      <c r="AN33" s="416"/>
      <c r="AO33" s="415">
        <v>2187</v>
      </c>
      <c r="AP33" s="416"/>
      <c r="AQ33" s="415">
        <v>89.5</v>
      </c>
      <c r="AR33" s="416"/>
      <c r="AS33" s="415">
        <v>1032.3</v>
      </c>
      <c r="AT33" s="416"/>
      <c r="AU33" s="415">
        <v>18138</v>
      </c>
      <c r="AV33" s="416"/>
      <c r="AW33" s="415">
        <v>10118.5</v>
      </c>
      <c r="AX33" s="416"/>
      <c r="AY33" s="415">
        <v>4760.7</v>
      </c>
      <c r="AZ33" s="416"/>
      <c r="BA33" s="415">
        <v>2304</v>
      </c>
      <c r="BB33" s="416"/>
      <c r="BC33" s="415">
        <v>123.1</v>
      </c>
      <c r="BD33" s="416"/>
      <c r="BE33" s="415">
        <v>831.7</v>
      </c>
      <c r="BF33" s="416"/>
    </row>
    <row r="34" spans="9:58">
      <c r="I34" s="409" t="s">
        <v>152</v>
      </c>
      <c r="J34" s="410" t="s">
        <v>292</v>
      </c>
      <c r="K34" s="411">
        <v>28920.799999999999</v>
      </c>
      <c r="L34" s="412"/>
      <c r="M34" s="411">
        <v>11576.7</v>
      </c>
      <c r="N34" s="412"/>
      <c r="O34" s="411">
        <v>16015.7</v>
      </c>
      <c r="P34" s="412"/>
      <c r="Q34" s="411">
        <v>248.4</v>
      </c>
      <c r="R34" s="412"/>
      <c r="S34" s="411">
        <v>80</v>
      </c>
      <c r="T34" s="412"/>
      <c r="U34" s="411">
        <v>999.9</v>
      </c>
      <c r="V34" s="412"/>
      <c r="W34" s="411">
        <v>30531.1</v>
      </c>
      <c r="X34" s="412"/>
      <c r="Y34" s="411">
        <v>11433.1</v>
      </c>
      <c r="Z34" s="412"/>
      <c r="AA34" s="411">
        <v>17136.900000000001</v>
      </c>
      <c r="AB34" s="412"/>
      <c r="AC34" s="411">
        <v>404.7</v>
      </c>
      <c r="AD34" s="412"/>
      <c r="AE34" s="411">
        <v>18.899999999999999</v>
      </c>
      <c r="AF34" s="412"/>
      <c r="AG34" s="411">
        <v>1537.5</v>
      </c>
      <c r="AH34" s="412"/>
      <c r="AI34" s="411">
        <v>31044.6</v>
      </c>
      <c r="AJ34" s="412"/>
      <c r="AK34" s="411">
        <v>12180.5</v>
      </c>
      <c r="AL34" s="412"/>
      <c r="AM34" s="411">
        <v>17959.2</v>
      </c>
      <c r="AN34" s="412"/>
      <c r="AO34" s="411">
        <v>184.5</v>
      </c>
      <c r="AP34" s="412"/>
      <c r="AQ34" s="411">
        <v>8</v>
      </c>
      <c r="AR34" s="412"/>
      <c r="AS34" s="411">
        <v>712.3</v>
      </c>
      <c r="AT34" s="412"/>
      <c r="AU34" s="411">
        <v>29947.599999999999</v>
      </c>
      <c r="AV34" s="412"/>
      <c r="AW34" s="411">
        <v>12647.9</v>
      </c>
      <c r="AX34" s="412"/>
      <c r="AY34" s="411">
        <v>15346.6</v>
      </c>
      <c r="AZ34" s="412"/>
      <c r="BA34" s="411">
        <v>420.3</v>
      </c>
      <c r="BB34" s="412"/>
      <c r="BC34" s="411">
        <v>7.5</v>
      </c>
      <c r="BD34" s="412"/>
      <c r="BE34" s="411">
        <v>1525.4</v>
      </c>
      <c r="BF34" s="412"/>
    </row>
    <row r="35" spans="9:58">
      <c r="I35" s="417" t="s">
        <v>1098</v>
      </c>
      <c r="J35" s="418"/>
      <c r="K35" s="418"/>
      <c r="L35" s="1203"/>
      <c r="M35" s="1203"/>
      <c r="N35" s="1203"/>
      <c r="O35" s="1203"/>
      <c r="P35" s="1203"/>
      <c r="Q35" s="1203"/>
      <c r="R35" s="1203"/>
      <c r="S35" s="1203"/>
      <c r="T35" s="1203"/>
      <c r="U35" s="1203"/>
      <c r="V35" s="1203"/>
      <c r="W35" s="1203"/>
      <c r="X35" s="1203"/>
      <c r="Y35" s="1203"/>
      <c r="Z35" s="1203"/>
      <c r="AA35" s="1203"/>
      <c r="AB35" s="1203"/>
      <c r="AC35" s="1203"/>
      <c r="AD35" s="1203"/>
      <c r="AE35" s="1203"/>
      <c r="AF35" s="1203"/>
      <c r="AG35" s="1203"/>
      <c r="AH35" s="1203"/>
      <c r="AI35" s="1203"/>
      <c r="AJ35" s="1203"/>
      <c r="AK35" s="1203"/>
      <c r="AL35" s="1203"/>
      <c r="AM35" s="1203"/>
      <c r="AN35" s="1203"/>
      <c r="AO35" s="1203"/>
      <c r="AP35" s="1203"/>
      <c r="AQ35" s="1203"/>
      <c r="AR35" s="1203"/>
      <c r="AS35" s="1203"/>
      <c r="AT35" s="1203"/>
      <c r="AU35" s="1203"/>
      <c r="AV35" s="1203"/>
      <c r="AW35" s="1203"/>
      <c r="AX35" s="1203"/>
      <c r="AY35" s="1203"/>
      <c r="AZ35" s="1203"/>
      <c r="BA35" s="1203"/>
      <c r="BB35" s="1203"/>
      <c r="BC35" s="1203"/>
      <c r="BD35" s="1203"/>
      <c r="BE35" s="1203"/>
      <c r="BF35" s="418"/>
    </row>
  </sheetData>
  <mergeCells count="146">
    <mergeCell ref="I10:J15"/>
    <mergeCell ref="K10:AX10"/>
    <mergeCell ref="K11:AX11"/>
    <mergeCell ref="K12:T12"/>
    <mergeCell ref="U12:AD12"/>
    <mergeCell ref="AE12:AN12"/>
    <mergeCell ref="AO12:AX12"/>
    <mergeCell ref="K13:AX13"/>
    <mergeCell ref="K14:L14"/>
    <mergeCell ref="M14:N14"/>
    <mergeCell ref="AW14:AX14"/>
    <mergeCell ref="AA14:AB14"/>
    <mergeCell ref="AC14:AD14"/>
    <mergeCell ref="AE14:AF14"/>
    <mergeCell ref="AG14:AH14"/>
    <mergeCell ref="AI14:AJ14"/>
    <mergeCell ref="AK14:AL14"/>
    <mergeCell ref="O14:P14"/>
    <mergeCell ref="Q14:R14"/>
    <mergeCell ref="S14:T14"/>
    <mergeCell ref="U14:V14"/>
    <mergeCell ref="W14:X14"/>
    <mergeCell ref="Y14:Z14"/>
    <mergeCell ref="O15:P15"/>
    <mergeCell ref="Q15:R15"/>
    <mergeCell ref="S15:T15"/>
    <mergeCell ref="U15:V15"/>
    <mergeCell ref="AM14:AN14"/>
    <mergeCell ref="AO14:AP14"/>
    <mergeCell ref="AQ14:AR14"/>
    <mergeCell ref="AS14:AT14"/>
    <mergeCell ref="AU14:AV14"/>
    <mergeCell ref="AU15:AV15"/>
    <mergeCell ref="AW15:AX15"/>
    <mergeCell ref="L21:M21"/>
    <mergeCell ref="N21:O21"/>
    <mergeCell ref="P21:Q21"/>
    <mergeCell ref="R21:S21"/>
    <mergeCell ref="T21:U21"/>
    <mergeCell ref="V21:W21"/>
    <mergeCell ref="X21:Y21"/>
    <mergeCell ref="Z21:AA21"/>
    <mergeCell ref="AI15:AJ15"/>
    <mergeCell ref="AK15:AL15"/>
    <mergeCell ref="AM15:AN15"/>
    <mergeCell ref="AO15:AP15"/>
    <mergeCell ref="AQ15:AR15"/>
    <mergeCell ref="AS15:AT15"/>
    <mergeCell ref="W15:X15"/>
    <mergeCell ref="Y15:Z15"/>
    <mergeCell ref="AA15:AB15"/>
    <mergeCell ref="AC15:AD15"/>
    <mergeCell ref="AE15:AF15"/>
    <mergeCell ref="AG15:AH15"/>
    <mergeCell ref="K15:L15"/>
    <mergeCell ref="M15:N15"/>
    <mergeCell ref="AN21:AO21"/>
    <mergeCell ref="AP21:AQ21"/>
    <mergeCell ref="AR21:AS21"/>
    <mergeCell ref="AT21:AU21"/>
    <mergeCell ref="AV21:AW21"/>
    <mergeCell ref="I24:J29"/>
    <mergeCell ref="K24:BF24"/>
    <mergeCell ref="K25:BF25"/>
    <mergeCell ref="K26:V26"/>
    <mergeCell ref="W26:AH26"/>
    <mergeCell ref="AB21:AC21"/>
    <mergeCell ref="AD21:AE21"/>
    <mergeCell ref="AF21:AG21"/>
    <mergeCell ref="AH21:AI21"/>
    <mergeCell ref="AJ21:AK21"/>
    <mergeCell ref="AL21:AM21"/>
    <mergeCell ref="AI26:AT26"/>
    <mergeCell ref="AU26:BF26"/>
    <mergeCell ref="K27:BF27"/>
    <mergeCell ref="K28:L28"/>
    <mergeCell ref="M28:N28"/>
    <mergeCell ref="O28:P28"/>
    <mergeCell ref="Q28:R28"/>
    <mergeCell ref="S28:T28"/>
    <mergeCell ref="U28:V28"/>
    <mergeCell ref="W28:X28"/>
    <mergeCell ref="K29:L29"/>
    <mergeCell ref="M29:N29"/>
    <mergeCell ref="O29:P29"/>
    <mergeCell ref="Q29:R29"/>
    <mergeCell ref="S29:T29"/>
    <mergeCell ref="AK28:AL28"/>
    <mergeCell ref="AM28:AN28"/>
    <mergeCell ref="AO28:AP28"/>
    <mergeCell ref="U29:V29"/>
    <mergeCell ref="W29:X29"/>
    <mergeCell ref="AQ28:AR28"/>
    <mergeCell ref="Y28:Z28"/>
    <mergeCell ref="AA28:AB28"/>
    <mergeCell ref="AC28:AD28"/>
    <mergeCell ref="AE28:AF28"/>
    <mergeCell ref="AG28:AH28"/>
    <mergeCell ref="AI28:AJ28"/>
    <mergeCell ref="Y29:Z29"/>
    <mergeCell ref="AA29:AB29"/>
    <mergeCell ref="AC29:AD29"/>
    <mergeCell ref="AE29:AF29"/>
    <mergeCell ref="AI29:AJ29"/>
    <mergeCell ref="AK29:AL29"/>
    <mergeCell ref="AM29:AN29"/>
    <mergeCell ref="AO29:AP29"/>
    <mergeCell ref="AQ29:AR29"/>
    <mergeCell ref="AW28:AX28"/>
    <mergeCell ref="AY28:AZ28"/>
    <mergeCell ref="BA28:BB28"/>
    <mergeCell ref="BC28:BD28"/>
    <mergeCell ref="BE28:BF28"/>
    <mergeCell ref="AS28:AT28"/>
    <mergeCell ref="AU28:AV28"/>
    <mergeCell ref="BE29:BF29"/>
    <mergeCell ref="L35:M35"/>
    <mergeCell ref="N35:O35"/>
    <mergeCell ref="P35:Q35"/>
    <mergeCell ref="R35:S35"/>
    <mergeCell ref="T35:U35"/>
    <mergeCell ref="V35:W35"/>
    <mergeCell ref="X35:Y35"/>
    <mergeCell ref="Z35:AA35"/>
    <mergeCell ref="AB35:AC35"/>
    <mergeCell ref="AS29:AT29"/>
    <mergeCell ref="AU29:AV29"/>
    <mergeCell ref="AW29:AX29"/>
    <mergeCell ref="AY29:AZ29"/>
    <mergeCell ref="BA29:BB29"/>
    <mergeCell ref="BC29:BD29"/>
    <mergeCell ref="AG29:AH29"/>
    <mergeCell ref="BB35:BC35"/>
    <mergeCell ref="BD35:BE35"/>
    <mergeCell ref="AP35:AQ35"/>
    <mergeCell ref="AR35:AS35"/>
    <mergeCell ref="AT35:AU35"/>
    <mergeCell ref="AV35:AW35"/>
    <mergeCell ref="AX35:AY35"/>
    <mergeCell ref="AZ35:BA35"/>
    <mergeCell ref="AD35:AE35"/>
    <mergeCell ref="AF35:AG35"/>
    <mergeCell ref="AH35:AI35"/>
    <mergeCell ref="AJ35:AK35"/>
    <mergeCell ref="AL35:AM35"/>
    <mergeCell ref="AN35:AO35"/>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2AA7E-0278-4371-B119-97976F48277D}">
  <dimension ref="D12:AT39"/>
  <sheetViews>
    <sheetView workbookViewId="0"/>
  </sheetViews>
  <sheetFormatPr defaultRowHeight="14.4"/>
  <sheetData>
    <row r="12" spans="5:46">
      <c r="E12" s="1129" t="s">
        <v>452</v>
      </c>
      <c r="F12" s="1130"/>
      <c r="G12" s="1135" t="s">
        <v>1044</v>
      </c>
      <c r="H12" s="1136"/>
      <c r="I12" s="1136"/>
      <c r="J12" s="1136"/>
      <c r="K12" s="1136"/>
      <c r="L12" s="1136"/>
      <c r="M12" s="1136"/>
      <c r="N12" s="1136"/>
      <c r="O12" s="1136"/>
      <c r="P12" s="1136"/>
      <c r="Q12" s="1136"/>
      <c r="R12" s="1136"/>
      <c r="S12" s="1136"/>
      <c r="T12" s="1136"/>
      <c r="U12" s="1136"/>
      <c r="V12" s="1136"/>
      <c r="W12" s="1136"/>
      <c r="X12" s="1136"/>
      <c r="Y12" s="1136"/>
      <c r="Z12" s="1136"/>
      <c r="AA12" s="1136"/>
      <c r="AB12" s="1136"/>
      <c r="AC12" s="1136"/>
      <c r="AD12" s="1136"/>
      <c r="AE12" s="1136"/>
      <c r="AF12" s="1136"/>
      <c r="AG12" s="1136"/>
      <c r="AH12" s="1136"/>
      <c r="AI12" s="1136"/>
      <c r="AJ12" s="1136"/>
      <c r="AK12" s="1136"/>
      <c r="AL12" s="1136"/>
      <c r="AM12" s="1136"/>
      <c r="AN12" s="1136"/>
      <c r="AO12" s="1136"/>
      <c r="AP12" s="1136"/>
      <c r="AQ12" s="1136"/>
      <c r="AR12" s="1136"/>
      <c r="AS12" s="1136"/>
      <c r="AT12" s="1205"/>
    </row>
    <row r="13" spans="5:46">
      <c r="E13" s="1131"/>
      <c r="F13" s="1132"/>
      <c r="G13" s="1137" t="s">
        <v>514</v>
      </c>
      <c r="H13" s="1138"/>
      <c r="I13" s="1138"/>
      <c r="J13" s="1138"/>
      <c r="K13" s="1138"/>
      <c r="L13" s="1138"/>
      <c r="M13" s="1138"/>
      <c r="N13" s="1138"/>
      <c r="O13" s="1138"/>
      <c r="P13" s="1138"/>
      <c r="Q13" s="1138"/>
      <c r="R13" s="1138"/>
      <c r="S13" s="1138"/>
      <c r="T13" s="1138"/>
      <c r="U13" s="1138"/>
      <c r="V13" s="1138"/>
      <c r="W13" s="1138"/>
      <c r="X13" s="1138"/>
      <c r="Y13" s="1138"/>
      <c r="Z13" s="1138"/>
      <c r="AA13" s="1138"/>
      <c r="AB13" s="1138"/>
      <c r="AC13" s="1138"/>
      <c r="AD13" s="1138"/>
      <c r="AE13" s="1138"/>
      <c r="AF13" s="1138"/>
      <c r="AG13" s="1138"/>
      <c r="AH13" s="1138"/>
      <c r="AI13" s="1138"/>
      <c r="AJ13" s="1138"/>
      <c r="AK13" s="1138"/>
      <c r="AL13" s="1138"/>
      <c r="AM13" s="1138"/>
      <c r="AN13" s="1138"/>
      <c r="AO13" s="1138"/>
      <c r="AP13" s="1138"/>
      <c r="AQ13" s="1138"/>
      <c r="AR13" s="1138"/>
      <c r="AS13" s="1138"/>
      <c r="AT13" s="1204"/>
    </row>
    <row r="14" spans="5:46">
      <c r="E14" s="1131"/>
      <c r="F14" s="1132"/>
      <c r="G14" s="1137">
        <v>2020</v>
      </c>
      <c r="H14" s="1138"/>
      <c r="I14" s="1138"/>
      <c r="J14" s="1138"/>
      <c r="K14" s="1138"/>
      <c r="L14" s="1138"/>
      <c r="M14" s="1138"/>
      <c r="N14" s="1138"/>
      <c r="O14" s="1138"/>
      <c r="P14" s="1204"/>
      <c r="Q14" s="1137">
        <v>2019</v>
      </c>
      <c r="R14" s="1138"/>
      <c r="S14" s="1138"/>
      <c r="T14" s="1138"/>
      <c r="U14" s="1138"/>
      <c r="V14" s="1138"/>
      <c r="W14" s="1138"/>
      <c r="X14" s="1138"/>
      <c r="Y14" s="1138"/>
      <c r="Z14" s="1204"/>
      <c r="AA14" s="1137">
        <v>2018</v>
      </c>
      <c r="AB14" s="1138"/>
      <c r="AC14" s="1138"/>
      <c r="AD14" s="1138"/>
      <c r="AE14" s="1138"/>
      <c r="AF14" s="1138"/>
      <c r="AG14" s="1138"/>
      <c r="AH14" s="1138"/>
      <c r="AI14" s="1138"/>
      <c r="AJ14" s="1204"/>
      <c r="AK14" s="1137">
        <v>2017</v>
      </c>
      <c r="AL14" s="1138"/>
      <c r="AM14" s="1138"/>
      <c r="AN14" s="1138"/>
      <c r="AO14" s="1138"/>
      <c r="AP14" s="1138"/>
      <c r="AQ14" s="1138"/>
      <c r="AR14" s="1138"/>
      <c r="AS14" s="1138"/>
      <c r="AT14" s="1204"/>
    </row>
    <row r="15" spans="5:46">
      <c r="E15" s="1131"/>
      <c r="F15" s="1132"/>
      <c r="G15" s="1137" t="s">
        <v>1039</v>
      </c>
      <c r="H15" s="1138"/>
      <c r="I15" s="1138"/>
      <c r="J15" s="1138"/>
      <c r="K15" s="1138"/>
      <c r="L15" s="1138"/>
      <c r="M15" s="1138"/>
      <c r="N15" s="1138"/>
      <c r="O15" s="1138"/>
      <c r="P15" s="1138"/>
      <c r="Q15" s="1138"/>
      <c r="R15" s="1138"/>
      <c r="S15" s="1138"/>
      <c r="T15" s="1138"/>
      <c r="U15" s="1138"/>
      <c r="V15" s="1138"/>
      <c r="W15" s="1138"/>
      <c r="X15" s="1138"/>
      <c r="Y15" s="1138"/>
      <c r="Z15" s="1138"/>
      <c r="AA15" s="1138"/>
      <c r="AB15" s="1138"/>
      <c r="AC15" s="1138"/>
      <c r="AD15" s="1138"/>
      <c r="AE15" s="1138"/>
      <c r="AF15" s="1138"/>
      <c r="AG15" s="1138"/>
      <c r="AH15" s="1138"/>
      <c r="AI15" s="1138"/>
      <c r="AJ15" s="1138"/>
      <c r="AK15" s="1138"/>
      <c r="AL15" s="1138"/>
      <c r="AM15" s="1138"/>
      <c r="AN15" s="1138"/>
      <c r="AO15" s="1138"/>
      <c r="AP15" s="1138"/>
      <c r="AQ15" s="1138"/>
      <c r="AR15" s="1138"/>
      <c r="AS15" s="1138"/>
      <c r="AT15" s="1204"/>
    </row>
    <row r="16" spans="5:46" ht="20.399999999999999" customHeight="1">
      <c r="E16" s="1131"/>
      <c r="F16" s="1132"/>
      <c r="G16" s="1137" t="s">
        <v>1</v>
      </c>
      <c r="H16" s="1204"/>
      <c r="I16" s="1137" t="s">
        <v>1040</v>
      </c>
      <c r="J16" s="1204"/>
      <c r="K16" s="1137" t="s">
        <v>805</v>
      </c>
      <c r="L16" s="1204"/>
      <c r="M16" s="1137" t="s">
        <v>1041</v>
      </c>
      <c r="N16" s="1204"/>
      <c r="O16" s="1137" t="s">
        <v>1042</v>
      </c>
      <c r="P16" s="1204"/>
      <c r="Q16" s="1137" t="s">
        <v>1</v>
      </c>
      <c r="R16" s="1204"/>
      <c r="S16" s="1137" t="s">
        <v>1040</v>
      </c>
      <c r="T16" s="1204"/>
      <c r="U16" s="1137" t="s">
        <v>805</v>
      </c>
      <c r="V16" s="1204"/>
      <c r="W16" s="1137" t="s">
        <v>1041</v>
      </c>
      <c r="X16" s="1204"/>
      <c r="Y16" s="1137" t="s">
        <v>1042</v>
      </c>
      <c r="Z16" s="1204"/>
      <c r="AA16" s="1137" t="s">
        <v>1</v>
      </c>
      <c r="AB16" s="1204"/>
      <c r="AC16" s="1137" t="s">
        <v>1040</v>
      </c>
      <c r="AD16" s="1204"/>
      <c r="AE16" s="1137" t="s">
        <v>805</v>
      </c>
      <c r="AF16" s="1204"/>
      <c r="AG16" s="1137" t="s">
        <v>1041</v>
      </c>
      <c r="AH16" s="1204"/>
      <c r="AI16" s="1137" t="s">
        <v>1042</v>
      </c>
      <c r="AJ16" s="1204"/>
      <c r="AK16" s="1137" t="s">
        <v>1</v>
      </c>
      <c r="AL16" s="1204"/>
      <c r="AM16" s="1137" t="s">
        <v>1040</v>
      </c>
      <c r="AN16" s="1204"/>
      <c r="AO16" s="1137" t="s">
        <v>805</v>
      </c>
      <c r="AP16" s="1204"/>
      <c r="AQ16" s="1137" t="s">
        <v>1041</v>
      </c>
      <c r="AR16" s="1204"/>
      <c r="AS16" s="1137" t="s">
        <v>1042</v>
      </c>
      <c r="AT16" s="1204"/>
    </row>
    <row r="17" spans="4:46">
      <c r="E17" s="1133"/>
      <c r="F17" s="1134"/>
      <c r="G17" s="1137" t="s">
        <v>429</v>
      </c>
      <c r="H17" s="1204"/>
      <c r="I17" s="1137" t="s">
        <v>429</v>
      </c>
      <c r="J17" s="1204"/>
      <c r="K17" s="1137" t="s">
        <v>429</v>
      </c>
      <c r="L17" s="1204"/>
      <c r="M17" s="1137" t="s">
        <v>429</v>
      </c>
      <c r="N17" s="1204"/>
      <c r="O17" s="1137" t="s">
        <v>429</v>
      </c>
      <c r="P17" s="1204"/>
      <c r="Q17" s="1137" t="s">
        <v>429</v>
      </c>
      <c r="R17" s="1204"/>
      <c r="S17" s="1137" t="s">
        <v>429</v>
      </c>
      <c r="T17" s="1204"/>
      <c r="U17" s="1137" t="s">
        <v>429</v>
      </c>
      <c r="V17" s="1204"/>
      <c r="W17" s="1137" t="s">
        <v>429</v>
      </c>
      <c r="X17" s="1204"/>
      <c r="Y17" s="1137" t="s">
        <v>429</v>
      </c>
      <c r="Z17" s="1204"/>
      <c r="AA17" s="1137" t="s">
        <v>429</v>
      </c>
      <c r="AB17" s="1204"/>
      <c r="AC17" s="1137" t="s">
        <v>429</v>
      </c>
      <c r="AD17" s="1204"/>
      <c r="AE17" s="1137" t="s">
        <v>429</v>
      </c>
      <c r="AF17" s="1204"/>
      <c r="AG17" s="1137" t="s">
        <v>429</v>
      </c>
      <c r="AH17" s="1204"/>
      <c r="AI17" s="1137" t="s">
        <v>429</v>
      </c>
      <c r="AJ17" s="1204"/>
      <c r="AK17" s="1137" t="s">
        <v>429</v>
      </c>
      <c r="AL17" s="1204"/>
      <c r="AM17" s="1137" t="s">
        <v>429</v>
      </c>
      <c r="AN17" s="1204"/>
      <c r="AO17" s="1137" t="s">
        <v>429</v>
      </c>
      <c r="AP17" s="1204"/>
      <c r="AQ17" s="1137" t="s">
        <v>429</v>
      </c>
      <c r="AR17" s="1204"/>
      <c r="AS17" s="1137" t="s">
        <v>429</v>
      </c>
      <c r="AT17" s="1204"/>
    </row>
    <row r="18" spans="4:46">
      <c r="E18" s="409" t="s">
        <v>263</v>
      </c>
      <c r="F18" s="410" t="s">
        <v>430</v>
      </c>
      <c r="G18" s="411">
        <v>1.62</v>
      </c>
      <c r="H18" s="412" t="s">
        <v>458</v>
      </c>
      <c r="I18" s="411">
        <v>0.08</v>
      </c>
      <c r="J18" s="412" t="s">
        <v>458</v>
      </c>
      <c r="K18" s="411">
        <v>0.92</v>
      </c>
      <c r="L18" s="412" t="s">
        <v>458</v>
      </c>
      <c r="M18" s="411">
        <v>0.57999999999999996</v>
      </c>
      <c r="N18" s="412" t="s">
        <v>458</v>
      </c>
      <c r="O18" s="411">
        <v>0.03</v>
      </c>
      <c r="P18" s="412" t="s">
        <v>458</v>
      </c>
      <c r="Q18" s="411">
        <v>1.4</v>
      </c>
      <c r="R18" s="412"/>
      <c r="S18" s="411">
        <v>7.0000000000000007E-2</v>
      </c>
      <c r="T18" s="412"/>
      <c r="U18" s="411">
        <v>0.73</v>
      </c>
      <c r="V18" s="412"/>
      <c r="W18" s="411">
        <v>0.56000000000000005</v>
      </c>
      <c r="X18" s="412"/>
      <c r="Y18" s="411">
        <v>0.03</v>
      </c>
      <c r="Z18" s="412"/>
      <c r="AA18" s="411">
        <v>1.35</v>
      </c>
      <c r="AB18" s="412"/>
      <c r="AC18" s="411">
        <v>7.0000000000000007E-2</v>
      </c>
      <c r="AD18" s="412"/>
      <c r="AE18" s="411">
        <v>0.69</v>
      </c>
      <c r="AF18" s="412"/>
      <c r="AG18" s="411">
        <v>0.56000000000000005</v>
      </c>
      <c r="AH18" s="412"/>
      <c r="AI18" s="411">
        <v>0.02</v>
      </c>
      <c r="AJ18" s="412"/>
      <c r="AK18" s="411">
        <v>1.32</v>
      </c>
      <c r="AL18" s="412"/>
      <c r="AM18" s="411">
        <v>7.0000000000000007E-2</v>
      </c>
      <c r="AN18" s="412"/>
      <c r="AO18" s="411">
        <v>0.67</v>
      </c>
      <c r="AP18" s="412"/>
      <c r="AQ18" s="411">
        <v>0.56000000000000005</v>
      </c>
      <c r="AR18" s="412"/>
      <c r="AS18" s="411">
        <v>0.02</v>
      </c>
      <c r="AT18" s="412"/>
    </row>
    <row r="19" spans="4:46">
      <c r="E19" s="413" t="s">
        <v>3</v>
      </c>
      <c r="F19" s="414">
        <v>16</v>
      </c>
      <c r="G19" s="415">
        <v>1.43</v>
      </c>
      <c r="H19" s="416" t="s">
        <v>458</v>
      </c>
      <c r="I19" s="415">
        <v>0.03</v>
      </c>
      <c r="J19" s="416" t="s">
        <v>458</v>
      </c>
      <c r="K19" s="415">
        <v>0.81</v>
      </c>
      <c r="L19" s="416" t="s">
        <v>458</v>
      </c>
      <c r="M19" s="415">
        <v>0.57999999999999996</v>
      </c>
      <c r="N19" s="416" t="s">
        <v>458</v>
      </c>
      <c r="O19" s="415">
        <v>0.02</v>
      </c>
      <c r="P19" s="416" t="s">
        <v>458</v>
      </c>
      <c r="Q19" s="415">
        <v>1.36</v>
      </c>
      <c r="R19" s="416"/>
      <c r="S19" s="415">
        <v>0.03</v>
      </c>
      <c r="T19" s="416"/>
      <c r="U19" s="415">
        <v>0.75</v>
      </c>
      <c r="V19" s="416"/>
      <c r="W19" s="415">
        <v>0.57999999999999996</v>
      </c>
      <c r="X19" s="416"/>
      <c r="Y19" s="415">
        <v>0.01</v>
      </c>
      <c r="Z19" s="416"/>
      <c r="AA19" s="415">
        <v>1.3</v>
      </c>
      <c r="AB19" s="416"/>
      <c r="AC19" s="415">
        <v>0.02</v>
      </c>
      <c r="AD19" s="416"/>
      <c r="AE19" s="415">
        <v>0.68</v>
      </c>
      <c r="AF19" s="416"/>
      <c r="AG19" s="415">
        <v>0.59</v>
      </c>
      <c r="AH19" s="416"/>
      <c r="AI19" s="415">
        <v>0.01</v>
      </c>
      <c r="AJ19" s="416"/>
      <c r="AK19" s="415">
        <v>1.32</v>
      </c>
      <c r="AL19" s="416"/>
      <c r="AM19" s="415">
        <v>0.03</v>
      </c>
      <c r="AN19" s="416"/>
      <c r="AO19" s="415">
        <v>0.7</v>
      </c>
      <c r="AP19" s="416"/>
      <c r="AQ19" s="415">
        <v>0.59</v>
      </c>
      <c r="AR19" s="416"/>
      <c r="AS19" s="415">
        <v>0.01</v>
      </c>
      <c r="AT19" s="416"/>
    </row>
    <row r="20" spans="4:46">
      <c r="E20" s="409" t="s">
        <v>150</v>
      </c>
      <c r="F20" s="410" t="s">
        <v>290</v>
      </c>
      <c r="G20" s="411">
        <v>2.5499999999999998</v>
      </c>
      <c r="H20" s="412" t="s">
        <v>458</v>
      </c>
      <c r="I20" s="411">
        <v>0.1</v>
      </c>
      <c r="J20" s="412" t="s">
        <v>458</v>
      </c>
      <c r="K20" s="411">
        <v>0.95</v>
      </c>
      <c r="L20" s="412" t="s">
        <v>458</v>
      </c>
      <c r="M20" s="411">
        <v>1.44</v>
      </c>
      <c r="N20" s="412" t="s">
        <v>458</v>
      </c>
      <c r="O20" s="411">
        <v>0.06</v>
      </c>
      <c r="P20" s="412" t="s">
        <v>458</v>
      </c>
      <c r="Q20" s="411">
        <v>2.48</v>
      </c>
      <c r="R20" s="412"/>
      <c r="S20" s="411">
        <v>0.09</v>
      </c>
      <c r="T20" s="412"/>
      <c r="U20" s="411">
        <v>0.9</v>
      </c>
      <c r="V20" s="412"/>
      <c r="W20" s="411">
        <v>1.44</v>
      </c>
      <c r="X20" s="412"/>
      <c r="Y20" s="411">
        <v>0.04</v>
      </c>
      <c r="Z20" s="412"/>
      <c r="AA20" s="411">
        <v>2.37</v>
      </c>
      <c r="AB20" s="412"/>
      <c r="AC20" s="411">
        <v>0.09</v>
      </c>
      <c r="AD20" s="412"/>
      <c r="AE20" s="411">
        <v>0.79</v>
      </c>
      <c r="AF20" s="412"/>
      <c r="AG20" s="411">
        <v>1.46</v>
      </c>
      <c r="AH20" s="412"/>
      <c r="AI20" s="411">
        <v>0.03</v>
      </c>
      <c r="AJ20" s="412"/>
      <c r="AK20" s="411">
        <v>2.2000000000000002</v>
      </c>
      <c r="AL20" s="412"/>
      <c r="AM20" s="411">
        <v>0.1</v>
      </c>
      <c r="AN20" s="412"/>
      <c r="AO20" s="411">
        <v>0.62</v>
      </c>
      <c r="AP20" s="412"/>
      <c r="AQ20" s="411">
        <v>1.45</v>
      </c>
      <c r="AR20" s="412"/>
      <c r="AS20" s="411">
        <v>0.03</v>
      </c>
      <c r="AT20" s="412"/>
    </row>
    <row r="21" spans="4:46">
      <c r="E21" s="413" t="s">
        <v>151</v>
      </c>
      <c r="F21" s="414" t="s">
        <v>291</v>
      </c>
      <c r="G21" s="415">
        <v>0.73</v>
      </c>
      <c r="H21" s="416" t="s">
        <v>458</v>
      </c>
      <c r="I21" s="415">
        <v>0.02</v>
      </c>
      <c r="J21" s="416" t="s">
        <v>458</v>
      </c>
      <c r="K21" s="415">
        <v>0.55000000000000004</v>
      </c>
      <c r="L21" s="416" t="s">
        <v>458</v>
      </c>
      <c r="M21" s="415">
        <v>0.17</v>
      </c>
      <c r="N21" s="416" t="s">
        <v>458</v>
      </c>
      <c r="O21" s="415"/>
      <c r="P21" s="416" t="s">
        <v>1045</v>
      </c>
      <c r="Q21" s="415">
        <v>0.57999999999999996</v>
      </c>
      <c r="R21" s="416"/>
      <c r="S21" s="415">
        <v>0.01</v>
      </c>
      <c r="T21" s="416"/>
      <c r="U21" s="415">
        <v>0.42</v>
      </c>
      <c r="V21" s="416"/>
      <c r="W21" s="415">
        <v>0.15</v>
      </c>
      <c r="X21" s="416"/>
      <c r="Y21" s="415"/>
      <c r="Z21" s="416" t="s">
        <v>1045</v>
      </c>
      <c r="AA21" s="415">
        <v>0.48</v>
      </c>
      <c r="AB21" s="416"/>
      <c r="AC21" s="415">
        <v>0.01</v>
      </c>
      <c r="AD21" s="416"/>
      <c r="AE21" s="415">
        <v>0.31</v>
      </c>
      <c r="AF21" s="416"/>
      <c r="AG21" s="415">
        <v>0.15</v>
      </c>
      <c r="AH21" s="416"/>
      <c r="AI21" s="415">
        <v>0</v>
      </c>
      <c r="AJ21" s="416"/>
      <c r="AK21" s="415">
        <v>0.5</v>
      </c>
      <c r="AL21" s="416"/>
      <c r="AM21" s="415">
        <v>0.01</v>
      </c>
      <c r="AN21" s="416"/>
      <c r="AO21" s="415">
        <v>0.32</v>
      </c>
      <c r="AP21" s="416"/>
      <c r="AQ21" s="415">
        <v>0.17</v>
      </c>
      <c r="AR21" s="416"/>
      <c r="AS21" s="415">
        <v>0</v>
      </c>
      <c r="AT21" s="416"/>
    </row>
    <row r="22" spans="4:46">
      <c r="E22" s="409" t="s">
        <v>152</v>
      </c>
      <c r="F22" s="410" t="s">
        <v>292</v>
      </c>
      <c r="G22" s="411">
        <v>0.97</v>
      </c>
      <c r="H22" s="412" t="s">
        <v>458</v>
      </c>
      <c r="I22" s="411">
        <v>0.01</v>
      </c>
      <c r="J22" s="412" t="s">
        <v>458</v>
      </c>
      <c r="K22" s="411">
        <v>0.43</v>
      </c>
      <c r="L22" s="412" t="s">
        <v>458</v>
      </c>
      <c r="M22" s="411">
        <v>0.52</v>
      </c>
      <c r="N22" s="412" t="s">
        <v>458</v>
      </c>
      <c r="O22" s="411">
        <v>0.01</v>
      </c>
      <c r="P22" s="412" t="s">
        <v>458</v>
      </c>
      <c r="Q22" s="411">
        <v>0.99</v>
      </c>
      <c r="R22" s="412"/>
      <c r="S22" s="411">
        <v>0.01</v>
      </c>
      <c r="T22" s="412"/>
      <c r="U22" s="411">
        <v>0.4</v>
      </c>
      <c r="V22" s="412"/>
      <c r="W22" s="411">
        <v>0.57999999999999996</v>
      </c>
      <c r="X22" s="412"/>
      <c r="Y22" s="411"/>
      <c r="Z22" s="412" t="s">
        <v>1045</v>
      </c>
      <c r="AA22" s="411">
        <v>1.06</v>
      </c>
      <c r="AB22" s="412"/>
      <c r="AC22" s="411">
        <v>0.01</v>
      </c>
      <c r="AD22" s="412"/>
      <c r="AE22" s="411">
        <v>0.44</v>
      </c>
      <c r="AF22" s="412"/>
      <c r="AG22" s="411">
        <v>0.62</v>
      </c>
      <c r="AH22" s="412"/>
      <c r="AI22" s="411">
        <v>0</v>
      </c>
      <c r="AJ22" s="412"/>
      <c r="AK22" s="411">
        <v>1.06</v>
      </c>
      <c r="AL22" s="412"/>
      <c r="AM22" s="411">
        <v>0.01</v>
      </c>
      <c r="AN22" s="412"/>
      <c r="AO22" s="411">
        <v>0.49</v>
      </c>
      <c r="AP22" s="412"/>
      <c r="AQ22" s="411">
        <v>0.56000000000000005</v>
      </c>
      <c r="AR22" s="412"/>
      <c r="AS22" s="411">
        <v>0</v>
      </c>
      <c r="AT22" s="412"/>
    </row>
    <row r="23" spans="4:46">
      <c r="E23" s="417" t="s">
        <v>1046</v>
      </c>
      <c r="F23" s="418"/>
      <c r="G23" s="418"/>
      <c r="H23" s="1203"/>
      <c r="I23" s="1203"/>
      <c r="J23" s="1203"/>
      <c r="K23" s="1203"/>
      <c r="L23" s="1203"/>
      <c r="M23" s="1203"/>
      <c r="N23" s="1203"/>
      <c r="O23" s="1203"/>
      <c r="P23" s="1203"/>
      <c r="Q23" s="1203"/>
      <c r="R23" s="1203"/>
      <c r="S23" s="1203"/>
      <c r="T23" s="1203"/>
      <c r="U23" s="1203"/>
      <c r="V23" s="1203"/>
      <c r="W23" s="1203"/>
      <c r="X23" s="1203"/>
      <c r="Y23" s="1203"/>
      <c r="Z23" s="1203"/>
      <c r="AA23" s="1203"/>
      <c r="AB23" s="1203"/>
      <c r="AC23" s="1203"/>
      <c r="AD23" s="1203"/>
      <c r="AE23" s="1203"/>
      <c r="AF23" s="1203"/>
      <c r="AG23" s="1203"/>
      <c r="AH23" s="1203"/>
      <c r="AI23" s="1203"/>
      <c r="AJ23" s="1203"/>
      <c r="AK23" s="1203"/>
      <c r="AL23" s="1203"/>
      <c r="AM23" s="1203"/>
      <c r="AN23" s="1203"/>
      <c r="AO23" s="1203"/>
      <c r="AP23" s="1203"/>
      <c r="AQ23" s="1203"/>
      <c r="AR23" s="1203"/>
      <c r="AS23" s="1203"/>
      <c r="AT23" s="418"/>
    </row>
    <row r="25" spans="4:46">
      <c r="D25" s="522"/>
      <c r="E25" s="522"/>
      <c r="F25" s="522"/>
      <c r="G25" s="522"/>
      <c r="H25" s="522"/>
      <c r="I25" s="522"/>
      <c r="J25" s="522"/>
      <c r="K25" s="522"/>
      <c r="L25" s="522"/>
      <c r="M25" s="522"/>
      <c r="N25" s="522"/>
      <c r="O25" s="522"/>
      <c r="P25" s="522"/>
      <c r="Q25" s="522"/>
      <c r="R25" s="522"/>
      <c r="S25" s="522"/>
    </row>
    <row r="26" spans="4:46" hidden="1"/>
    <row r="27" spans="4:46" hidden="1">
      <c r="E27" s="1129" t="s">
        <v>452</v>
      </c>
      <c r="F27" s="1130"/>
      <c r="G27" s="1135" t="s">
        <v>1083</v>
      </c>
      <c r="H27" s="1136"/>
      <c r="I27" s="1136"/>
      <c r="J27" s="1136"/>
      <c r="K27" s="1136"/>
      <c r="L27" s="1136"/>
      <c r="M27" s="1136"/>
      <c r="N27" s="1136"/>
      <c r="O27" s="1136"/>
      <c r="P27" s="1136"/>
      <c r="Q27" s="1136"/>
      <c r="R27" s="1136"/>
      <c r="S27" s="1136"/>
      <c r="T27" s="1136"/>
      <c r="U27" s="1136"/>
      <c r="V27" s="1136"/>
      <c r="W27" s="1136"/>
      <c r="X27" s="1136"/>
      <c r="Y27" s="1136"/>
      <c r="Z27" s="1136"/>
      <c r="AA27" s="1136"/>
      <c r="AB27" s="1136"/>
      <c r="AC27" s="1136"/>
      <c r="AD27" s="1136"/>
      <c r="AE27" s="1136"/>
      <c r="AF27" s="1136"/>
      <c r="AG27" s="1136"/>
      <c r="AH27" s="1136"/>
      <c r="AI27" s="1136"/>
      <c r="AJ27" s="1205"/>
    </row>
    <row r="28" spans="4:46" hidden="1">
      <c r="E28" s="1131"/>
      <c r="F28" s="1132"/>
      <c r="G28" s="1137" t="s">
        <v>449</v>
      </c>
      <c r="H28" s="1138"/>
      <c r="I28" s="1138"/>
      <c r="J28" s="1138"/>
      <c r="K28" s="1138"/>
      <c r="L28" s="1138"/>
      <c r="M28" s="1138"/>
      <c r="N28" s="1138"/>
      <c r="O28" s="1138"/>
      <c r="P28" s="1138"/>
      <c r="Q28" s="1138"/>
      <c r="R28" s="1138"/>
      <c r="S28" s="1138"/>
      <c r="T28" s="1138"/>
      <c r="U28" s="1138"/>
      <c r="V28" s="1138"/>
      <c r="W28" s="1138"/>
      <c r="X28" s="1138"/>
      <c r="Y28" s="1138"/>
      <c r="Z28" s="1138"/>
      <c r="AA28" s="1138"/>
      <c r="AB28" s="1138"/>
      <c r="AC28" s="1138"/>
      <c r="AD28" s="1138"/>
      <c r="AE28" s="1138"/>
      <c r="AF28" s="1138"/>
      <c r="AG28" s="1138"/>
      <c r="AH28" s="1138"/>
      <c r="AI28" s="1138"/>
      <c r="AJ28" s="1204"/>
    </row>
    <row r="29" spans="4:46" hidden="1">
      <c r="E29" s="1131"/>
      <c r="F29" s="1132"/>
      <c r="G29" s="1137">
        <v>2021</v>
      </c>
      <c r="H29" s="1138"/>
      <c r="I29" s="1138"/>
      <c r="J29" s="1138"/>
      <c r="K29" s="1138"/>
      <c r="L29" s="1204"/>
      <c r="M29" s="1137">
        <v>2020</v>
      </c>
      <c r="N29" s="1138"/>
      <c r="O29" s="1138"/>
      <c r="P29" s="1138"/>
      <c r="Q29" s="1138"/>
      <c r="R29" s="1204"/>
      <c r="S29" s="1137">
        <v>2019</v>
      </c>
      <c r="T29" s="1138"/>
      <c r="U29" s="1138"/>
      <c r="V29" s="1138"/>
      <c r="W29" s="1138"/>
      <c r="X29" s="1204"/>
      <c r="Y29" s="1137">
        <v>2018</v>
      </c>
      <c r="Z29" s="1138"/>
      <c r="AA29" s="1138"/>
      <c r="AB29" s="1138"/>
      <c r="AC29" s="1138"/>
      <c r="AD29" s="1204"/>
      <c r="AE29" s="1137">
        <v>2017</v>
      </c>
      <c r="AF29" s="1138"/>
      <c r="AG29" s="1138"/>
      <c r="AH29" s="1138"/>
      <c r="AI29" s="1138"/>
      <c r="AJ29" s="1204"/>
    </row>
    <row r="30" spans="4:46" hidden="1">
      <c r="E30" s="1131"/>
      <c r="F30" s="1132"/>
      <c r="G30" s="1137" t="s">
        <v>1084</v>
      </c>
      <c r="H30" s="1138"/>
      <c r="I30" s="1138"/>
      <c r="J30" s="1138"/>
      <c r="K30" s="1138"/>
      <c r="L30" s="1138"/>
      <c r="M30" s="1138"/>
      <c r="N30" s="1138"/>
      <c r="O30" s="1138"/>
      <c r="P30" s="1138"/>
      <c r="Q30" s="1138"/>
      <c r="R30" s="1138"/>
      <c r="S30" s="1138"/>
      <c r="T30" s="1138"/>
      <c r="U30" s="1138"/>
      <c r="V30" s="1138"/>
      <c r="W30" s="1138"/>
      <c r="X30" s="1138"/>
      <c r="Y30" s="1138"/>
      <c r="Z30" s="1138"/>
      <c r="AA30" s="1138"/>
      <c r="AB30" s="1138"/>
      <c r="AC30" s="1138"/>
      <c r="AD30" s="1138"/>
      <c r="AE30" s="1138"/>
      <c r="AF30" s="1138"/>
      <c r="AG30" s="1138"/>
      <c r="AH30" s="1138"/>
      <c r="AI30" s="1138"/>
      <c r="AJ30" s="1204"/>
    </row>
    <row r="31" spans="4:46" hidden="1">
      <c r="E31" s="1131"/>
      <c r="F31" s="1132"/>
      <c r="G31" s="1137" t="s">
        <v>1</v>
      </c>
      <c r="H31" s="1204"/>
      <c r="I31" s="1137" t="s">
        <v>1085</v>
      </c>
      <c r="J31" s="1204"/>
      <c r="K31" s="1137" t="s">
        <v>1086</v>
      </c>
      <c r="L31" s="1204"/>
      <c r="M31" s="1137" t="s">
        <v>1</v>
      </c>
      <c r="N31" s="1204"/>
      <c r="O31" s="1137" t="s">
        <v>1085</v>
      </c>
      <c r="P31" s="1204"/>
      <c r="Q31" s="1137" t="s">
        <v>1086</v>
      </c>
      <c r="R31" s="1204"/>
      <c r="S31" s="1137" t="s">
        <v>1</v>
      </c>
      <c r="T31" s="1204"/>
      <c r="U31" s="1137" t="s">
        <v>1085</v>
      </c>
      <c r="V31" s="1204"/>
      <c r="W31" s="1137" t="s">
        <v>1086</v>
      </c>
      <c r="X31" s="1204"/>
      <c r="Y31" s="1137" t="s">
        <v>1</v>
      </c>
      <c r="Z31" s="1204"/>
      <c r="AA31" s="1137" t="s">
        <v>1085</v>
      </c>
      <c r="AB31" s="1204"/>
      <c r="AC31" s="1137" t="s">
        <v>1086</v>
      </c>
      <c r="AD31" s="1204"/>
      <c r="AE31" s="1137" t="s">
        <v>1</v>
      </c>
      <c r="AF31" s="1204"/>
      <c r="AG31" s="1137" t="s">
        <v>1085</v>
      </c>
      <c r="AH31" s="1204"/>
      <c r="AI31" s="1137" t="s">
        <v>1086</v>
      </c>
      <c r="AJ31" s="1204"/>
    </row>
    <row r="32" spans="4:46" hidden="1">
      <c r="E32" s="1133"/>
      <c r="F32" s="1134"/>
      <c r="G32" s="1137" t="s">
        <v>429</v>
      </c>
      <c r="H32" s="1204"/>
      <c r="I32" s="1137" t="s">
        <v>429</v>
      </c>
      <c r="J32" s="1204"/>
      <c r="K32" s="1137" t="s">
        <v>429</v>
      </c>
      <c r="L32" s="1204"/>
      <c r="M32" s="1137" t="s">
        <v>429</v>
      </c>
      <c r="N32" s="1204"/>
      <c r="O32" s="1137" t="s">
        <v>429</v>
      </c>
      <c r="P32" s="1204"/>
      <c r="Q32" s="1137" t="s">
        <v>429</v>
      </c>
      <c r="R32" s="1204"/>
      <c r="S32" s="1137" t="s">
        <v>429</v>
      </c>
      <c r="T32" s="1204"/>
      <c r="U32" s="1137" t="s">
        <v>429</v>
      </c>
      <c r="V32" s="1204"/>
      <c r="W32" s="1137" t="s">
        <v>429</v>
      </c>
      <c r="X32" s="1204"/>
      <c r="Y32" s="1137" t="s">
        <v>429</v>
      </c>
      <c r="Z32" s="1204"/>
      <c r="AA32" s="1137" t="s">
        <v>429</v>
      </c>
      <c r="AB32" s="1204"/>
      <c r="AC32" s="1137" t="s">
        <v>429</v>
      </c>
      <c r="AD32" s="1204"/>
      <c r="AE32" s="1137" t="s">
        <v>429</v>
      </c>
      <c r="AF32" s="1204"/>
      <c r="AG32" s="1137" t="s">
        <v>429</v>
      </c>
      <c r="AH32" s="1204"/>
      <c r="AI32" s="1137" t="s">
        <v>429</v>
      </c>
      <c r="AJ32" s="1204"/>
    </row>
    <row r="33" spans="5:36" hidden="1">
      <c r="E33" s="409" t="s">
        <v>263</v>
      </c>
      <c r="F33" s="410" t="s">
        <v>430</v>
      </c>
      <c r="G33" s="411">
        <v>0.8</v>
      </c>
      <c r="H33" s="412"/>
      <c r="I33" s="411">
        <v>0.42</v>
      </c>
      <c r="J33" s="412"/>
      <c r="K33" s="411">
        <v>1.1599999999999999</v>
      </c>
      <c r="L33" s="412"/>
      <c r="M33" s="411">
        <v>0.78</v>
      </c>
      <c r="N33" s="412"/>
      <c r="O33" s="411">
        <v>0.39</v>
      </c>
      <c r="P33" s="412"/>
      <c r="Q33" s="411">
        <v>1.1599999999999999</v>
      </c>
      <c r="R33" s="412"/>
      <c r="S33" s="411">
        <v>0.66</v>
      </c>
      <c r="T33" s="412"/>
      <c r="U33" s="411">
        <v>0.37</v>
      </c>
      <c r="V33" s="412"/>
      <c r="W33" s="411">
        <v>0.93</v>
      </c>
      <c r="X33" s="412"/>
      <c r="Y33" s="411">
        <v>0.66</v>
      </c>
      <c r="Z33" s="412"/>
      <c r="AA33" s="411">
        <v>0.37</v>
      </c>
      <c r="AB33" s="412"/>
      <c r="AC33" s="411">
        <v>0.93</v>
      </c>
      <c r="AD33" s="412"/>
      <c r="AE33" s="411">
        <v>0.64</v>
      </c>
      <c r="AF33" s="412"/>
      <c r="AG33" s="411">
        <v>0.38</v>
      </c>
      <c r="AH33" s="412"/>
      <c r="AI33" s="411">
        <v>0.88</v>
      </c>
      <c r="AJ33" s="412"/>
    </row>
    <row r="34" spans="5:36" hidden="1">
      <c r="E34" s="413" t="s">
        <v>3</v>
      </c>
      <c r="F34" s="414">
        <v>16</v>
      </c>
      <c r="G34" s="415">
        <v>0.63</v>
      </c>
      <c r="H34" s="416"/>
      <c r="I34" s="415">
        <v>0.46</v>
      </c>
      <c r="J34" s="416"/>
      <c r="K34" s="415">
        <v>0.86</v>
      </c>
      <c r="L34" s="416"/>
      <c r="M34" s="415">
        <v>0.59</v>
      </c>
      <c r="N34" s="416"/>
      <c r="O34" s="415">
        <v>0.43</v>
      </c>
      <c r="P34" s="416"/>
      <c r="Q34" s="415">
        <v>0.82</v>
      </c>
      <c r="R34" s="416"/>
      <c r="S34" s="415">
        <v>0.49</v>
      </c>
      <c r="T34" s="416"/>
      <c r="U34" s="415">
        <v>0.44</v>
      </c>
      <c r="V34" s="416"/>
      <c r="W34" s="415">
        <v>0.56000000000000005</v>
      </c>
      <c r="X34" s="416"/>
      <c r="Y34" s="415">
        <v>0.47</v>
      </c>
      <c r="Z34" s="416"/>
      <c r="AA34" s="415">
        <v>0.34</v>
      </c>
      <c r="AB34" s="416"/>
      <c r="AC34" s="415">
        <v>0.66</v>
      </c>
      <c r="AD34" s="416"/>
      <c r="AE34" s="415">
        <v>0.43</v>
      </c>
      <c r="AF34" s="416"/>
      <c r="AG34" s="415">
        <v>0.34</v>
      </c>
      <c r="AH34" s="416"/>
      <c r="AI34" s="415">
        <v>0.56000000000000005</v>
      </c>
      <c r="AJ34" s="416"/>
    </row>
    <row r="35" spans="5:36" hidden="1">
      <c r="E35" s="409" t="s">
        <v>150</v>
      </c>
      <c r="F35" s="410" t="s">
        <v>290</v>
      </c>
      <c r="G35" s="411">
        <v>1.18</v>
      </c>
      <c r="H35" s="412"/>
      <c r="I35" s="411">
        <v>0.72</v>
      </c>
      <c r="J35" s="412"/>
      <c r="K35" s="411">
        <v>1.74</v>
      </c>
      <c r="L35" s="412"/>
      <c r="M35" s="411">
        <v>0.9</v>
      </c>
      <c r="N35" s="412"/>
      <c r="O35" s="411">
        <v>0.77</v>
      </c>
      <c r="P35" s="412"/>
      <c r="Q35" s="411">
        <v>1.08</v>
      </c>
      <c r="R35" s="412"/>
      <c r="S35" s="411">
        <v>0.76</v>
      </c>
      <c r="T35" s="412"/>
      <c r="U35" s="411">
        <v>0.69</v>
      </c>
      <c r="V35" s="412"/>
      <c r="W35" s="411">
        <v>0.85</v>
      </c>
      <c r="X35" s="412"/>
      <c r="Y35" s="411">
        <v>0.63</v>
      </c>
      <c r="Z35" s="412"/>
      <c r="AA35" s="411">
        <v>0.52</v>
      </c>
      <c r="AB35" s="412"/>
      <c r="AC35" s="411">
        <v>0.77</v>
      </c>
      <c r="AD35" s="412"/>
      <c r="AE35" s="411">
        <v>0.56000000000000005</v>
      </c>
      <c r="AF35" s="412"/>
      <c r="AG35" s="411">
        <v>0.56000000000000005</v>
      </c>
      <c r="AH35" s="412"/>
      <c r="AI35" s="411">
        <v>0.56000000000000005</v>
      </c>
      <c r="AJ35" s="412"/>
    </row>
    <row r="36" spans="5:36" hidden="1">
      <c r="E36" s="413" t="s">
        <v>151</v>
      </c>
      <c r="F36" s="414" t="s">
        <v>291</v>
      </c>
      <c r="G36" s="415">
        <v>0.28999999999999998</v>
      </c>
      <c r="H36" s="416"/>
      <c r="I36" s="415">
        <v>0.19</v>
      </c>
      <c r="J36" s="416"/>
      <c r="K36" s="415">
        <v>0.44</v>
      </c>
      <c r="L36" s="416"/>
      <c r="M36" s="415">
        <v>0.79</v>
      </c>
      <c r="N36" s="416"/>
      <c r="O36" s="415">
        <v>0.24</v>
      </c>
      <c r="P36" s="416"/>
      <c r="Q36" s="415">
        <v>1.53</v>
      </c>
      <c r="R36" s="416"/>
      <c r="S36" s="415">
        <v>0.34</v>
      </c>
      <c r="T36" s="416"/>
      <c r="U36" s="415">
        <v>0.24</v>
      </c>
      <c r="V36" s="416"/>
      <c r="W36" s="415">
        <v>0.5</v>
      </c>
      <c r="X36" s="416"/>
      <c r="Y36" s="415">
        <v>0.33</v>
      </c>
      <c r="Z36" s="416"/>
      <c r="AA36" s="415">
        <v>0.3</v>
      </c>
      <c r="AB36" s="416"/>
      <c r="AC36" s="415">
        <v>0.37</v>
      </c>
      <c r="AD36" s="416"/>
      <c r="AE36" s="415">
        <v>0.16</v>
      </c>
      <c r="AF36" s="416"/>
      <c r="AG36" s="415">
        <v>0.16</v>
      </c>
      <c r="AH36" s="416"/>
      <c r="AI36" s="415">
        <v>0.17</v>
      </c>
      <c r="AJ36" s="416"/>
    </row>
    <row r="37" spans="5:36" hidden="1">
      <c r="E37" s="409" t="s">
        <v>152</v>
      </c>
      <c r="F37" s="410" t="s">
        <v>292</v>
      </c>
      <c r="G37" s="411">
        <v>2</v>
      </c>
      <c r="H37" s="412"/>
      <c r="I37" s="411">
        <v>2.2200000000000002</v>
      </c>
      <c r="J37" s="412"/>
      <c r="K37" s="411">
        <v>1.53</v>
      </c>
      <c r="L37" s="412"/>
      <c r="M37" s="411">
        <v>1.51</v>
      </c>
      <c r="N37" s="412"/>
      <c r="O37" s="411">
        <v>1.53</v>
      </c>
      <c r="P37" s="412"/>
      <c r="Q37" s="411">
        <v>1.48</v>
      </c>
      <c r="R37" s="412"/>
      <c r="S37" s="411">
        <v>1.6</v>
      </c>
      <c r="T37" s="412"/>
      <c r="U37" s="411">
        <v>1.92</v>
      </c>
      <c r="V37" s="412"/>
      <c r="W37" s="411">
        <v>0.98</v>
      </c>
      <c r="X37" s="412"/>
      <c r="Y37" s="411">
        <v>1.33</v>
      </c>
      <c r="Z37" s="412"/>
      <c r="AA37" s="411">
        <v>0.44</v>
      </c>
      <c r="AB37" s="412"/>
      <c r="AC37" s="411">
        <v>2.75</v>
      </c>
      <c r="AD37" s="412"/>
      <c r="AE37" s="411">
        <v>0.56000000000000005</v>
      </c>
      <c r="AF37" s="412"/>
      <c r="AG37" s="411">
        <v>0.17</v>
      </c>
      <c r="AH37" s="412"/>
      <c r="AI37" s="411">
        <v>1.19</v>
      </c>
      <c r="AJ37" s="412"/>
    </row>
    <row r="38" spans="5:36" hidden="1">
      <c r="E38" s="417" t="s">
        <v>1087</v>
      </c>
      <c r="F38" s="418"/>
      <c r="G38" s="418"/>
      <c r="H38" s="1203"/>
      <c r="I38" s="1203"/>
      <c r="J38" s="1203"/>
      <c r="K38" s="1203"/>
      <c r="L38" s="1203"/>
      <c r="M38" s="1203"/>
      <c r="N38" s="1203"/>
      <c r="O38" s="1203"/>
      <c r="P38" s="1203"/>
      <c r="Q38" s="1203"/>
      <c r="R38" s="1203"/>
      <c r="S38" s="1203"/>
      <c r="T38" s="1203"/>
      <c r="U38" s="1203"/>
      <c r="V38" s="1203"/>
      <c r="W38" s="1203"/>
      <c r="X38" s="1203"/>
      <c r="Y38" s="1203"/>
      <c r="Z38" s="1203"/>
      <c r="AA38" s="1203"/>
      <c r="AB38" s="1203"/>
      <c r="AC38" s="1203"/>
      <c r="AD38" s="1203"/>
      <c r="AE38" s="1203"/>
      <c r="AF38" s="1203"/>
      <c r="AG38" s="1203"/>
      <c r="AH38" s="1203"/>
      <c r="AI38" s="1203"/>
      <c r="AJ38" s="418"/>
    </row>
    <row r="39" spans="5:36" hidden="1"/>
  </sheetData>
  <mergeCells count="120">
    <mergeCell ref="AR23:AS23"/>
    <mergeCell ref="AH23:AI23"/>
    <mergeCell ref="AQ17:AR17"/>
    <mergeCell ref="AS17:AT17"/>
    <mergeCell ref="H23:I23"/>
    <mergeCell ref="J23:K23"/>
    <mergeCell ref="L23:M23"/>
    <mergeCell ref="N23:O23"/>
    <mergeCell ref="P23:Q23"/>
    <mergeCell ref="R23:S23"/>
    <mergeCell ref="T23:U23"/>
    <mergeCell ref="V23:W23"/>
    <mergeCell ref="AE17:AF17"/>
    <mergeCell ref="AG17:AH17"/>
    <mergeCell ref="AI17:AJ17"/>
    <mergeCell ref="AK17:AL17"/>
    <mergeCell ref="AM17:AN17"/>
    <mergeCell ref="X23:Y23"/>
    <mergeCell ref="Z23:AA23"/>
    <mergeCell ref="AB23:AC23"/>
    <mergeCell ref="AD23:AE23"/>
    <mergeCell ref="AF23:AG23"/>
    <mergeCell ref="AJ23:AK23"/>
    <mergeCell ref="G17:H17"/>
    <mergeCell ref="I17:J17"/>
    <mergeCell ref="K17:L17"/>
    <mergeCell ref="M17:N17"/>
    <mergeCell ref="O17:P17"/>
    <mergeCell ref="AO17:AP17"/>
    <mergeCell ref="S17:T17"/>
    <mergeCell ref="U17:V17"/>
    <mergeCell ref="W17:X17"/>
    <mergeCell ref="Y17:Z17"/>
    <mergeCell ref="AA17:AB17"/>
    <mergeCell ref="AC17:AD17"/>
    <mergeCell ref="AA16:AB16"/>
    <mergeCell ref="AC16:AD16"/>
    <mergeCell ref="AE16:AF16"/>
    <mergeCell ref="AG16:AH16"/>
    <mergeCell ref="Q17:R17"/>
    <mergeCell ref="AL23:AM23"/>
    <mergeCell ref="AN23:AO23"/>
    <mergeCell ref="AI16:AJ16"/>
    <mergeCell ref="AK16:AL16"/>
    <mergeCell ref="AM16:AN16"/>
    <mergeCell ref="AO16:AP16"/>
    <mergeCell ref="U16:V16"/>
    <mergeCell ref="AP23:AQ23"/>
    <mergeCell ref="G32:H32"/>
    <mergeCell ref="I32:J32"/>
    <mergeCell ref="K32:L32"/>
    <mergeCell ref="M32:N32"/>
    <mergeCell ref="O32:P32"/>
    <mergeCell ref="E12:F17"/>
    <mergeCell ref="G12:AT12"/>
    <mergeCell ref="G13:AT13"/>
    <mergeCell ref="G14:P14"/>
    <mergeCell ref="Q14:Z14"/>
    <mergeCell ref="AA14:AJ14"/>
    <mergeCell ref="AK14:AT14"/>
    <mergeCell ref="G15:AT15"/>
    <mergeCell ref="G16:H16"/>
    <mergeCell ref="I16:J16"/>
    <mergeCell ref="K16:L16"/>
    <mergeCell ref="M16:N16"/>
    <mergeCell ref="O16:P16"/>
    <mergeCell ref="Q16:R16"/>
    <mergeCell ref="S16:T16"/>
    <mergeCell ref="AQ16:AR16"/>
    <mergeCell ref="AS16:AT16"/>
    <mergeCell ref="W16:X16"/>
    <mergeCell ref="Y16:Z16"/>
    <mergeCell ref="U31:V31"/>
    <mergeCell ref="W31:X31"/>
    <mergeCell ref="Y31:Z31"/>
    <mergeCell ref="AA31:AB31"/>
    <mergeCell ref="AC31:AD31"/>
    <mergeCell ref="E27:F32"/>
    <mergeCell ref="G27:AJ27"/>
    <mergeCell ref="G28:AJ28"/>
    <mergeCell ref="G29:L29"/>
    <mergeCell ref="M29:R29"/>
    <mergeCell ref="S29:X29"/>
    <mergeCell ref="Y29:AD29"/>
    <mergeCell ref="AE29:AJ29"/>
    <mergeCell ref="G30:AJ30"/>
    <mergeCell ref="G31:H31"/>
    <mergeCell ref="I31:J31"/>
    <mergeCell ref="K31:L31"/>
    <mergeCell ref="M31:N31"/>
    <mergeCell ref="O31:P31"/>
    <mergeCell ref="Q31:R31"/>
    <mergeCell ref="S31:T31"/>
    <mergeCell ref="AE31:AF31"/>
    <mergeCell ref="AG31:AH31"/>
    <mergeCell ref="AI31:AJ31"/>
    <mergeCell ref="AG32:AH32"/>
    <mergeCell ref="AI32:AJ32"/>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Q32:R32"/>
    <mergeCell ref="S32:T32"/>
    <mergeCell ref="U32:V32"/>
    <mergeCell ref="W32:X32"/>
    <mergeCell ref="Y32:Z32"/>
    <mergeCell ref="AA32:AB32"/>
    <mergeCell ref="AC32:AD32"/>
    <mergeCell ref="AE32:AF32"/>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37485-DF18-4970-BED5-815D8CDEB9A3}">
  <dimension ref="F14:S25"/>
  <sheetViews>
    <sheetView workbookViewId="0"/>
  </sheetViews>
  <sheetFormatPr defaultRowHeight="14.4"/>
  <sheetData>
    <row r="14" spans="6:19">
      <c r="F14" s="1129" t="s">
        <v>452</v>
      </c>
      <c r="G14" s="1130"/>
      <c r="H14" s="1135" t="s">
        <v>1023</v>
      </c>
      <c r="I14" s="1136"/>
      <c r="J14" s="1136"/>
      <c r="K14" s="1136"/>
      <c r="L14" s="1136"/>
      <c r="M14" s="1136"/>
      <c r="N14" s="1136"/>
      <c r="O14" s="1136"/>
      <c r="P14" s="1136"/>
      <c r="Q14" s="1136"/>
      <c r="R14" s="1136"/>
      <c r="S14" s="1205"/>
    </row>
    <row r="15" spans="6:19">
      <c r="F15" s="1131"/>
      <c r="G15" s="1132"/>
      <c r="H15" s="1137" t="s">
        <v>514</v>
      </c>
      <c r="I15" s="1138"/>
      <c r="J15" s="1138"/>
      <c r="K15" s="1138"/>
      <c r="L15" s="1138"/>
      <c r="M15" s="1138"/>
      <c r="N15" s="1138"/>
      <c r="O15" s="1138"/>
      <c r="P15" s="1138"/>
      <c r="Q15" s="1138"/>
      <c r="R15" s="1138"/>
      <c r="S15" s="1204"/>
    </row>
    <row r="16" spans="6:19">
      <c r="F16" s="1131"/>
      <c r="G16" s="1132"/>
      <c r="H16" s="1137">
        <v>2021</v>
      </c>
      <c r="I16" s="1138"/>
      <c r="J16" s="1138"/>
      <c r="K16" s="1138"/>
      <c r="L16" s="1138"/>
      <c r="M16" s="1204"/>
      <c r="N16" s="1137">
        <v>2018</v>
      </c>
      <c r="O16" s="1138"/>
      <c r="P16" s="1138"/>
      <c r="Q16" s="1138"/>
      <c r="R16" s="1138"/>
      <c r="S16" s="1204"/>
    </row>
    <row r="17" spans="6:19">
      <c r="F17" s="1131"/>
      <c r="G17" s="1132"/>
      <c r="H17" s="1137" t="s">
        <v>1024</v>
      </c>
      <c r="I17" s="1138"/>
      <c r="J17" s="1138"/>
      <c r="K17" s="1138"/>
      <c r="L17" s="1138"/>
      <c r="M17" s="1138"/>
      <c r="N17" s="1138"/>
      <c r="O17" s="1138"/>
      <c r="P17" s="1138"/>
      <c r="Q17" s="1138"/>
      <c r="R17" s="1138"/>
      <c r="S17" s="1204"/>
    </row>
    <row r="18" spans="6:19">
      <c r="F18" s="1131"/>
      <c r="G18" s="1132"/>
      <c r="H18" s="1137" t="s">
        <v>1025</v>
      </c>
      <c r="I18" s="1204"/>
      <c r="J18" s="1137" t="s">
        <v>1026</v>
      </c>
      <c r="K18" s="1204"/>
      <c r="L18" s="1137" t="s">
        <v>1027</v>
      </c>
      <c r="M18" s="1204"/>
      <c r="N18" s="1137" t="s">
        <v>1025</v>
      </c>
      <c r="O18" s="1204"/>
      <c r="P18" s="1137" t="s">
        <v>1026</v>
      </c>
      <c r="Q18" s="1204"/>
      <c r="R18" s="1137" t="s">
        <v>1027</v>
      </c>
      <c r="S18" s="1204"/>
    </row>
    <row r="19" spans="6:19">
      <c r="F19" s="1133"/>
      <c r="G19" s="1134"/>
      <c r="H19" s="1137" t="s">
        <v>719</v>
      </c>
      <c r="I19" s="1204"/>
      <c r="J19" s="1137" t="s">
        <v>719</v>
      </c>
      <c r="K19" s="1204"/>
      <c r="L19" s="1137" t="s">
        <v>719</v>
      </c>
      <c r="M19" s="1204"/>
      <c r="N19" s="1137" t="s">
        <v>719</v>
      </c>
      <c r="O19" s="1204"/>
      <c r="P19" s="1137" t="s">
        <v>719</v>
      </c>
      <c r="Q19" s="1204"/>
      <c r="R19" s="1137" t="s">
        <v>719</v>
      </c>
      <c r="S19" s="1204"/>
    </row>
    <row r="20" spans="6:19">
      <c r="F20" s="409" t="s">
        <v>460</v>
      </c>
      <c r="G20" s="410">
        <v>1</v>
      </c>
      <c r="H20" s="411">
        <v>818</v>
      </c>
      <c r="I20" s="412"/>
      <c r="J20" s="411">
        <v>988</v>
      </c>
      <c r="K20" s="412"/>
      <c r="L20" s="411">
        <v>2</v>
      </c>
      <c r="M20" s="412"/>
      <c r="N20" s="411">
        <v>818</v>
      </c>
      <c r="O20" s="412"/>
      <c r="P20" s="411">
        <v>987</v>
      </c>
      <c r="Q20" s="412"/>
      <c r="R20" s="411">
        <v>0</v>
      </c>
      <c r="S20" s="412"/>
    </row>
    <row r="21" spans="6:19">
      <c r="F21" s="413" t="s">
        <v>3</v>
      </c>
      <c r="G21" s="414">
        <v>16</v>
      </c>
      <c r="H21" s="415">
        <v>262</v>
      </c>
      <c r="I21" s="416"/>
      <c r="J21" s="415">
        <v>287</v>
      </c>
      <c r="K21" s="416"/>
      <c r="L21" s="415">
        <v>0</v>
      </c>
      <c r="M21" s="416"/>
      <c r="N21" s="415">
        <v>258</v>
      </c>
      <c r="O21" s="416"/>
      <c r="P21" s="415">
        <v>292</v>
      </c>
      <c r="Q21" s="416"/>
      <c r="R21" s="415">
        <v>0</v>
      </c>
      <c r="S21" s="416"/>
    </row>
    <row r="22" spans="6:19">
      <c r="F22" s="409" t="s">
        <v>150</v>
      </c>
      <c r="G22" s="410" t="s">
        <v>290</v>
      </c>
      <c r="H22" s="411">
        <v>61</v>
      </c>
      <c r="I22" s="412"/>
      <c r="J22" s="411">
        <v>49</v>
      </c>
      <c r="K22" s="412"/>
      <c r="L22" s="411">
        <v>0</v>
      </c>
      <c r="M22" s="412"/>
      <c r="N22" s="411">
        <v>57</v>
      </c>
      <c r="O22" s="412"/>
      <c r="P22" s="411">
        <v>54</v>
      </c>
      <c r="Q22" s="412"/>
      <c r="R22" s="411">
        <v>0</v>
      </c>
      <c r="S22" s="412"/>
    </row>
    <row r="23" spans="6:19">
      <c r="F23" s="413" t="s">
        <v>151</v>
      </c>
      <c r="G23" s="414" t="s">
        <v>291</v>
      </c>
      <c r="H23" s="415">
        <v>39</v>
      </c>
      <c r="I23" s="416"/>
      <c r="J23" s="415">
        <v>38</v>
      </c>
      <c r="K23" s="416"/>
      <c r="L23" s="415">
        <v>0</v>
      </c>
      <c r="M23" s="416"/>
      <c r="N23" s="415">
        <v>43</v>
      </c>
      <c r="O23" s="416"/>
      <c r="P23" s="415">
        <v>32</v>
      </c>
      <c r="Q23" s="416"/>
      <c r="R23" s="415">
        <v>0</v>
      </c>
      <c r="S23" s="416"/>
    </row>
    <row r="24" spans="6:19">
      <c r="F24" s="409" t="s">
        <v>152</v>
      </c>
      <c r="G24" s="410" t="s">
        <v>292</v>
      </c>
      <c r="H24" s="411">
        <v>66</v>
      </c>
      <c r="I24" s="412"/>
      <c r="J24" s="411">
        <v>80</v>
      </c>
      <c r="K24" s="412"/>
      <c r="L24" s="411">
        <v>0</v>
      </c>
      <c r="M24" s="412"/>
      <c r="N24" s="411">
        <v>63</v>
      </c>
      <c r="O24" s="412"/>
      <c r="P24" s="411">
        <v>80</v>
      </c>
      <c r="Q24" s="412"/>
      <c r="R24" s="411">
        <v>0</v>
      </c>
      <c r="S24" s="412"/>
    </row>
    <row r="25" spans="6:19">
      <c r="F25" s="417" t="s">
        <v>1028</v>
      </c>
      <c r="G25" s="418"/>
      <c r="H25" s="418"/>
      <c r="I25" s="475"/>
      <c r="J25" s="475"/>
      <c r="K25" s="475"/>
      <c r="L25" s="475"/>
      <c r="M25" s="475"/>
      <c r="N25" s="475"/>
      <c r="O25" s="475"/>
      <c r="P25" s="475"/>
      <c r="Q25" s="475"/>
      <c r="R25" s="475"/>
      <c r="S25" s="418"/>
    </row>
  </sheetData>
  <mergeCells count="18">
    <mergeCell ref="F14:G19"/>
    <mergeCell ref="H14:S14"/>
    <mergeCell ref="H15:S15"/>
    <mergeCell ref="H16:M16"/>
    <mergeCell ref="N16:S16"/>
    <mergeCell ref="H17:S17"/>
    <mergeCell ref="H18:I18"/>
    <mergeCell ref="J18:K18"/>
    <mergeCell ref="L18:M18"/>
    <mergeCell ref="N18:O18"/>
    <mergeCell ref="P18:Q18"/>
    <mergeCell ref="R18:S18"/>
    <mergeCell ref="H19:I19"/>
    <mergeCell ref="J19:K19"/>
    <mergeCell ref="L19:M19"/>
    <mergeCell ref="N19:O19"/>
    <mergeCell ref="P19:Q19"/>
    <mergeCell ref="R19:S19"/>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BF957-C956-4487-B565-43B9814A336C}">
  <dimension ref="O12:X23"/>
  <sheetViews>
    <sheetView topLeftCell="B4" workbookViewId="0">
      <selection activeCell="N15" sqref="N15"/>
    </sheetView>
  </sheetViews>
  <sheetFormatPr defaultRowHeight="14.4"/>
  <sheetData>
    <row r="12" spans="15:24" ht="20.399999999999999" customHeight="1">
      <c r="O12" s="1129" t="s">
        <v>452</v>
      </c>
      <c r="P12" s="1130"/>
      <c r="Q12" s="1135" t="s">
        <v>1362</v>
      </c>
      <c r="R12" s="1136"/>
      <c r="S12" s="1136"/>
      <c r="T12" s="1136"/>
      <c r="U12" s="1136"/>
      <c r="V12" s="1136"/>
      <c r="W12" s="1136"/>
      <c r="X12" s="1205"/>
    </row>
    <row r="13" spans="15:24">
      <c r="O13" s="1131"/>
      <c r="P13" s="1132"/>
      <c r="Q13" s="1137" t="s">
        <v>514</v>
      </c>
      <c r="R13" s="1138"/>
      <c r="S13" s="1138"/>
      <c r="T13" s="1138"/>
      <c r="U13" s="1138"/>
      <c r="V13" s="1138"/>
      <c r="W13" s="1138"/>
      <c r="X13" s="1204"/>
    </row>
    <row r="14" spans="15:24">
      <c r="O14" s="1131"/>
      <c r="P14" s="1132"/>
      <c r="Q14" s="1137">
        <v>2020</v>
      </c>
      <c r="R14" s="1204"/>
      <c r="S14" s="1137">
        <v>2019</v>
      </c>
      <c r="T14" s="1204"/>
      <c r="U14" s="1137">
        <v>2018</v>
      </c>
      <c r="V14" s="1204"/>
      <c r="W14" s="1137">
        <v>2017</v>
      </c>
      <c r="X14" s="1204"/>
    </row>
    <row r="15" spans="15:24">
      <c r="O15" s="1131"/>
      <c r="P15" s="1132"/>
      <c r="Q15" s="1137" t="s">
        <v>1363</v>
      </c>
      <c r="R15" s="1138"/>
      <c r="S15" s="1138"/>
      <c r="T15" s="1138"/>
      <c r="U15" s="1138"/>
      <c r="V15" s="1138"/>
      <c r="W15" s="1138"/>
      <c r="X15" s="1204"/>
    </row>
    <row r="16" spans="15:24">
      <c r="O16" s="1131"/>
      <c r="P16" s="1132"/>
      <c r="Q16" s="1137" t="s">
        <v>1</v>
      </c>
      <c r="R16" s="1138"/>
      <c r="S16" s="1138"/>
      <c r="T16" s="1138"/>
      <c r="U16" s="1138"/>
      <c r="V16" s="1138"/>
      <c r="W16" s="1138"/>
      <c r="X16" s="1204"/>
    </row>
    <row r="17" spans="15:24">
      <c r="O17" s="1133"/>
      <c r="P17" s="1134"/>
      <c r="Q17" s="1137" t="s">
        <v>719</v>
      </c>
      <c r="R17" s="1204"/>
      <c r="S17" s="1137" t="s">
        <v>719</v>
      </c>
      <c r="T17" s="1204"/>
      <c r="U17" s="1137" t="s">
        <v>719</v>
      </c>
      <c r="V17" s="1204"/>
      <c r="W17" s="1137" t="s">
        <v>719</v>
      </c>
      <c r="X17" s="1204"/>
    </row>
    <row r="18" spans="15:24">
      <c r="O18" s="409" t="s">
        <v>263</v>
      </c>
      <c r="P18" s="410" t="s">
        <v>430</v>
      </c>
      <c r="Q18" s="411">
        <v>2873</v>
      </c>
      <c r="R18" s="412"/>
      <c r="S18" s="411"/>
      <c r="T18" s="412" t="s">
        <v>39</v>
      </c>
      <c r="U18" s="411"/>
      <c r="V18" s="412" t="s">
        <v>39</v>
      </c>
      <c r="W18" s="411"/>
      <c r="X18" s="412" t="s">
        <v>39</v>
      </c>
    </row>
    <row r="19" spans="15:24">
      <c r="O19" s="413" t="s">
        <v>3</v>
      </c>
      <c r="P19" s="414">
        <v>16</v>
      </c>
      <c r="Q19" s="415">
        <v>1053</v>
      </c>
      <c r="R19" s="416"/>
      <c r="S19" s="415"/>
      <c r="T19" s="416" t="s">
        <v>39</v>
      </c>
      <c r="U19" s="415"/>
      <c r="V19" s="416" t="s">
        <v>39</v>
      </c>
      <c r="W19" s="415">
        <v>1016</v>
      </c>
      <c r="X19" s="416"/>
    </row>
    <row r="20" spans="15:24">
      <c r="O20" s="409" t="s">
        <v>150</v>
      </c>
      <c r="P20" s="410" t="s">
        <v>290</v>
      </c>
      <c r="Q20" s="411">
        <v>230</v>
      </c>
      <c r="R20" s="412"/>
      <c r="S20" s="411"/>
      <c r="T20" s="412" t="s">
        <v>39</v>
      </c>
      <c r="U20" s="411"/>
      <c r="V20" s="412" t="s">
        <v>39</v>
      </c>
      <c r="W20" s="411">
        <v>211</v>
      </c>
      <c r="X20" s="412"/>
    </row>
    <row r="21" spans="15:24">
      <c r="O21" s="413" t="s">
        <v>151</v>
      </c>
      <c r="P21" s="414" t="s">
        <v>291</v>
      </c>
      <c r="Q21" s="415">
        <v>297</v>
      </c>
      <c r="R21" s="416"/>
      <c r="S21" s="415">
        <v>279</v>
      </c>
      <c r="T21" s="416"/>
      <c r="U21" s="415">
        <v>276</v>
      </c>
      <c r="V21" s="416"/>
      <c r="W21" s="415">
        <v>272</v>
      </c>
      <c r="X21" s="416"/>
    </row>
    <row r="22" spans="15:24">
      <c r="O22" s="409" t="s">
        <v>152</v>
      </c>
      <c r="P22" s="410" t="s">
        <v>292</v>
      </c>
      <c r="Q22" s="411">
        <v>245</v>
      </c>
      <c r="R22" s="412"/>
      <c r="S22" s="411">
        <v>245</v>
      </c>
      <c r="T22" s="412"/>
      <c r="U22" s="411">
        <v>233</v>
      </c>
      <c r="V22" s="412"/>
      <c r="W22" s="411">
        <v>231</v>
      </c>
      <c r="X22" s="412"/>
    </row>
    <row r="23" spans="15:24">
      <c r="O23" s="417" t="s">
        <v>1364</v>
      </c>
      <c r="P23" s="418"/>
      <c r="Q23" s="418"/>
      <c r="R23" s="1203"/>
      <c r="S23" s="1203"/>
      <c r="T23" s="1203"/>
      <c r="U23" s="1203"/>
      <c r="V23" s="1203"/>
      <c r="W23" s="1203"/>
      <c r="X23" s="418"/>
    </row>
  </sheetData>
  <mergeCells count="16">
    <mergeCell ref="R23:S23"/>
    <mergeCell ref="T23:U23"/>
    <mergeCell ref="V23:W23"/>
    <mergeCell ref="O12:P17"/>
    <mergeCell ref="Q12:X12"/>
    <mergeCell ref="Q13:X13"/>
    <mergeCell ref="Q14:R14"/>
    <mergeCell ref="S14:T14"/>
    <mergeCell ref="U14:V14"/>
    <mergeCell ref="W14:X14"/>
    <mergeCell ref="Q15:X15"/>
    <mergeCell ref="Q16:X16"/>
    <mergeCell ref="Q17:R17"/>
    <mergeCell ref="S17:T17"/>
    <mergeCell ref="U17:V17"/>
    <mergeCell ref="W17:X17"/>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7B4D-A040-46BB-B04E-7087CC167615}">
  <dimension ref="E9:AQ40"/>
  <sheetViews>
    <sheetView topLeftCell="E1" workbookViewId="0">
      <selection activeCell="H9" sqref="H9:AQ9"/>
    </sheetView>
  </sheetViews>
  <sheetFormatPr defaultRowHeight="14.4"/>
  <sheetData>
    <row r="9" spans="5:43">
      <c r="E9" s="1212" t="s">
        <v>449</v>
      </c>
      <c r="F9" s="1129" t="s">
        <v>489</v>
      </c>
      <c r="G9" s="1130"/>
      <c r="H9" s="1135" t="s">
        <v>1017</v>
      </c>
      <c r="I9" s="1136"/>
      <c r="J9" s="1136"/>
      <c r="K9" s="1136"/>
      <c r="L9" s="1136"/>
      <c r="M9" s="1136"/>
      <c r="N9" s="1136"/>
      <c r="O9" s="1136"/>
      <c r="P9" s="1136"/>
      <c r="Q9" s="1136"/>
      <c r="R9" s="1136"/>
      <c r="S9" s="1136"/>
      <c r="T9" s="1136"/>
      <c r="U9" s="1136"/>
      <c r="V9" s="1136"/>
      <c r="W9" s="1136"/>
      <c r="X9" s="1136"/>
      <c r="Y9" s="1136"/>
      <c r="Z9" s="1136"/>
      <c r="AA9" s="1136"/>
      <c r="AB9" s="1136"/>
      <c r="AC9" s="1136"/>
      <c r="AD9" s="1136"/>
      <c r="AE9" s="1136"/>
      <c r="AF9" s="1136"/>
      <c r="AG9" s="1136"/>
      <c r="AH9" s="1136"/>
      <c r="AI9" s="1136"/>
      <c r="AJ9" s="1136"/>
      <c r="AK9" s="1136"/>
      <c r="AL9" s="1136"/>
      <c r="AM9" s="1136"/>
      <c r="AN9" s="1136"/>
      <c r="AO9" s="1136"/>
      <c r="AP9" s="1136"/>
      <c r="AQ9" s="1205"/>
    </row>
    <row r="10" spans="5:43">
      <c r="E10" s="1213"/>
      <c r="F10" s="1131"/>
      <c r="G10" s="1132"/>
      <c r="H10" s="1137" t="s">
        <v>1018</v>
      </c>
      <c r="I10" s="1138"/>
      <c r="J10" s="1138"/>
      <c r="K10" s="1138"/>
      <c r="L10" s="1138"/>
      <c r="M10" s="1138"/>
      <c r="N10" s="1138"/>
      <c r="O10" s="1138"/>
      <c r="P10" s="1138"/>
      <c r="Q10" s="1138"/>
      <c r="R10" s="1138"/>
      <c r="S10" s="1138"/>
      <c r="T10" s="1138"/>
      <c r="U10" s="1138"/>
      <c r="V10" s="1138"/>
      <c r="W10" s="1138"/>
      <c r="X10" s="1138"/>
      <c r="Y10" s="1138"/>
      <c r="Z10" s="1138"/>
      <c r="AA10" s="1138"/>
      <c r="AB10" s="1138"/>
      <c r="AC10" s="1138"/>
      <c r="AD10" s="1138"/>
      <c r="AE10" s="1138"/>
      <c r="AF10" s="1138"/>
      <c r="AG10" s="1138"/>
      <c r="AH10" s="1138"/>
      <c r="AI10" s="1138"/>
      <c r="AJ10" s="1138"/>
      <c r="AK10" s="1138"/>
      <c r="AL10" s="1138"/>
      <c r="AM10" s="1138"/>
      <c r="AN10" s="1138"/>
      <c r="AO10" s="1138"/>
      <c r="AP10" s="1138"/>
      <c r="AQ10" s="1204"/>
    </row>
    <row r="11" spans="5:43" ht="40.799999999999997" customHeight="1">
      <c r="E11" s="1213"/>
      <c r="F11" s="1131"/>
      <c r="G11" s="1132"/>
      <c r="H11" s="1137" t="s">
        <v>1</v>
      </c>
      <c r="I11" s="1204"/>
      <c r="J11" s="1137" t="s">
        <v>709</v>
      </c>
      <c r="K11" s="1204"/>
      <c r="L11" s="1137" t="s">
        <v>812</v>
      </c>
      <c r="M11" s="1204"/>
      <c r="N11" s="1137" t="s">
        <v>786</v>
      </c>
      <c r="O11" s="1204"/>
      <c r="P11" s="1137" t="s">
        <v>813</v>
      </c>
      <c r="Q11" s="1204"/>
      <c r="R11" s="1137" t="s">
        <v>788</v>
      </c>
      <c r="S11" s="1204"/>
      <c r="T11" s="1137" t="s">
        <v>789</v>
      </c>
      <c r="U11" s="1204"/>
      <c r="V11" s="1137" t="s">
        <v>790</v>
      </c>
      <c r="W11" s="1204"/>
      <c r="X11" s="1137" t="s">
        <v>791</v>
      </c>
      <c r="Y11" s="1204"/>
      <c r="Z11" s="1137" t="s">
        <v>792</v>
      </c>
      <c r="AA11" s="1204"/>
      <c r="AB11" s="1137" t="s">
        <v>814</v>
      </c>
      <c r="AC11" s="1204"/>
      <c r="AD11" s="1137" t="s">
        <v>815</v>
      </c>
      <c r="AE11" s="1204"/>
      <c r="AF11" s="1137" t="s">
        <v>816</v>
      </c>
      <c r="AG11" s="1204"/>
      <c r="AH11" s="1137" t="s">
        <v>817</v>
      </c>
      <c r="AI11" s="1204"/>
      <c r="AJ11" s="1137" t="s">
        <v>799</v>
      </c>
      <c r="AK11" s="1204"/>
      <c r="AL11" s="1137" t="s">
        <v>818</v>
      </c>
      <c r="AM11" s="1204"/>
      <c r="AN11" s="1137" t="s">
        <v>819</v>
      </c>
      <c r="AO11" s="1204"/>
      <c r="AP11" s="1137" t="s">
        <v>820</v>
      </c>
      <c r="AQ11" s="1204"/>
    </row>
    <row r="12" spans="5:43">
      <c r="E12" s="1213"/>
      <c r="F12" s="1131"/>
      <c r="G12" s="1132"/>
      <c r="H12" s="1137" t="s">
        <v>1019</v>
      </c>
      <c r="I12" s="1138"/>
      <c r="J12" s="1138"/>
      <c r="K12" s="1138"/>
      <c r="L12" s="1138"/>
      <c r="M12" s="1138"/>
      <c r="N12" s="1138"/>
      <c r="O12" s="1138"/>
      <c r="P12" s="1138"/>
      <c r="Q12" s="1138"/>
      <c r="R12" s="1138"/>
      <c r="S12" s="1138"/>
      <c r="T12" s="1138"/>
      <c r="U12" s="1138"/>
      <c r="V12" s="1138"/>
      <c r="W12" s="1138"/>
      <c r="X12" s="1138"/>
      <c r="Y12" s="1138"/>
      <c r="Z12" s="1138"/>
      <c r="AA12" s="1138"/>
      <c r="AB12" s="1138"/>
      <c r="AC12" s="1138"/>
      <c r="AD12" s="1138"/>
      <c r="AE12" s="1138"/>
      <c r="AF12" s="1138"/>
      <c r="AG12" s="1138"/>
      <c r="AH12" s="1138"/>
      <c r="AI12" s="1138"/>
      <c r="AJ12" s="1138"/>
      <c r="AK12" s="1138"/>
      <c r="AL12" s="1138"/>
      <c r="AM12" s="1138"/>
      <c r="AN12" s="1138"/>
      <c r="AO12" s="1138"/>
      <c r="AP12" s="1138"/>
      <c r="AQ12" s="1204"/>
    </row>
    <row r="13" spans="5:43">
      <c r="E13" s="1213"/>
      <c r="F13" s="1131"/>
      <c r="G13" s="1132"/>
      <c r="H13" s="1137" t="s">
        <v>1</v>
      </c>
      <c r="I13" s="1138"/>
      <c r="J13" s="1138"/>
      <c r="K13" s="1138"/>
      <c r="L13" s="1138"/>
      <c r="M13" s="1138"/>
      <c r="N13" s="1138"/>
      <c r="O13" s="1138"/>
      <c r="P13" s="1138"/>
      <c r="Q13" s="1138"/>
      <c r="R13" s="1138"/>
      <c r="S13" s="1138"/>
      <c r="T13" s="1138"/>
      <c r="U13" s="1138"/>
      <c r="V13" s="1138"/>
      <c r="W13" s="1138"/>
      <c r="X13" s="1138"/>
      <c r="Y13" s="1138"/>
      <c r="Z13" s="1138"/>
      <c r="AA13" s="1138"/>
      <c r="AB13" s="1138"/>
      <c r="AC13" s="1138"/>
      <c r="AD13" s="1138"/>
      <c r="AE13" s="1138"/>
      <c r="AF13" s="1138"/>
      <c r="AG13" s="1138"/>
      <c r="AH13" s="1138"/>
      <c r="AI13" s="1138"/>
      <c r="AJ13" s="1138"/>
      <c r="AK13" s="1138"/>
      <c r="AL13" s="1138"/>
      <c r="AM13" s="1138"/>
      <c r="AN13" s="1138"/>
      <c r="AO13" s="1138"/>
      <c r="AP13" s="1138"/>
      <c r="AQ13" s="1204"/>
    </row>
    <row r="14" spans="5:43">
      <c r="E14" s="1214"/>
      <c r="F14" s="1133"/>
      <c r="G14" s="1134"/>
      <c r="H14" s="1137" t="s">
        <v>719</v>
      </c>
      <c r="I14" s="1204"/>
      <c r="J14" s="1137" t="s">
        <v>719</v>
      </c>
      <c r="K14" s="1204"/>
      <c r="L14" s="1137" t="s">
        <v>719</v>
      </c>
      <c r="M14" s="1204"/>
      <c r="N14" s="1137" t="s">
        <v>719</v>
      </c>
      <c r="O14" s="1204"/>
      <c r="P14" s="1137" t="s">
        <v>719</v>
      </c>
      <c r="Q14" s="1204"/>
      <c r="R14" s="1137" t="s">
        <v>719</v>
      </c>
      <c r="S14" s="1204"/>
      <c r="T14" s="1137" t="s">
        <v>719</v>
      </c>
      <c r="U14" s="1204"/>
      <c r="V14" s="1137" t="s">
        <v>719</v>
      </c>
      <c r="W14" s="1204"/>
      <c r="X14" s="1137" t="s">
        <v>719</v>
      </c>
      <c r="Y14" s="1204"/>
      <c r="Z14" s="1137" t="s">
        <v>719</v>
      </c>
      <c r="AA14" s="1204"/>
      <c r="AB14" s="1137" t="s">
        <v>719</v>
      </c>
      <c r="AC14" s="1204"/>
      <c r="AD14" s="1137" t="s">
        <v>719</v>
      </c>
      <c r="AE14" s="1204"/>
      <c r="AF14" s="1137" t="s">
        <v>719</v>
      </c>
      <c r="AG14" s="1204"/>
      <c r="AH14" s="1137" t="s">
        <v>719</v>
      </c>
      <c r="AI14" s="1204"/>
      <c r="AJ14" s="1137" t="s">
        <v>719</v>
      </c>
      <c r="AK14" s="1204"/>
      <c r="AL14" s="1137" t="s">
        <v>719</v>
      </c>
      <c r="AM14" s="1204"/>
      <c r="AN14" s="1137" t="s">
        <v>719</v>
      </c>
      <c r="AO14" s="1204"/>
      <c r="AP14" s="1137" t="s">
        <v>719</v>
      </c>
      <c r="AQ14" s="1204"/>
    </row>
    <row r="15" spans="5:43">
      <c r="E15" s="1206">
        <v>2021</v>
      </c>
      <c r="F15" s="409" t="s">
        <v>263</v>
      </c>
      <c r="G15" s="410" t="s">
        <v>430</v>
      </c>
      <c r="H15" s="411">
        <v>1342116</v>
      </c>
      <c r="I15" s="412"/>
      <c r="J15" s="411">
        <v>126000</v>
      </c>
      <c r="K15" s="412"/>
      <c r="L15" s="411">
        <v>1004</v>
      </c>
      <c r="M15" s="412"/>
      <c r="N15" s="411">
        <v>67317</v>
      </c>
      <c r="O15" s="412"/>
      <c r="P15" s="411">
        <v>4705</v>
      </c>
      <c r="Q15" s="412"/>
      <c r="R15" s="411">
        <v>1288</v>
      </c>
      <c r="S15" s="412"/>
      <c r="T15" s="411">
        <v>97355</v>
      </c>
      <c r="U15" s="412"/>
      <c r="V15" s="411">
        <v>215729</v>
      </c>
      <c r="W15" s="412"/>
      <c r="X15" s="411">
        <v>36483</v>
      </c>
      <c r="Y15" s="412"/>
      <c r="Z15" s="411">
        <v>111094</v>
      </c>
      <c r="AA15" s="412"/>
      <c r="AB15" s="411">
        <v>24595</v>
      </c>
      <c r="AC15" s="412"/>
      <c r="AD15" s="411">
        <v>56739</v>
      </c>
      <c r="AE15" s="412"/>
      <c r="AF15" s="411">
        <v>141540</v>
      </c>
      <c r="AG15" s="412"/>
      <c r="AH15" s="411">
        <v>186484</v>
      </c>
      <c r="AI15" s="412"/>
      <c r="AJ15" s="411">
        <v>58588</v>
      </c>
      <c r="AK15" s="412"/>
      <c r="AL15" s="411">
        <v>109474</v>
      </c>
      <c r="AM15" s="412"/>
      <c r="AN15" s="411">
        <v>38608</v>
      </c>
      <c r="AO15" s="412"/>
      <c r="AP15" s="411">
        <v>65113</v>
      </c>
      <c r="AQ15" s="412"/>
    </row>
    <row r="16" spans="5:43">
      <c r="E16" s="1207"/>
      <c r="F16" s="413" t="s">
        <v>3</v>
      </c>
      <c r="G16" s="414">
        <v>16</v>
      </c>
      <c r="H16" s="415">
        <v>273145</v>
      </c>
      <c r="I16" s="416"/>
      <c r="J16" s="415">
        <v>28977</v>
      </c>
      <c r="K16" s="416"/>
      <c r="L16" s="415">
        <v>384</v>
      </c>
      <c r="M16" s="416"/>
      <c r="N16" s="415">
        <v>16389</v>
      </c>
      <c r="O16" s="416"/>
      <c r="P16" s="415">
        <v>1687</v>
      </c>
      <c r="Q16" s="416"/>
      <c r="R16" s="415">
        <v>352</v>
      </c>
      <c r="S16" s="416"/>
      <c r="T16" s="415">
        <v>25336</v>
      </c>
      <c r="U16" s="416"/>
      <c r="V16" s="415">
        <v>49881</v>
      </c>
      <c r="W16" s="416"/>
      <c r="X16" s="415">
        <v>5908</v>
      </c>
      <c r="Y16" s="416"/>
      <c r="Z16" s="415">
        <v>19939</v>
      </c>
      <c r="AA16" s="416"/>
      <c r="AB16" s="415">
        <v>3601</v>
      </c>
      <c r="AC16" s="416"/>
      <c r="AD16" s="415">
        <v>7926</v>
      </c>
      <c r="AE16" s="416"/>
      <c r="AF16" s="415">
        <v>25997</v>
      </c>
      <c r="AG16" s="416"/>
      <c r="AH16" s="415">
        <v>32257</v>
      </c>
      <c r="AI16" s="416"/>
      <c r="AJ16" s="415">
        <v>13077</v>
      </c>
      <c r="AK16" s="416"/>
      <c r="AL16" s="415">
        <v>21753</v>
      </c>
      <c r="AM16" s="416"/>
      <c r="AN16" s="415">
        <v>6417</v>
      </c>
      <c r="AO16" s="416"/>
      <c r="AP16" s="415">
        <v>13264</v>
      </c>
      <c r="AQ16" s="416"/>
    </row>
    <row r="17" spans="5:43">
      <c r="E17" s="1207"/>
      <c r="F17" s="409" t="s">
        <v>150</v>
      </c>
      <c r="G17" s="410" t="s">
        <v>290</v>
      </c>
      <c r="H17" s="411">
        <v>54871</v>
      </c>
      <c r="I17" s="412"/>
      <c r="J17" s="411">
        <v>4667</v>
      </c>
      <c r="K17" s="412"/>
      <c r="L17" s="411">
        <v>50</v>
      </c>
      <c r="M17" s="412"/>
      <c r="N17" s="411">
        <v>2413</v>
      </c>
      <c r="O17" s="412"/>
      <c r="P17" s="411">
        <v>430</v>
      </c>
      <c r="Q17" s="412"/>
      <c r="R17" s="411">
        <v>49</v>
      </c>
      <c r="S17" s="412"/>
      <c r="T17" s="411">
        <v>4404</v>
      </c>
      <c r="U17" s="412"/>
      <c r="V17" s="411">
        <v>9064</v>
      </c>
      <c r="W17" s="412"/>
      <c r="X17" s="411">
        <v>1262</v>
      </c>
      <c r="Y17" s="412"/>
      <c r="Z17" s="411">
        <v>3732</v>
      </c>
      <c r="AA17" s="412"/>
      <c r="AB17" s="411">
        <v>751</v>
      </c>
      <c r="AC17" s="412"/>
      <c r="AD17" s="411">
        <v>1434</v>
      </c>
      <c r="AE17" s="412"/>
      <c r="AF17" s="411">
        <v>6114</v>
      </c>
      <c r="AG17" s="412"/>
      <c r="AH17" s="411">
        <v>7209</v>
      </c>
      <c r="AI17" s="412"/>
      <c r="AJ17" s="411">
        <v>2952</v>
      </c>
      <c r="AK17" s="412"/>
      <c r="AL17" s="411">
        <v>6312</v>
      </c>
      <c r="AM17" s="412"/>
      <c r="AN17" s="411">
        <v>1408</v>
      </c>
      <c r="AO17" s="412"/>
      <c r="AP17" s="411">
        <v>2620</v>
      </c>
      <c r="AQ17" s="412"/>
    </row>
    <row r="18" spans="5:43">
      <c r="E18" s="1207"/>
      <c r="F18" s="413" t="s">
        <v>151</v>
      </c>
      <c r="G18" s="414" t="s">
        <v>291</v>
      </c>
      <c r="H18" s="415">
        <v>29221</v>
      </c>
      <c r="I18" s="416"/>
      <c r="J18" s="415">
        <v>4301</v>
      </c>
      <c r="K18" s="416"/>
      <c r="L18" s="415">
        <v>39</v>
      </c>
      <c r="M18" s="416"/>
      <c r="N18" s="415">
        <v>1483</v>
      </c>
      <c r="O18" s="416"/>
      <c r="P18" s="415">
        <v>172</v>
      </c>
      <c r="Q18" s="416"/>
      <c r="R18" s="415">
        <v>29</v>
      </c>
      <c r="S18" s="416"/>
      <c r="T18" s="415">
        <v>2975</v>
      </c>
      <c r="U18" s="416"/>
      <c r="V18" s="415">
        <v>5100</v>
      </c>
      <c r="W18" s="416"/>
      <c r="X18" s="415">
        <v>619</v>
      </c>
      <c r="Y18" s="416"/>
      <c r="Z18" s="415">
        <v>2124</v>
      </c>
      <c r="AA18" s="416"/>
      <c r="AB18" s="415">
        <v>299</v>
      </c>
      <c r="AC18" s="416"/>
      <c r="AD18" s="415">
        <v>679</v>
      </c>
      <c r="AE18" s="416"/>
      <c r="AF18" s="415">
        <v>2630</v>
      </c>
      <c r="AG18" s="416"/>
      <c r="AH18" s="415">
        <v>2827</v>
      </c>
      <c r="AI18" s="416"/>
      <c r="AJ18" s="415">
        <v>1523</v>
      </c>
      <c r="AK18" s="416"/>
      <c r="AL18" s="415">
        <v>2505</v>
      </c>
      <c r="AM18" s="416"/>
      <c r="AN18" s="415">
        <v>634</v>
      </c>
      <c r="AO18" s="416"/>
      <c r="AP18" s="415">
        <v>1282</v>
      </c>
      <c r="AQ18" s="416"/>
    </row>
    <row r="19" spans="5:43">
      <c r="E19" s="1208"/>
      <c r="F19" s="409" t="s">
        <v>152</v>
      </c>
      <c r="G19" s="410" t="s">
        <v>292</v>
      </c>
      <c r="H19" s="411">
        <v>25345</v>
      </c>
      <c r="I19" s="412"/>
      <c r="J19" s="411">
        <v>5463</v>
      </c>
      <c r="K19" s="412"/>
      <c r="L19" s="411">
        <v>32</v>
      </c>
      <c r="M19" s="412"/>
      <c r="N19" s="411">
        <v>1284</v>
      </c>
      <c r="O19" s="412"/>
      <c r="P19" s="411">
        <v>155</v>
      </c>
      <c r="Q19" s="412"/>
      <c r="R19" s="411">
        <v>24</v>
      </c>
      <c r="S19" s="412"/>
      <c r="T19" s="411">
        <v>2155</v>
      </c>
      <c r="U19" s="412"/>
      <c r="V19" s="411">
        <v>4394</v>
      </c>
      <c r="W19" s="412"/>
      <c r="X19" s="411">
        <v>562</v>
      </c>
      <c r="Y19" s="412"/>
      <c r="Z19" s="411">
        <v>2109</v>
      </c>
      <c r="AA19" s="412"/>
      <c r="AB19" s="411">
        <v>264</v>
      </c>
      <c r="AC19" s="412"/>
      <c r="AD19" s="411">
        <v>431</v>
      </c>
      <c r="AE19" s="412"/>
      <c r="AF19" s="411">
        <v>2044</v>
      </c>
      <c r="AG19" s="412"/>
      <c r="AH19" s="411">
        <v>1848</v>
      </c>
      <c r="AI19" s="412"/>
      <c r="AJ19" s="411">
        <v>1218</v>
      </c>
      <c r="AK19" s="412"/>
      <c r="AL19" s="411">
        <v>1799</v>
      </c>
      <c r="AM19" s="412"/>
      <c r="AN19" s="411">
        <v>443</v>
      </c>
      <c r="AO19" s="412"/>
      <c r="AP19" s="411">
        <v>1120</v>
      </c>
      <c r="AQ19" s="412"/>
    </row>
    <row r="20" spans="5:43">
      <c r="E20" s="1226">
        <v>2020</v>
      </c>
      <c r="F20" s="413" t="s">
        <v>263</v>
      </c>
      <c r="G20" s="414" t="s">
        <v>430</v>
      </c>
      <c r="H20" s="415">
        <v>1301000</v>
      </c>
      <c r="I20" s="416"/>
      <c r="J20" s="415">
        <v>126907</v>
      </c>
      <c r="K20" s="416"/>
      <c r="L20" s="415">
        <v>1023</v>
      </c>
      <c r="M20" s="416"/>
      <c r="N20" s="415">
        <v>66469</v>
      </c>
      <c r="O20" s="416"/>
      <c r="P20" s="415">
        <v>4890</v>
      </c>
      <c r="Q20" s="416"/>
      <c r="R20" s="415">
        <v>1282</v>
      </c>
      <c r="S20" s="416"/>
      <c r="T20" s="415">
        <v>92328</v>
      </c>
      <c r="U20" s="416"/>
      <c r="V20" s="415">
        <v>215033</v>
      </c>
      <c r="W20" s="416"/>
      <c r="X20" s="415">
        <v>34237</v>
      </c>
      <c r="Y20" s="416"/>
      <c r="Z20" s="415">
        <v>112347</v>
      </c>
      <c r="AA20" s="416"/>
      <c r="AB20" s="415">
        <v>21312</v>
      </c>
      <c r="AC20" s="416"/>
      <c r="AD20" s="415">
        <v>51940</v>
      </c>
      <c r="AE20" s="416"/>
      <c r="AF20" s="415">
        <v>134105</v>
      </c>
      <c r="AG20" s="416"/>
      <c r="AH20" s="415">
        <v>176636</v>
      </c>
      <c r="AI20" s="416"/>
      <c r="AJ20" s="415">
        <v>57503</v>
      </c>
      <c r="AK20" s="416"/>
      <c r="AL20" s="415">
        <v>103397</v>
      </c>
      <c r="AM20" s="416"/>
      <c r="AN20" s="415">
        <v>37113</v>
      </c>
      <c r="AO20" s="416"/>
      <c r="AP20" s="415">
        <v>64478</v>
      </c>
      <c r="AQ20" s="416"/>
    </row>
    <row r="21" spans="5:43">
      <c r="E21" s="1227"/>
      <c r="F21" s="409" t="s">
        <v>3</v>
      </c>
      <c r="G21" s="410">
        <v>16</v>
      </c>
      <c r="H21" s="411">
        <v>266185</v>
      </c>
      <c r="I21" s="412"/>
      <c r="J21" s="411">
        <v>29453</v>
      </c>
      <c r="K21" s="412"/>
      <c r="L21" s="411">
        <v>379</v>
      </c>
      <c r="M21" s="412"/>
      <c r="N21" s="411">
        <v>16149</v>
      </c>
      <c r="O21" s="412"/>
      <c r="P21" s="411">
        <v>1841</v>
      </c>
      <c r="Q21" s="412"/>
      <c r="R21" s="411">
        <v>343</v>
      </c>
      <c r="S21" s="412"/>
      <c r="T21" s="411">
        <v>24341</v>
      </c>
      <c r="U21" s="412"/>
      <c r="V21" s="411">
        <v>49865</v>
      </c>
      <c r="W21" s="412"/>
      <c r="X21" s="411">
        <v>5538</v>
      </c>
      <c r="Y21" s="412"/>
      <c r="Z21" s="411">
        <v>19893</v>
      </c>
      <c r="AA21" s="412"/>
      <c r="AB21" s="411">
        <v>3110</v>
      </c>
      <c r="AC21" s="412"/>
      <c r="AD21" s="411">
        <v>7237</v>
      </c>
      <c r="AE21" s="412"/>
      <c r="AF21" s="411">
        <v>24654</v>
      </c>
      <c r="AG21" s="412"/>
      <c r="AH21" s="411">
        <v>30632</v>
      </c>
      <c r="AI21" s="412"/>
      <c r="AJ21" s="411">
        <v>12879</v>
      </c>
      <c r="AK21" s="412"/>
      <c r="AL21" s="411">
        <v>20678</v>
      </c>
      <c r="AM21" s="412"/>
      <c r="AN21" s="411">
        <v>6127</v>
      </c>
      <c r="AO21" s="412"/>
      <c r="AP21" s="411">
        <v>13066</v>
      </c>
      <c r="AQ21" s="412"/>
    </row>
    <row r="22" spans="5:43">
      <c r="E22" s="1227"/>
      <c r="F22" s="413" t="s">
        <v>150</v>
      </c>
      <c r="G22" s="414" t="s">
        <v>290</v>
      </c>
      <c r="H22" s="415">
        <v>53851</v>
      </c>
      <c r="I22" s="416"/>
      <c r="J22" s="415">
        <v>4825</v>
      </c>
      <c r="K22" s="416"/>
      <c r="L22" s="415">
        <v>51</v>
      </c>
      <c r="M22" s="416"/>
      <c r="N22" s="415">
        <v>2423</v>
      </c>
      <c r="O22" s="416"/>
      <c r="P22" s="415">
        <v>458</v>
      </c>
      <c r="Q22" s="416"/>
      <c r="R22" s="415">
        <v>46</v>
      </c>
      <c r="S22" s="416"/>
      <c r="T22" s="415">
        <v>4350</v>
      </c>
      <c r="U22" s="416"/>
      <c r="V22" s="415">
        <v>9151</v>
      </c>
      <c r="W22" s="416"/>
      <c r="X22" s="415">
        <v>1153</v>
      </c>
      <c r="Y22" s="416"/>
      <c r="Z22" s="415">
        <v>3836</v>
      </c>
      <c r="AA22" s="416"/>
      <c r="AB22" s="415">
        <v>639</v>
      </c>
      <c r="AC22" s="416"/>
      <c r="AD22" s="415">
        <v>1316</v>
      </c>
      <c r="AE22" s="416"/>
      <c r="AF22" s="415">
        <v>5813</v>
      </c>
      <c r="AG22" s="416"/>
      <c r="AH22" s="415">
        <v>6882</v>
      </c>
      <c r="AI22" s="416"/>
      <c r="AJ22" s="415">
        <v>2871</v>
      </c>
      <c r="AK22" s="416"/>
      <c r="AL22" s="415">
        <v>6141</v>
      </c>
      <c r="AM22" s="416"/>
      <c r="AN22" s="415">
        <v>1304</v>
      </c>
      <c r="AO22" s="416"/>
      <c r="AP22" s="415">
        <v>2592</v>
      </c>
      <c r="AQ22" s="416"/>
    </row>
    <row r="23" spans="5:43">
      <c r="E23" s="1227"/>
      <c r="F23" s="409" t="s">
        <v>151</v>
      </c>
      <c r="G23" s="410" t="s">
        <v>291</v>
      </c>
      <c r="H23" s="411">
        <v>28310</v>
      </c>
      <c r="I23" s="412"/>
      <c r="J23" s="411">
        <v>4350</v>
      </c>
      <c r="K23" s="412"/>
      <c r="L23" s="411">
        <v>35</v>
      </c>
      <c r="M23" s="412"/>
      <c r="N23" s="411">
        <v>1466</v>
      </c>
      <c r="O23" s="412"/>
      <c r="P23" s="411">
        <v>191</v>
      </c>
      <c r="Q23" s="412"/>
      <c r="R23" s="411">
        <v>27</v>
      </c>
      <c r="S23" s="412"/>
      <c r="T23" s="411">
        <v>2803</v>
      </c>
      <c r="U23" s="412"/>
      <c r="V23" s="411">
        <v>5105</v>
      </c>
      <c r="W23" s="412"/>
      <c r="X23" s="411">
        <v>604</v>
      </c>
      <c r="Y23" s="412"/>
      <c r="Z23" s="411">
        <v>2027</v>
      </c>
      <c r="AA23" s="412"/>
      <c r="AB23" s="411">
        <v>261</v>
      </c>
      <c r="AC23" s="412"/>
      <c r="AD23" s="411">
        <v>619</v>
      </c>
      <c r="AE23" s="412"/>
      <c r="AF23" s="411">
        <v>2492</v>
      </c>
      <c r="AG23" s="412"/>
      <c r="AH23" s="411">
        <v>2622</v>
      </c>
      <c r="AI23" s="412"/>
      <c r="AJ23" s="411">
        <v>1484</v>
      </c>
      <c r="AK23" s="412"/>
      <c r="AL23" s="411">
        <v>2372</v>
      </c>
      <c r="AM23" s="412"/>
      <c r="AN23" s="411">
        <v>597</v>
      </c>
      <c r="AO23" s="412"/>
      <c r="AP23" s="411">
        <v>1255</v>
      </c>
      <c r="AQ23" s="412"/>
    </row>
    <row r="24" spans="5:43">
      <c r="E24" s="1228"/>
      <c r="F24" s="413" t="s">
        <v>152</v>
      </c>
      <c r="G24" s="414" t="s">
        <v>292</v>
      </c>
      <c r="H24" s="415">
        <v>24889</v>
      </c>
      <c r="I24" s="416"/>
      <c r="J24" s="415">
        <v>5368</v>
      </c>
      <c r="K24" s="416"/>
      <c r="L24" s="415">
        <v>34</v>
      </c>
      <c r="M24" s="416"/>
      <c r="N24" s="415">
        <v>1258</v>
      </c>
      <c r="O24" s="416"/>
      <c r="P24" s="415">
        <v>178</v>
      </c>
      <c r="Q24" s="416"/>
      <c r="R24" s="415">
        <v>24</v>
      </c>
      <c r="S24" s="416"/>
      <c r="T24" s="415">
        <v>2139</v>
      </c>
      <c r="U24" s="416"/>
      <c r="V24" s="415">
        <v>4432</v>
      </c>
      <c r="W24" s="416"/>
      <c r="X24" s="415">
        <v>558</v>
      </c>
      <c r="Y24" s="416"/>
      <c r="Z24" s="415">
        <v>2134</v>
      </c>
      <c r="AA24" s="416"/>
      <c r="AB24" s="415">
        <v>223</v>
      </c>
      <c r="AC24" s="416"/>
      <c r="AD24" s="415">
        <v>388</v>
      </c>
      <c r="AE24" s="416"/>
      <c r="AF24" s="415">
        <v>1964</v>
      </c>
      <c r="AG24" s="416"/>
      <c r="AH24" s="415">
        <v>1762</v>
      </c>
      <c r="AI24" s="416"/>
      <c r="AJ24" s="415">
        <v>1215</v>
      </c>
      <c r="AK24" s="416"/>
      <c r="AL24" s="415">
        <v>1645</v>
      </c>
      <c r="AM24" s="416"/>
      <c r="AN24" s="415">
        <v>428</v>
      </c>
      <c r="AO24" s="416"/>
      <c r="AP24" s="415">
        <v>1139</v>
      </c>
      <c r="AQ24" s="416"/>
    </row>
    <row r="25" spans="5:43">
      <c r="E25" s="1206">
        <v>2019</v>
      </c>
      <c r="F25" s="409" t="s">
        <v>263</v>
      </c>
      <c r="G25" s="410" t="s">
        <v>430</v>
      </c>
      <c r="H25" s="411">
        <v>1318330</v>
      </c>
      <c r="I25" s="412"/>
      <c r="J25" s="411">
        <v>130350</v>
      </c>
      <c r="K25" s="412"/>
      <c r="L25" s="411">
        <v>1020</v>
      </c>
      <c r="M25" s="412"/>
      <c r="N25" s="411">
        <v>68832</v>
      </c>
      <c r="O25" s="412"/>
      <c r="P25" s="411">
        <v>4501</v>
      </c>
      <c r="Q25" s="412"/>
      <c r="R25" s="411">
        <v>1304</v>
      </c>
      <c r="S25" s="412"/>
      <c r="T25" s="411">
        <v>90430</v>
      </c>
      <c r="U25" s="412"/>
      <c r="V25" s="411">
        <v>218440</v>
      </c>
      <c r="W25" s="412"/>
      <c r="X25" s="411">
        <v>31331</v>
      </c>
      <c r="Y25" s="412"/>
      <c r="Z25" s="411">
        <v>118031</v>
      </c>
      <c r="AA25" s="412"/>
      <c r="AB25" s="411">
        <v>21004</v>
      </c>
      <c r="AC25" s="412"/>
      <c r="AD25" s="411">
        <v>49830</v>
      </c>
      <c r="AE25" s="412"/>
      <c r="AF25" s="411">
        <v>131886</v>
      </c>
      <c r="AG25" s="412"/>
      <c r="AH25" s="411">
        <v>188846</v>
      </c>
      <c r="AI25" s="412"/>
      <c r="AJ25" s="411">
        <v>58407</v>
      </c>
      <c r="AK25" s="412"/>
      <c r="AL25" s="411">
        <v>101008</v>
      </c>
      <c r="AM25" s="412"/>
      <c r="AN25" s="411">
        <v>38287</v>
      </c>
      <c r="AO25" s="412"/>
      <c r="AP25" s="411">
        <v>64823</v>
      </c>
      <c r="AQ25" s="412"/>
    </row>
    <row r="26" spans="5:43">
      <c r="E26" s="1207"/>
      <c r="F26" s="413" t="s">
        <v>3</v>
      </c>
      <c r="G26" s="414">
        <v>16</v>
      </c>
      <c r="H26" s="415">
        <v>269110</v>
      </c>
      <c r="I26" s="416"/>
      <c r="J26" s="415">
        <v>30548</v>
      </c>
      <c r="K26" s="416"/>
      <c r="L26" s="415">
        <v>375</v>
      </c>
      <c r="M26" s="416"/>
      <c r="N26" s="415">
        <v>16742</v>
      </c>
      <c r="O26" s="416"/>
      <c r="P26" s="415">
        <v>1693</v>
      </c>
      <c r="Q26" s="416"/>
      <c r="R26" s="415">
        <v>339</v>
      </c>
      <c r="S26" s="416"/>
      <c r="T26" s="415">
        <v>24045</v>
      </c>
      <c r="U26" s="416"/>
      <c r="V26" s="415">
        <v>50600</v>
      </c>
      <c r="W26" s="416"/>
      <c r="X26" s="415">
        <v>5230</v>
      </c>
      <c r="Y26" s="416"/>
      <c r="Z26" s="415">
        <v>20877</v>
      </c>
      <c r="AA26" s="416"/>
      <c r="AB26" s="415">
        <v>3021</v>
      </c>
      <c r="AC26" s="416"/>
      <c r="AD26" s="415">
        <v>6798</v>
      </c>
      <c r="AE26" s="416"/>
      <c r="AF26" s="415">
        <v>24234</v>
      </c>
      <c r="AG26" s="416"/>
      <c r="AH26" s="415">
        <v>31970</v>
      </c>
      <c r="AI26" s="416"/>
      <c r="AJ26" s="415">
        <v>13027</v>
      </c>
      <c r="AK26" s="416"/>
      <c r="AL26" s="415">
        <v>20239</v>
      </c>
      <c r="AM26" s="416"/>
      <c r="AN26" s="415">
        <v>6370</v>
      </c>
      <c r="AO26" s="416"/>
      <c r="AP26" s="415">
        <v>13002</v>
      </c>
      <c r="AQ26" s="416"/>
    </row>
    <row r="27" spans="5:43">
      <c r="E27" s="1207"/>
      <c r="F27" s="409" t="s">
        <v>150</v>
      </c>
      <c r="G27" s="410" t="s">
        <v>290</v>
      </c>
      <c r="H27" s="411">
        <v>54406</v>
      </c>
      <c r="I27" s="412"/>
      <c r="J27" s="411">
        <v>4981</v>
      </c>
      <c r="K27" s="412"/>
      <c r="L27" s="411">
        <v>53</v>
      </c>
      <c r="M27" s="412"/>
      <c r="N27" s="411">
        <v>2554</v>
      </c>
      <c r="O27" s="412"/>
      <c r="P27" s="411">
        <v>422</v>
      </c>
      <c r="Q27" s="412"/>
      <c r="R27" s="411">
        <v>47</v>
      </c>
      <c r="S27" s="412"/>
      <c r="T27" s="411">
        <v>4321</v>
      </c>
      <c r="U27" s="412"/>
      <c r="V27" s="411">
        <v>9273</v>
      </c>
      <c r="W27" s="412"/>
      <c r="X27" s="411">
        <v>1067</v>
      </c>
      <c r="Y27" s="412"/>
      <c r="Z27" s="411">
        <v>3846</v>
      </c>
      <c r="AA27" s="412"/>
      <c r="AB27" s="411">
        <v>659</v>
      </c>
      <c r="AC27" s="412"/>
      <c r="AD27" s="411">
        <v>1224</v>
      </c>
      <c r="AE27" s="412"/>
      <c r="AF27" s="411">
        <v>5746</v>
      </c>
      <c r="AG27" s="412"/>
      <c r="AH27" s="411">
        <v>7150</v>
      </c>
      <c r="AI27" s="412"/>
      <c r="AJ27" s="411">
        <v>2936</v>
      </c>
      <c r="AK27" s="412"/>
      <c r="AL27" s="411">
        <v>6115</v>
      </c>
      <c r="AM27" s="412"/>
      <c r="AN27" s="411">
        <v>1404</v>
      </c>
      <c r="AO27" s="412"/>
      <c r="AP27" s="411">
        <v>2608</v>
      </c>
      <c r="AQ27" s="412"/>
    </row>
    <row r="28" spans="5:43">
      <c r="E28" s="1207"/>
      <c r="F28" s="413" t="s">
        <v>151</v>
      </c>
      <c r="G28" s="414" t="s">
        <v>291</v>
      </c>
      <c r="H28" s="415">
        <v>28605</v>
      </c>
      <c r="I28" s="416"/>
      <c r="J28" s="415">
        <v>4525</v>
      </c>
      <c r="K28" s="416"/>
      <c r="L28" s="415">
        <v>35</v>
      </c>
      <c r="M28" s="416"/>
      <c r="N28" s="415">
        <v>1488</v>
      </c>
      <c r="O28" s="416"/>
      <c r="P28" s="415">
        <v>166</v>
      </c>
      <c r="Q28" s="416"/>
      <c r="R28" s="415">
        <v>25</v>
      </c>
      <c r="S28" s="416"/>
      <c r="T28" s="415">
        <v>2821</v>
      </c>
      <c r="U28" s="416"/>
      <c r="V28" s="415">
        <v>5132</v>
      </c>
      <c r="W28" s="416"/>
      <c r="X28" s="415">
        <v>595</v>
      </c>
      <c r="Y28" s="416"/>
      <c r="Z28" s="415">
        <v>2074</v>
      </c>
      <c r="AA28" s="416"/>
      <c r="AB28" s="415">
        <v>253</v>
      </c>
      <c r="AC28" s="416"/>
      <c r="AD28" s="415">
        <v>582</v>
      </c>
      <c r="AE28" s="416"/>
      <c r="AF28" s="415">
        <v>2439</v>
      </c>
      <c r="AG28" s="416"/>
      <c r="AH28" s="415">
        <v>2766</v>
      </c>
      <c r="AI28" s="416"/>
      <c r="AJ28" s="415">
        <v>1536</v>
      </c>
      <c r="AK28" s="416"/>
      <c r="AL28" s="415">
        <v>2329</v>
      </c>
      <c r="AM28" s="416"/>
      <c r="AN28" s="415">
        <v>607</v>
      </c>
      <c r="AO28" s="416"/>
      <c r="AP28" s="415">
        <v>1232</v>
      </c>
      <c r="AQ28" s="416"/>
    </row>
    <row r="29" spans="5:43">
      <c r="E29" s="1208"/>
      <c r="F29" s="409" t="s">
        <v>152</v>
      </c>
      <c r="G29" s="410" t="s">
        <v>292</v>
      </c>
      <c r="H29" s="411">
        <v>25268</v>
      </c>
      <c r="I29" s="412"/>
      <c r="J29" s="411">
        <v>5649</v>
      </c>
      <c r="K29" s="412"/>
      <c r="L29" s="411">
        <v>34</v>
      </c>
      <c r="M29" s="412"/>
      <c r="N29" s="411">
        <v>1286</v>
      </c>
      <c r="O29" s="412"/>
      <c r="P29" s="411">
        <v>172</v>
      </c>
      <c r="Q29" s="412"/>
      <c r="R29" s="411">
        <v>23</v>
      </c>
      <c r="S29" s="412"/>
      <c r="T29" s="411">
        <v>2098</v>
      </c>
      <c r="U29" s="412"/>
      <c r="V29" s="411">
        <v>4526</v>
      </c>
      <c r="W29" s="412"/>
      <c r="X29" s="411">
        <v>555</v>
      </c>
      <c r="Y29" s="412"/>
      <c r="Z29" s="411">
        <v>2201</v>
      </c>
      <c r="AA29" s="412"/>
      <c r="AB29" s="411">
        <v>218</v>
      </c>
      <c r="AC29" s="412"/>
      <c r="AD29" s="411">
        <v>345</v>
      </c>
      <c r="AE29" s="412"/>
      <c r="AF29" s="411">
        <v>1953</v>
      </c>
      <c r="AG29" s="412"/>
      <c r="AH29" s="411">
        <v>1806</v>
      </c>
      <c r="AI29" s="412"/>
      <c r="AJ29" s="411">
        <v>1244</v>
      </c>
      <c r="AK29" s="412"/>
      <c r="AL29" s="411">
        <v>1600</v>
      </c>
      <c r="AM29" s="412"/>
      <c r="AN29" s="411">
        <v>414</v>
      </c>
      <c r="AO29" s="412"/>
      <c r="AP29" s="411">
        <v>1144</v>
      </c>
      <c r="AQ29" s="412"/>
    </row>
    <row r="30" spans="5:43">
      <c r="E30" s="1226">
        <v>2018</v>
      </c>
      <c r="F30" s="413" t="s">
        <v>263</v>
      </c>
      <c r="G30" s="414" t="s">
        <v>430</v>
      </c>
      <c r="H30" s="415">
        <v>1278164</v>
      </c>
      <c r="I30" s="416"/>
      <c r="J30" s="415">
        <v>132887</v>
      </c>
      <c r="K30" s="416"/>
      <c r="L30" s="415">
        <v>1022</v>
      </c>
      <c r="M30" s="416"/>
      <c r="N30" s="415">
        <v>68214</v>
      </c>
      <c r="O30" s="416"/>
      <c r="P30" s="415">
        <v>4365</v>
      </c>
      <c r="Q30" s="416"/>
      <c r="R30" s="415">
        <v>1280</v>
      </c>
      <c r="S30" s="416"/>
      <c r="T30" s="415">
        <v>85311</v>
      </c>
      <c r="U30" s="416"/>
      <c r="V30" s="415">
        <v>217831</v>
      </c>
      <c r="W30" s="416"/>
      <c r="X30" s="415">
        <v>25592</v>
      </c>
      <c r="Y30" s="416"/>
      <c r="Z30" s="415">
        <v>113191</v>
      </c>
      <c r="AA30" s="416"/>
      <c r="AB30" s="415">
        <v>19116</v>
      </c>
      <c r="AC30" s="416"/>
      <c r="AD30" s="415">
        <v>45510</v>
      </c>
      <c r="AE30" s="416"/>
      <c r="AF30" s="415">
        <v>128466</v>
      </c>
      <c r="AG30" s="416"/>
      <c r="AH30" s="415">
        <v>181109</v>
      </c>
      <c r="AI30" s="416"/>
      <c r="AJ30" s="415">
        <v>57895</v>
      </c>
      <c r="AK30" s="416"/>
      <c r="AL30" s="415">
        <v>98006</v>
      </c>
      <c r="AM30" s="416"/>
      <c r="AN30" s="415">
        <v>36689</v>
      </c>
      <c r="AO30" s="416"/>
      <c r="AP30" s="415">
        <v>61680</v>
      </c>
      <c r="AQ30" s="416"/>
    </row>
    <row r="31" spans="5:43">
      <c r="E31" s="1227"/>
      <c r="F31" s="409" t="s">
        <v>3</v>
      </c>
      <c r="G31" s="410">
        <v>16</v>
      </c>
      <c r="H31" s="411">
        <v>264492</v>
      </c>
      <c r="I31" s="412"/>
      <c r="J31" s="411">
        <v>31031</v>
      </c>
      <c r="K31" s="412"/>
      <c r="L31" s="411">
        <v>369</v>
      </c>
      <c r="M31" s="412"/>
      <c r="N31" s="411">
        <v>16646</v>
      </c>
      <c r="O31" s="412"/>
      <c r="P31" s="411">
        <v>1690</v>
      </c>
      <c r="Q31" s="412"/>
      <c r="R31" s="411">
        <v>330</v>
      </c>
      <c r="S31" s="412"/>
      <c r="T31" s="411">
        <v>23208</v>
      </c>
      <c r="U31" s="412"/>
      <c r="V31" s="411">
        <v>50508</v>
      </c>
      <c r="W31" s="412"/>
      <c r="X31" s="411">
        <v>4927</v>
      </c>
      <c r="Y31" s="412"/>
      <c r="Z31" s="411">
        <v>20413</v>
      </c>
      <c r="AA31" s="412"/>
      <c r="AB31" s="411">
        <v>2839</v>
      </c>
      <c r="AC31" s="412"/>
      <c r="AD31" s="411">
        <v>6274</v>
      </c>
      <c r="AE31" s="412"/>
      <c r="AF31" s="411">
        <v>23865</v>
      </c>
      <c r="AG31" s="412"/>
      <c r="AH31" s="411">
        <v>31247</v>
      </c>
      <c r="AI31" s="412"/>
      <c r="AJ31" s="411">
        <v>12893</v>
      </c>
      <c r="AK31" s="412"/>
      <c r="AL31" s="411">
        <v>19625</v>
      </c>
      <c r="AM31" s="412"/>
      <c r="AN31" s="411">
        <v>6146</v>
      </c>
      <c r="AO31" s="412"/>
      <c r="AP31" s="411">
        <v>12481</v>
      </c>
      <c r="AQ31" s="412"/>
    </row>
    <row r="32" spans="5:43">
      <c r="E32" s="1227"/>
      <c r="F32" s="413" t="s">
        <v>150</v>
      </c>
      <c r="G32" s="414" t="s">
        <v>290</v>
      </c>
      <c r="H32" s="415">
        <v>53708</v>
      </c>
      <c r="I32" s="416"/>
      <c r="J32" s="415">
        <v>5246</v>
      </c>
      <c r="K32" s="416"/>
      <c r="L32" s="415">
        <v>52</v>
      </c>
      <c r="M32" s="416"/>
      <c r="N32" s="415">
        <v>2533</v>
      </c>
      <c r="O32" s="416"/>
      <c r="P32" s="415">
        <v>428</v>
      </c>
      <c r="Q32" s="416"/>
      <c r="R32" s="415">
        <v>45</v>
      </c>
      <c r="S32" s="416"/>
      <c r="T32" s="415">
        <v>4180</v>
      </c>
      <c r="U32" s="416"/>
      <c r="V32" s="415">
        <v>9271</v>
      </c>
      <c r="W32" s="416"/>
      <c r="X32" s="415">
        <v>981</v>
      </c>
      <c r="Y32" s="416"/>
      <c r="Z32" s="415">
        <v>3756</v>
      </c>
      <c r="AA32" s="416"/>
      <c r="AB32" s="415">
        <v>642</v>
      </c>
      <c r="AC32" s="416"/>
      <c r="AD32" s="415">
        <v>1124</v>
      </c>
      <c r="AE32" s="416"/>
      <c r="AF32" s="415">
        <v>5647</v>
      </c>
      <c r="AG32" s="416"/>
      <c r="AH32" s="415">
        <v>7024</v>
      </c>
      <c r="AI32" s="416"/>
      <c r="AJ32" s="415">
        <v>2883</v>
      </c>
      <c r="AK32" s="416"/>
      <c r="AL32" s="415">
        <v>5990</v>
      </c>
      <c r="AM32" s="416"/>
      <c r="AN32" s="415">
        <v>1377</v>
      </c>
      <c r="AO32" s="416"/>
      <c r="AP32" s="415">
        <v>2529</v>
      </c>
      <c r="AQ32" s="416"/>
    </row>
    <row r="33" spans="5:43">
      <c r="E33" s="1227"/>
      <c r="F33" s="409" t="s">
        <v>151</v>
      </c>
      <c r="G33" s="410" t="s">
        <v>291</v>
      </c>
      <c r="H33" s="411">
        <v>28146</v>
      </c>
      <c r="I33" s="412"/>
      <c r="J33" s="411">
        <v>4614</v>
      </c>
      <c r="K33" s="412"/>
      <c r="L33" s="411">
        <v>33</v>
      </c>
      <c r="M33" s="412"/>
      <c r="N33" s="411">
        <v>1458</v>
      </c>
      <c r="O33" s="412"/>
      <c r="P33" s="411">
        <v>163</v>
      </c>
      <c r="Q33" s="412"/>
      <c r="R33" s="411">
        <v>23</v>
      </c>
      <c r="S33" s="412"/>
      <c r="T33" s="411">
        <v>2694</v>
      </c>
      <c r="U33" s="412"/>
      <c r="V33" s="411">
        <v>5181</v>
      </c>
      <c r="W33" s="412"/>
      <c r="X33" s="411">
        <v>569</v>
      </c>
      <c r="Y33" s="412"/>
      <c r="Z33" s="411">
        <v>2065</v>
      </c>
      <c r="AA33" s="412"/>
      <c r="AB33" s="411">
        <v>233</v>
      </c>
      <c r="AC33" s="412"/>
      <c r="AD33" s="411">
        <v>543</v>
      </c>
      <c r="AE33" s="412"/>
      <c r="AF33" s="411">
        <v>2403</v>
      </c>
      <c r="AG33" s="412"/>
      <c r="AH33" s="411">
        <v>2678</v>
      </c>
      <c r="AI33" s="412"/>
      <c r="AJ33" s="411">
        <v>1537</v>
      </c>
      <c r="AK33" s="412"/>
      <c r="AL33" s="411">
        <v>2215</v>
      </c>
      <c r="AM33" s="412"/>
      <c r="AN33" s="411">
        <v>554</v>
      </c>
      <c r="AO33" s="412"/>
      <c r="AP33" s="411">
        <v>1183</v>
      </c>
      <c r="AQ33" s="412"/>
    </row>
    <row r="34" spans="5:43">
      <c r="E34" s="1228"/>
      <c r="F34" s="413" t="s">
        <v>152</v>
      </c>
      <c r="G34" s="414" t="s">
        <v>292</v>
      </c>
      <c r="H34" s="415">
        <v>24953</v>
      </c>
      <c r="I34" s="416"/>
      <c r="J34" s="415">
        <v>5526</v>
      </c>
      <c r="K34" s="416"/>
      <c r="L34" s="415">
        <v>33</v>
      </c>
      <c r="M34" s="416"/>
      <c r="N34" s="415">
        <v>1286</v>
      </c>
      <c r="O34" s="416"/>
      <c r="P34" s="415">
        <v>161</v>
      </c>
      <c r="Q34" s="416"/>
      <c r="R34" s="415">
        <v>25</v>
      </c>
      <c r="S34" s="416"/>
      <c r="T34" s="415">
        <v>2071</v>
      </c>
      <c r="U34" s="416"/>
      <c r="V34" s="415">
        <v>4545</v>
      </c>
      <c r="W34" s="416"/>
      <c r="X34" s="415">
        <v>552</v>
      </c>
      <c r="Y34" s="416"/>
      <c r="Z34" s="415">
        <v>2181</v>
      </c>
      <c r="AA34" s="416"/>
      <c r="AB34" s="415">
        <v>196</v>
      </c>
      <c r="AC34" s="416"/>
      <c r="AD34" s="415">
        <v>324</v>
      </c>
      <c r="AE34" s="416"/>
      <c r="AF34" s="415">
        <v>1969</v>
      </c>
      <c r="AG34" s="416"/>
      <c r="AH34" s="415">
        <v>1787</v>
      </c>
      <c r="AI34" s="416"/>
      <c r="AJ34" s="415">
        <v>1218</v>
      </c>
      <c r="AK34" s="416"/>
      <c r="AL34" s="415">
        <v>1555</v>
      </c>
      <c r="AM34" s="416"/>
      <c r="AN34" s="415">
        <v>417</v>
      </c>
      <c r="AO34" s="416"/>
      <c r="AP34" s="415">
        <v>1107</v>
      </c>
      <c r="AQ34" s="416"/>
    </row>
    <row r="35" spans="5:43">
      <c r="E35" s="1206">
        <v>2017</v>
      </c>
      <c r="F35" s="409" t="s">
        <v>263</v>
      </c>
      <c r="G35" s="410" t="s">
        <v>430</v>
      </c>
      <c r="H35" s="411">
        <v>1242693</v>
      </c>
      <c r="I35" s="412"/>
      <c r="J35" s="411">
        <v>132928</v>
      </c>
      <c r="K35" s="412"/>
      <c r="L35" s="411">
        <v>1062</v>
      </c>
      <c r="M35" s="412"/>
      <c r="N35" s="411">
        <v>67555</v>
      </c>
      <c r="O35" s="412"/>
      <c r="P35" s="411">
        <v>4062</v>
      </c>
      <c r="Q35" s="412"/>
      <c r="R35" s="411">
        <v>1219</v>
      </c>
      <c r="S35" s="412"/>
      <c r="T35" s="411">
        <v>81629</v>
      </c>
      <c r="U35" s="412"/>
      <c r="V35" s="411">
        <v>219190</v>
      </c>
      <c r="W35" s="412"/>
      <c r="X35" s="411">
        <v>22841</v>
      </c>
      <c r="Y35" s="412"/>
      <c r="Z35" s="411">
        <v>104826</v>
      </c>
      <c r="AA35" s="412"/>
      <c r="AB35" s="411">
        <v>17837</v>
      </c>
      <c r="AC35" s="412"/>
      <c r="AD35" s="411">
        <v>40792</v>
      </c>
      <c r="AE35" s="412"/>
      <c r="AF35" s="411">
        <v>125617</v>
      </c>
      <c r="AG35" s="412"/>
      <c r="AH35" s="411">
        <v>176535</v>
      </c>
      <c r="AI35" s="412"/>
      <c r="AJ35" s="411">
        <v>56577</v>
      </c>
      <c r="AK35" s="412"/>
      <c r="AL35" s="411">
        <v>94740</v>
      </c>
      <c r="AM35" s="412"/>
      <c r="AN35" s="411">
        <v>35742</v>
      </c>
      <c r="AO35" s="412"/>
      <c r="AP35" s="411">
        <v>59541</v>
      </c>
      <c r="AQ35" s="412"/>
    </row>
    <row r="36" spans="5:43">
      <c r="E36" s="1207"/>
      <c r="F36" s="413" t="s">
        <v>3</v>
      </c>
      <c r="G36" s="414">
        <v>16</v>
      </c>
      <c r="H36" s="415">
        <v>261971</v>
      </c>
      <c r="I36" s="416"/>
      <c r="J36" s="415">
        <v>32139</v>
      </c>
      <c r="K36" s="416"/>
      <c r="L36" s="415">
        <v>392</v>
      </c>
      <c r="M36" s="416"/>
      <c r="N36" s="415">
        <v>16668</v>
      </c>
      <c r="O36" s="416"/>
      <c r="P36" s="415">
        <v>1575</v>
      </c>
      <c r="Q36" s="416"/>
      <c r="R36" s="415">
        <v>285</v>
      </c>
      <c r="S36" s="416"/>
      <c r="T36" s="415">
        <v>22978</v>
      </c>
      <c r="U36" s="416"/>
      <c r="V36" s="415">
        <v>51471</v>
      </c>
      <c r="W36" s="416"/>
      <c r="X36" s="415">
        <v>4924</v>
      </c>
      <c r="Y36" s="416"/>
      <c r="Z36" s="415">
        <v>19586</v>
      </c>
      <c r="AA36" s="416"/>
      <c r="AB36" s="415">
        <v>2669</v>
      </c>
      <c r="AC36" s="416"/>
      <c r="AD36" s="415">
        <v>5771</v>
      </c>
      <c r="AE36" s="416"/>
      <c r="AF36" s="415">
        <v>23234</v>
      </c>
      <c r="AG36" s="416"/>
      <c r="AH36" s="415">
        <v>30822</v>
      </c>
      <c r="AI36" s="416"/>
      <c r="AJ36" s="415">
        <v>12582</v>
      </c>
      <c r="AK36" s="416"/>
      <c r="AL36" s="415">
        <v>18838</v>
      </c>
      <c r="AM36" s="416"/>
      <c r="AN36" s="415">
        <v>5966</v>
      </c>
      <c r="AO36" s="416"/>
      <c r="AP36" s="415">
        <v>12071</v>
      </c>
      <c r="AQ36" s="416"/>
    </row>
    <row r="37" spans="5:43">
      <c r="E37" s="1207"/>
      <c r="F37" s="409" t="s">
        <v>150</v>
      </c>
      <c r="G37" s="410" t="s">
        <v>290</v>
      </c>
      <c r="H37" s="411">
        <v>53666</v>
      </c>
      <c r="I37" s="412"/>
      <c r="J37" s="411">
        <v>5492</v>
      </c>
      <c r="K37" s="412"/>
      <c r="L37" s="411">
        <v>57</v>
      </c>
      <c r="M37" s="412"/>
      <c r="N37" s="411">
        <v>2566</v>
      </c>
      <c r="O37" s="412"/>
      <c r="P37" s="411">
        <v>395</v>
      </c>
      <c r="Q37" s="412"/>
      <c r="R37" s="411">
        <v>42</v>
      </c>
      <c r="S37" s="412"/>
      <c r="T37" s="411">
        <v>4233</v>
      </c>
      <c r="U37" s="412"/>
      <c r="V37" s="411">
        <v>9580</v>
      </c>
      <c r="W37" s="412"/>
      <c r="X37" s="411">
        <v>954</v>
      </c>
      <c r="Y37" s="412"/>
      <c r="Z37" s="411">
        <v>3623</v>
      </c>
      <c r="AA37" s="412"/>
      <c r="AB37" s="411">
        <v>622</v>
      </c>
      <c r="AC37" s="412"/>
      <c r="AD37" s="411">
        <v>1045</v>
      </c>
      <c r="AE37" s="412"/>
      <c r="AF37" s="411">
        <v>5587</v>
      </c>
      <c r="AG37" s="412"/>
      <c r="AH37" s="411">
        <v>6967</v>
      </c>
      <c r="AI37" s="412"/>
      <c r="AJ37" s="411">
        <v>2832</v>
      </c>
      <c r="AK37" s="412"/>
      <c r="AL37" s="411">
        <v>5840</v>
      </c>
      <c r="AM37" s="412"/>
      <c r="AN37" s="411">
        <v>1351</v>
      </c>
      <c r="AO37" s="412"/>
      <c r="AP37" s="411">
        <v>2480</v>
      </c>
      <c r="AQ37" s="412"/>
    </row>
    <row r="38" spans="5:43">
      <c r="E38" s="1207"/>
      <c r="F38" s="413" t="s">
        <v>151</v>
      </c>
      <c r="G38" s="414" t="s">
        <v>291</v>
      </c>
      <c r="H38" s="415">
        <v>27670</v>
      </c>
      <c r="I38" s="416"/>
      <c r="J38" s="415">
        <v>4917</v>
      </c>
      <c r="K38" s="416"/>
      <c r="L38" s="415">
        <v>35</v>
      </c>
      <c r="M38" s="416"/>
      <c r="N38" s="415">
        <v>1450</v>
      </c>
      <c r="O38" s="416"/>
      <c r="P38" s="415">
        <v>153</v>
      </c>
      <c r="Q38" s="416"/>
      <c r="R38" s="415">
        <v>21</v>
      </c>
      <c r="S38" s="416"/>
      <c r="T38" s="415">
        <v>2611</v>
      </c>
      <c r="U38" s="416"/>
      <c r="V38" s="415">
        <v>5160</v>
      </c>
      <c r="W38" s="416"/>
      <c r="X38" s="415">
        <v>572</v>
      </c>
      <c r="Y38" s="416"/>
      <c r="Z38" s="415">
        <v>1995</v>
      </c>
      <c r="AA38" s="416"/>
      <c r="AB38" s="415">
        <v>211</v>
      </c>
      <c r="AC38" s="416"/>
      <c r="AD38" s="415">
        <v>494</v>
      </c>
      <c r="AE38" s="416"/>
      <c r="AF38" s="415">
        <v>2324</v>
      </c>
      <c r="AG38" s="416"/>
      <c r="AH38" s="415">
        <v>2568</v>
      </c>
      <c r="AI38" s="416"/>
      <c r="AJ38" s="415">
        <v>1424</v>
      </c>
      <c r="AK38" s="416"/>
      <c r="AL38" s="415">
        <v>2061</v>
      </c>
      <c r="AM38" s="416"/>
      <c r="AN38" s="415">
        <v>541</v>
      </c>
      <c r="AO38" s="416"/>
      <c r="AP38" s="415">
        <v>1133</v>
      </c>
      <c r="AQ38" s="416"/>
    </row>
    <row r="39" spans="5:43">
      <c r="E39" s="1208"/>
      <c r="F39" s="409" t="s">
        <v>152</v>
      </c>
      <c r="G39" s="410" t="s">
        <v>292</v>
      </c>
      <c r="H39" s="411">
        <v>24352</v>
      </c>
      <c r="I39" s="412"/>
      <c r="J39" s="411">
        <v>5617</v>
      </c>
      <c r="K39" s="412"/>
      <c r="L39" s="411">
        <v>35</v>
      </c>
      <c r="M39" s="412"/>
      <c r="N39" s="411">
        <v>1280</v>
      </c>
      <c r="O39" s="412"/>
      <c r="P39" s="411">
        <v>141</v>
      </c>
      <c r="Q39" s="412"/>
      <c r="R39" s="411">
        <v>24</v>
      </c>
      <c r="S39" s="412"/>
      <c r="T39" s="411">
        <v>1954</v>
      </c>
      <c r="U39" s="412"/>
      <c r="V39" s="411">
        <v>4548</v>
      </c>
      <c r="W39" s="412"/>
      <c r="X39" s="411">
        <v>536</v>
      </c>
      <c r="Y39" s="412"/>
      <c r="Z39" s="411">
        <v>2080</v>
      </c>
      <c r="AA39" s="412"/>
      <c r="AB39" s="411">
        <v>186</v>
      </c>
      <c r="AC39" s="412"/>
      <c r="AD39" s="411">
        <v>296</v>
      </c>
      <c r="AE39" s="412"/>
      <c r="AF39" s="411">
        <v>1818</v>
      </c>
      <c r="AG39" s="412"/>
      <c r="AH39" s="411">
        <v>1770</v>
      </c>
      <c r="AI39" s="412"/>
      <c r="AJ39" s="411">
        <v>1096</v>
      </c>
      <c r="AK39" s="412"/>
      <c r="AL39" s="411">
        <v>1502</v>
      </c>
      <c r="AM39" s="412"/>
      <c r="AN39" s="411">
        <v>401</v>
      </c>
      <c r="AO39" s="412"/>
      <c r="AP39" s="411">
        <v>1068</v>
      </c>
      <c r="AQ39" s="412"/>
    </row>
    <row r="40" spans="5:43">
      <c r="E40" s="417" t="s">
        <v>1020</v>
      </c>
      <c r="F40" s="418"/>
      <c r="G40" s="418"/>
      <c r="H40" s="418"/>
      <c r="I40" s="1203"/>
      <c r="J40" s="1203"/>
      <c r="K40" s="1203"/>
      <c r="L40" s="1203"/>
      <c r="M40" s="1203"/>
      <c r="N40" s="1203"/>
      <c r="O40" s="1203"/>
      <c r="P40" s="1203"/>
      <c r="Q40" s="1203"/>
      <c r="R40" s="1203"/>
      <c r="S40" s="1203"/>
      <c r="T40" s="1203"/>
      <c r="U40" s="1203"/>
      <c r="V40" s="1203"/>
      <c r="W40" s="1203"/>
      <c r="X40" s="1203"/>
      <c r="Y40" s="1203"/>
      <c r="Z40" s="1203"/>
      <c r="AA40" s="1203"/>
      <c r="AB40" s="1203"/>
      <c r="AC40" s="1203"/>
      <c r="AD40" s="1203"/>
      <c r="AE40" s="1203"/>
      <c r="AF40" s="1203"/>
      <c r="AG40" s="1203"/>
      <c r="AH40" s="1203"/>
      <c r="AI40" s="1203"/>
      <c r="AJ40" s="1203"/>
      <c r="AK40" s="1203"/>
      <c r="AL40" s="1203"/>
      <c r="AM40" s="1203"/>
      <c r="AN40" s="1203"/>
      <c r="AO40" s="1203"/>
      <c r="AP40" s="1203"/>
      <c r="AQ40" s="418"/>
    </row>
  </sheetData>
  <mergeCells count="64">
    <mergeCell ref="AM40:AN40"/>
    <mergeCell ref="AO40:AP40"/>
    <mergeCell ref="AA40:AB40"/>
    <mergeCell ref="AC40:AD40"/>
    <mergeCell ref="AE40:AF40"/>
    <mergeCell ref="AG40:AH40"/>
    <mergeCell ref="AI40:AJ40"/>
    <mergeCell ref="AK40:AL40"/>
    <mergeCell ref="E15:E19"/>
    <mergeCell ref="AF14:AG14"/>
    <mergeCell ref="AH14:AI14"/>
    <mergeCell ref="Y40:Z40"/>
    <mergeCell ref="E25:E29"/>
    <mergeCell ref="E30:E34"/>
    <mergeCell ref="E35:E39"/>
    <mergeCell ref="I40:J40"/>
    <mergeCell ref="K40:L40"/>
    <mergeCell ref="M40:N40"/>
    <mergeCell ref="O40:P40"/>
    <mergeCell ref="Q40:R40"/>
    <mergeCell ref="S40:T40"/>
    <mergeCell ref="U40:V40"/>
    <mergeCell ref="W40:X40"/>
    <mergeCell ref="E20:E24"/>
    <mergeCell ref="E9:E14"/>
    <mergeCell ref="F9:G14"/>
    <mergeCell ref="H9:AQ9"/>
    <mergeCell ref="H10:AQ10"/>
    <mergeCell ref="H11:I11"/>
    <mergeCell ref="J11:K11"/>
    <mergeCell ref="L11:M11"/>
    <mergeCell ref="N11:O11"/>
    <mergeCell ref="P11:Q11"/>
    <mergeCell ref="R11:S11"/>
    <mergeCell ref="AJ14:AK14"/>
    <mergeCell ref="H12:AQ12"/>
    <mergeCell ref="H13:AQ13"/>
    <mergeCell ref="H14:I14"/>
    <mergeCell ref="J14:K14"/>
    <mergeCell ref="L14:M14"/>
    <mergeCell ref="N14:O14"/>
    <mergeCell ref="P14:Q14"/>
    <mergeCell ref="R14:S14"/>
    <mergeCell ref="T14:U14"/>
    <mergeCell ref="V14:W14"/>
    <mergeCell ref="AL14:AM14"/>
    <mergeCell ref="AN14:AO14"/>
    <mergeCell ref="AP14:AQ14"/>
    <mergeCell ref="X14:Y14"/>
    <mergeCell ref="Z14:AA14"/>
    <mergeCell ref="AB14:AC14"/>
    <mergeCell ref="AD14:AE14"/>
    <mergeCell ref="AP11:AQ11"/>
    <mergeCell ref="T11:U11"/>
    <mergeCell ref="V11:W11"/>
    <mergeCell ref="X11:Y11"/>
    <mergeCell ref="Z11:AA11"/>
    <mergeCell ref="AB11:AC11"/>
    <mergeCell ref="AD11:AE11"/>
    <mergeCell ref="AF11:AG11"/>
    <mergeCell ref="AH11:AI11"/>
    <mergeCell ref="AJ11:AK11"/>
    <mergeCell ref="AL11:AM11"/>
    <mergeCell ref="AN11:AO11"/>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19FD-425B-43CF-8077-8AF419F70211}">
  <dimension ref="C4:AH14"/>
  <sheetViews>
    <sheetView workbookViewId="0"/>
  </sheetViews>
  <sheetFormatPr defaultRowHeight="14.4"/>
  <sheetData>
    <row r="4" spans="3:34">
      <c r="C4" s="1129" t="s">
        <v>489</v>
      </c>
      <c r="D4" s="1130"/>
      <c r="E4" s="1135" t="s">
        <v>806</v>
      </c>
      <c r="F4" s="1136"/>
      <c r="G4" s="1136"/>
      <c r="H4" s="1136"/>
      <c r="I4" s="1136"/>
      <c r="J4" s="1136"/>
      <c r="K4" s="1136"/>
      <c r="L4" s="1136"/>
      <c r="M4" s="1136"/>
      <c r="N4" s="1136"/>
      <c r="O4" s="1136"/>
      <c r="P4" s="1136"/>
      <c r="Q4" s="1136"/>
      <c r="R4" s="1136"/>
      <c r="S4" s="1136"/>
      <c r="T4" s="1136"/>
      <c r="U4" s="1136"/>
      <c r="V4" s="1136"/>
      <c r="W4" s="1136"/>
      <c r="X4" s="1136"/>
      <c r="Y4" s="1136"/>
      <c r="Z4" s="1136"/>
      <c r="AA4" s="1136"/>
      <c r="AB4" s="1136"/>
      <c r="AC4" s="1136"/>
      <c r="AD4" s="1136"/>
      <c r="AE4" s="1136"/>
      <c r="AF4" s="1136"/>
      <c r="AG4" s="1136"/>
      <c r="AH4" s="1205"/>
    </row>
    <row r="5" spans="3:34">
      <c r="C5" s="1131"/>
      <c r="D5" s="1132"/>
      <c r="E5" s="1137" t="s">
        <v>449</v>
      </c>
      <c r="F5" s="1138"/>
      <c r="G5" s="1138"/>
      <c r="H5" s="1138"/>
      <c r="I5" s="1138"/>
      <c r="J5" s="1138"/>
      <c r="K5" s="1138"/>
      <c r="L5" s="1138"/>
      <c r="M5" s="1138"/>
      <c r="N5" s="1138"/>
      <c r="O5" s="1138"/>
      <c r="P5" s="1138"/>
      <c r="Q5" s="1138"/>
      <c r="R5" s="1138"/>
      <c r="S5" s="1138"/>
      <c r="T5" s="1138"/>
      <c r="U5" s="1138"/>
      <c r="V5" s="1138"/>
      <c r="W5" s="1138"/>
      <c r="X5" s="1138"/>
      <c r="Y5" s="1138"/>
      <c r="Z5" s="1138"/>
      <c r="AA5" s="1138"/>
      <c r="AB5" s="1138"/>
      <c r="AC5" s="1138"/>
      <c r="AD5" s="1138"/>
      <c r="AE5" s="1138"/>
      <c r="AF5" s="1138"/>
      <c r="AG5" s="1138"/>
      <c r="AH5" s="1204"/>
    </row>
    <row r="6" spans="3:34">
      <c r="C6" s="1131"/>
      <c r="D6" s="1132"/>
      <c r="E6" s="1137">
        <v>2021</v>
      </c>
      <c r="F6" s="1138"/>
      <c r="G6" s="1138"/>
      <c r="H6" s="1138"/>
      <c r="I6" s="1138"/>
      <c r="J6" s="1204"/>
      <c r="K6" s="1137">
        <v>2020</v>
      </c>
      <c r="L6" s="1138"/>
      <c r="M6" s="1138"/>
      <c r="N6" s="1138"/>
      <c r="O6" s="1138"/>
      <c r="P6" s="1204"/>
      <c r="Q6" s="1137">
        <v>2019</v>
      </c>
      <c r="R6" s="1138"/>
      <c r="S6" s="1138"/>
      <c r="T6" s="1138"/>
      <c r="U6" s="1138"/>
      <c r="V6" s="1204"/>
      <c r="W6" s="1137">
        <v>2018</v>
      </c>
      <c r="X6" s="1138"/>
      <c r="Y6" s="1138"/>
      <c r="Z6" s="1138"/>
      <c r="AA6" s="1138"/>
      <c r="AB6" s="1204"/>
      <c r="AC6" s="1137">
        <v>2017</v>
      </c>
      <c r="AD6" s="1138"/>
      <c r="AE6" s="1138"/>
      <c r="AF6" s="1138"/>
      <c r="AG6" s="1138"/>
      <c r="AH6" s="1204"/>
    </row>
    <row r="7" spans="3:34">
      <c r="C7" s="1131"/>
      <c r="D7" s="1132"/>
      <c r="E7" s="1137" t="s">
        <v>807</v>
      </c>
      <c r="F7" s="1138"/>
      <c r="G7" s="1138"/>
      <c r="H7" s="1138"/>
      <c r="I7" s="1138"/>
      <c r="J7" s="1138"/>
      <c r="K7" s="1138"/>
      <c r="L7" s="1138"/>
      <c r="M7" s="1138"/>
      <c r="N7" s="1138"/>
      <c r="O7" s="1138"/>
      <c r="P7" s="1138"/>
      <c r="Q7" s="1138"/>
      <c r="R7" s="1138"/>
      <c r="S7" s="1138"/>
      <c r="T7" s="1138"/>
      <c r="U7" s="1138"/>
      <c r="V7" s="1138"/>
      <c r="W7" s="1138"/>
      <c r="X7" s="1138"/>
      <c r="Y7" s="1138"/>
      <c r="Z7" s="1138"/>
      <c r="AA7" s="1138"/>
      <c r="AB7" s="1138"/>
      <c r="AC7" s="1138"/>
      <c r="AD7" s="1138"/>
      <c r="AE7" s="1138"/>
      <c r="AF7" s="1138"/>
      <c r="AG7" s="1138"/>
      <c r="AH7" s="1204"/>
    </row>
    <row r="8" spans="3:34" ht="20.399999999999999" customHeight="1">
      <c r="C8" s="1131"/>
      <c r="D8" s="1132"/>
      <c r="E8" s="1137" t="s">
        <v>1</v>
      </c>
      <c r="F8" s="1204"/>
      <c r="G8" s="1137" t="s">
        <v>808</v>
      </c>
      <c r="H8" s="1204"/>
      <c r="I8" s="1137" t="s">
        <v>809</v>
      </c>
      <c r="J8" s="1204"/>
      <c r="K8" s="1137" t="s">
        <v>1</v>
      </c>
      <c r="L8" s="1204"/>
      <c r="M8" s="1137" t="s">
        <v>808</v>
      </c>
      <c r="N8" s="1204"/>
      <c r="O8" s="1137" t="s">
        <v>809</v>
      </c>
      <c r="P8" s="1204"/>
      <c r="Q8" s="1137" t="s">
        <v>1</v>
      </c>
      <c r="R8" s="1204"/>
      <c r="S8" s="1137" t="s">
        <v>808</v>
      </c>
      <c r="T8" s="1204"/>
      <c r="U8" s="1137" t="s">
        <v>809</v>
      </c>
      <c r="V8" s="1204"/>
      <c r="W8" s="1137" t="s">
        <v>1</v>
      </c>
      <c r="X8" s="1204"/>
      <c r="Y8" s="1137" t="s">
        <v>808</v>
      </c>
      <c r="Z8" s="1204"/>
      <c r="AA8" s="1137" t="s">
        <v>809</v>
      </c>
      <c r="AB8" s="1204"/>
      <c r="AC8" s="1137" t="s">
        <v>1</v>
      </c>
      <c r="AD8" s="1204"/>
      <c r="AE8" s="1137" t="s">
        <v>808</v>
      </c>
      <c r="AF8" s="1204"/>
      <c r="AG8" s="1137" t="s">
        <v>809</v>
      </c>
      <c r="AH8" s="1204"/>
    </row>
    <row r="9" spans="3:34">
      <c r="C9" s="1133"/>
      <c r="D9" s="1134"/>
      <c r="E9" s="1137" t="s">
        <v>719</v>
      </c>
      <c r="F9" s="1204"/>
      <c r="G9" s="1137" t="s">
        <v>719</v>
      </c>
      <c r="H9" s="1204"/>
      <c r="I9" s="1137" t="s">
        <v>719</v>
      </c>
      <c r="J9" s="1204"/>
      <c r="K9" s="1137" t="s">
        <v>719</v>
      </c>
      <c r="L9" s="1204"/>
      <c r="M9" s="1137" t="s">
        <v>719</v>
      </c>
      <c r="N9" s="1204"/>
      <c r="O9" s="1137" t="s">
        <v>719</v>
      </c>
      <c r="P9" s="1204"/>
      <c r="Q9" s="1137" t="s">
        <v>719</v>
      </c>
      <c r="R9" s="1204"/>
      <c r="S9" s="1137" t="s">
        <v>719</v>
      </c>
      <c r="T9" s="1204"/>
      <c r="U9" s="1137" t="s">
        <v>719</v>
      </c>
      <c r="V9" s="1204"/>
      <c r="W9" s="1137" t="s">
        <v>719</v>
      </c>
      <c r="X9" s="1204"/>
      <c r="Y9" s="1137" t="s">
        <v>719</v>
      </c>
      <c r="Z9" s="1204"/>
      <c r="AA9" s="1137" t="s">
        <v>719</v>
      </c>
      <c r="AB9" s="1204"/>
      <c r="AC9" s="1137" t="s">
        <v>719</v>
      </c>
      <c r="AD9" s="1204"/>
      <c r="AE9" s="1137" t="s">
        <v>719</v>
      </c>
      <c r="AF9" s="1204"/>
      <c r="AG9" s="1137" t="s">
        <v>719</v>
      </c>
      <c r="AH9" s="1204"/>
    </row>
    <row r="10" spans="3:34">
      <c r="C10" s="409" t="s">
        <v>263</v>
      </c>
      <c r="D10" s="410" t="s">
        <v>430</v>
      </c>
      <c r="E10" s="411">
        <v>1342116</v>
      </c>
      <c r="F10" s="412"/>
      <c r="G10" s="411">
        <v>1340801</v>
      </c>
      <c r="H10" s="412"/>
      <c r="I10" s="411">
        <v>1315</v>
      </c>
      <c r="J10" s="412"/>
      <c r="K10" s="411">
        <v>1301000</v>
      </c>
      <c r="L10" s="412"/>
      <c r="M10" s="411">
        <v>1299750</v>
      </c>
      <c r="N10" s="412"/>
      <c r="O10" s="411">
        <v>1250</v>
      </c>
      <c r="P10" s="412"/>
      <c r="Q10" s="411">
        <v>1318330</v>
      </c>
      <c r="R10" s="412"/>
      <c r="S10" s="411">
        <v>1317039</v>
      </c>
      <c r="T10" s="412"/>
      <c r="U10" s="411">
        <v>1291</v>
      </c>
      <c r="V10" s="412"/>
      <c r="W10" s="411">
        <v>1278164</v>
      </c>
      <c r="X10" s="412"/>
      <c r="Y10" s="411">
        <v>1276965</v>
      </c>
      <c r="Z10" s="412"/>
      <c r="AA10" s="411">
        <v>1199</v>
      </c>
      <c r="AB10" s="412"/>
      <c r="AC10" s="411">
        <v>1242693</v>
      </c>
      <c r="AD10" s="412"/>
      <c r="AE10" s="411">
        <v>1241549</v>
      </c>
      <c r="AF10" s="412"/>
      <c r="AG10" s="411">
        <v>1144</v>
      </c>
      <c r="AH10" s="412"/>
    </row>
    <row r="11" spans="3:34">
      <c r="C11" s="413" t="s">
        <v>3</v>
      </c>
      <c r="D11" s="414">
        <v>16</v>
      </c>
      <c r="E11" s="415">
        <v>273145</v>
      </c>
      <c r="F11" s="416"/>
      <c r="G11" s="415">
        <v>272935</v>
      </c>
      <c r="H11" s="416"/>
      <c r="I11" s="415">
        <v>210</v>
      </c>
      <c r="J11" s="416"/>
      <c r="K11" s="415">
        <v>266185</v>
      </c>
      <c r="L11" s="416"/>
      <c r="M11" s="415">
        <v>265985</v>
      </c>
      <c r="N11" s="416"/>
      <c r="O11" s="415">
        <v>200</v>
      </c>
      <c r="P11" s="416"/>
      <c r="Q11" s="415">
        <v>269110</v>
      </c>
      <c r="R11" s="416"/>
      <c r="S11" s="415">
        <v>268911</v>
      </c>
      <c r="T11" s="416"/>
      <c r="U11" s="415">
        <v>199</v>
      </c>
      <c r="V11" s="416"/>
      <c r="W11" s="415">
        <v>264492</v>
      </c>
      <c r="X11" s="416"/>
      <c r="Y11" s="415">
        <v>264301</v>
      </c>
      <c r="Z11" s="416"/>
      <c r="AA11" s="415">
        <v>191</v>
      </c>
      <c r="AB11" s="416"/>
      <c r="AC11" s="415">
        <v>261971</v>
      </c>
      <c r="AD11" s="416"/>
      <c r="AE11" s="415">
        <v>261798</v>
      </c>
      <c r="AF11" s="416"/>
      <c r="AG11" s="415">
        <v>173</v>
      </c>
      <c r="AH11" s="416"/>
    </row>
    <row r="12" spans="3:34">
      <c r="C12" s="409" t="s">
        <v>150</v>
      </c>
      <c r="D12" s="410" t="s">
        <v>290</v>
      </c>
      <c r="E12" s="411">
        <v>54871</v>
      </c>
      <c r="F12" s="412"/>
      <c r="G12" s="411">
        <v>54832</v>
      </c>
      <c r="H12" s="412"/>
      <c r="I12" s="411">
        <v>39</v>
      </c>
      <c r="J12" s="412"/>
      <c r="K12" s="411">
        <v>53851</v>
      </c>
      <c r="L12" s="412"/>
      <c r="M12" s="411">
        <v>53811</v>
      </c>
      <c r="N12" s="412"/>
      <c r="O12" s="411">
        <v>40</v>
      </c>
      <c r="P12" s="412"/>
      <c r="Q12" s="411">
        <v>54406</v>
      </c>
      <c r="R12" s="412"/>
      <c r="S12" s="411">
        <v>54370</v>
      </c>
      <c r="T12" s="412"/>
      <c r="U12" s="411">
        <v>36</v>
      </c>
      <c r="V12" s="412"/>
      <c r="W12" s="411">
        <v>53708</v>
      </c>
      <c r="X12" s="412"/>
      <c r="Y12" s="411">
        <v>53669</v>
      </c>
      <c r="Z12" s="412"/>
      <c r="AA12" s="411">
        <v>39</v>
      </c>
      <c r="AB12" s="412"/>
      <c r="AC12" s="411">
        <v>53666</v>
      </c>
      <c r="AD12" s="412"/>
      <c r="AE12" s="411">
        <v>53634</v>
      </c>
      <c r="AF12" s="412"/>
      <c r="AG12" s="411">
        <v>32</v>
      </c>
      <c r="AH12" s="412"/>
    </row>
    <row r="13" spans="3:34">
      <c r="C13" s="413" t="s">
        <v>151</v>
      </c>
      <c r="D13" s="414" t="s">
        <v>291</v>
      </c>
      <c r="E13" s="415">
        <v>29221</v>
      </c>
      <c r="F13" s="416"/>
      <c r="G13" s="415">
        <v>29199</v>
      </c>
      <c r="H13" s="416"/>
      <c r="I13" s="415">
        <v>22</v>
      </c>
      <c r="J13" s="416"/>
      <c r="K13" s="415">
        <v>28310</v>
      </c>
      <c r="L13" s="416"/>
      <c r="M13" s="415">
        <v>28287</v>
      </c>
      <c r="N13" s="416"/>
      <c r="O13" s="415">
        <v>23</v>
      </c>
      <c r="P13" s="416"/>
      <c r="Q13" s="415">
        <v>28605</v>
      </c>
      <c r="R13" s="416"/>
      <c r="S13" s="415">
        <v>28582</v>
      </c>
      <c r="T13" s="416"/>
      <c r="U13" s="415">
        <v>23</v>
      </c>
      <c r="V13" s="416"/>
      <c r="W13" s="415">
        <v>28146</v>
      </c>
      <c r="X13" s="416"/>
      <c r="Y13" s="415">
        <v>28124</v>
      </c>
      <c r="Z13" s="416"/>
      <c r="AA13" s="415">
        <v>22</v>
      </c>
      <c r="AB13" s="416"/>
      <c r="AC13" s="415">
        <v>27670</v>
      </c>
      <c r="AD13" s="416"/>
      <c r="AE13" s="415">
        <v>27648</v>
      </c>
      <c r="AF13" s="416"/>
      <c r="AG13" s="415">
        <v>22</v>
      </c>
      <c r="AH13" s="416"/>
    </row>
    <row r="14" spans="3:34">
      <c r="C14" s="409" t="s">
        <v>152</v>
      </c>
      <c r="D14" s="410" t="s">
        <v>292</v>
      </c>
      <c r="E14" s="411">
        <v>25345</v>
      </c>
      <c r="F14" s="412"/>
      <c r="G14" s="411">
        <v>25332</v>
      </c>
      <c r="H14" s="412"/>
      <c r="I14" s="411">
        <v>13</v>
      </c>
      <c r="J14" s="412"/>
      <c r="K14" s="411">
        <v>24889</v>
      </c>
      <c r="L14" s="412"/>
      <c r="M14" s="411">
        <v>24876</v>
      </c>
      <c r="N14" s="412"/>
      <c r="O14" s="411">
        <v>13</v>
      </c>
      <c r="P14" s="412"/>
      <c r="Q14" s="411">
        <v>25268</v>
      </c>
      <c r="R14" s="412"/>
      <c r="S14" s="411">
        <v>25254</v>
      </c>
      <c r="T14" s="412"/>
      <c r="U14" s="411">
        <v>14</v>
      </c>
      <c r="V14" s="412"/>
      <c r="W14" s="411">
        <v>24953</v>
      </c>
      <c r="X14" s="412"/>
      <c r="Y14" s="411">
        <v>24940</v>
      </c>
      <c r="Z14" s="412"/>
      <c r="AA14" s="411">
        <v>13</v>
      </c>
      <c r="AB14" s="412"/>
      <c r="AC14" s="411">
        <v>24352</v>
      </c>
      <c r="AD14" s="412"/>
      <c r="AE14" s="411">
        <v>24338</v>
      </c>
      <c r="AF14" s="412"/>
      <c r="AG14" s="411">
        <v>14</v>
      </c>
      <c r="AH14" s="412"/>
    </row>
  </sheetData>
  <mergeCells count="39">
    <mergeCell ref="Q8:R8"/>
    <mergeCell ref="C4:D9"/>
    <mergeCell ref="E4:AH4"/>
    <mergeCell ref="E5:AH5"/>
    <mergeCell ref="E6:J6"/>
    <mergeCell ref="K6:P6"/>
    <mergeCell ref="Q6:V6"/>
    <mergeCell ref="W6:AB6"/>
    <mergeCell ref="AC6:AH6"/>
    <mergeCell ref="E7:AH7"/>
    <mergeCell ref="E8:F8"/>
    <mergeCell ref="G8:H8"/>
    <mergeCell ref="I8:J8"/>
    <mergeCell ref="K8:L8"/>
    <mergeCell ref="M8:N8"/>
    <mergeCell ref="O8:P8"/>
    <mergeCell ref="AE8:AF8"/>
    <mergeCell ref="AG8:AH8"/>
    <mergeCell ref="E9:F9"/>
    <mergeCell ref="G9:H9"/>
    <mergeCell ref="I9:J9"/>
    <mergeCell ref="K9:L9"/>
    <mergeCell ref="M9:N9"/>
    <mergeCell ref="O9:P9"/>
    <mergeCell ref="Q9:R9"/>
    <mergeCell ref="S9:T9"/>
    <mergeCell ref="S8:T8"/>
    <mergeCell ref="U8:V8"/>
    <mergeCell ref="W8:X8"/>
    <mergeCell ref="Y8:Z8"/>
    <mergeCell ref="AA8:AB8"/>
    <mergeCell ref="AC8:AD8"/>
    <mergeCell ref="AG9:AH9"/>
    <mergeCell ref="U9:V9"/>
    <mergeCell ref="W9:X9"/>
    <mergeCell ref="Y9:Z9"/>
    <mergeCell ref="AA9:AB9"/>
    <mergeCell ref="AC9:AD9"/>
    <mergeCell ref="AE9:AF9"/>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AE627-065C-4125-B30E-59C2948B267A}">
  <dimension ref="E6:EU116"/>
  <sheetViews>
    <sheetView workbookViewId="0">
      <selection activeCell="H8" sqref="H8:EU8"/>
    </sheetView>
  </sheetViews>
  <sheetFormatPr defaultRowHeight="14.4"/>
  <cols>
    <col min="6" max="6" width="19.6640625" customWidth="1"/>
    <col min="8" max="8" width="67.77734375" bestFit="1" customWidth="1"/>
  </cols>
  <sheetData>
    <row r="6" spans="5:151" ht="15" thickBot="1"/>
    <row r="7" spans="5:151" ht="15" thickBot="1">
      <c r="E7" s="1162" t="s">
        <v>1057</v>
      </c>
      <c r="F7" s="1163"/>
      <c r="G7" s="1164"/>
    </row>
    <row r="8" spans="5:151">
      <c r="F8" s="1131" t="s">
        <v>452</v>
      </c>
      <c r="G8" s="1132"/>
      <c r="H8" s="1135" t="s">
        <v>1008</v>
      </c>
      <c r="I8" s="1136"/>
      <c r="J8" s="1136"/>
      <c r="K8" s="1136"/>
      <c r="L8" s="1136"/>
      <c r="M8" s="1136"/>
      <c r="N8" s="1136"/>
      <c r="O8" s="1136"/>
      <c r="P8" s="1136"/>
      <c r="Q8" s="1136"/>
      <c r="R8" s="1136"/>
      <c r="S8" s="1136"/>
      <c r="T8" s="1136"/>
      <c r="U8" s="1136"/>
      <c r="V8" s="1136"/>
      <c r="W8" s="1136"/>
      <c r="X8" s="1136"/>
      <c r="Y8" s="1136"/>
      <c r="Z8" s="1136"/>
      <c r="AA8" s="1136"/>
      <c r="AB8" s="1136"/>
      <c r="AC8" s="1136"/>
      <c r="AD8" s="1136"/>
      <c r="AE8" s="1136"/>
      <c r="AF8" s="1136"/>
      <c r="AG8" s="1136"/>
      <c r="AH8" s="1136"/>
      <c r="AI8" s="1136"/>
      <c r="AJ8" s="1136"/>
      <c r="AK8" s="1136"/>
      <c r="AL8" s="1136"/>
      <c r="AM8" s="1136"/>
      <c r="AN8" s="1136"/>
      <c r="AO8" s="1136"/>
      <c r="AP8" s="1136"/>
      <c r="AQ8" s="1136"/>
      <c r="AR8" s="1136"/>
      <c r="AS8" s="1136"/>
      <c r="AT8" s="1136"/>
      <c r="AU8" s="1136"/>
      <c r="AV8" s="1136"/>
      <c r="AW8" s="1136"/>
      <c r="AX8" s="1136"/>
      <c r="AY8" s="1136"/>
      <c r="AZ8" s="1136"/>
      <c r="BA8" s="1136"/>
      <c r="BB8" s="1136"/>
      <c r="BC8" s="1136"/>
      <c r="BD8" s="1136"/>
      <c r="BE8" s="1136"/>
      <c r="BF8" s="1136"/>
      <c r="BG8" s="1136"/>
      <c r="BH8" s="1136"/>
      <c r="BI8" s="1136"/>
      <c r="BJ8" s="1136"/>
      <c r="BK8" s="1136"/>
      <c r="BL8" s="1136"/>
      <c r="BM8" s="1136"/>
      <c r="BN8" s="1136"/>
      <c r="BO8" s="1136"/>
      <c r="BP8" s="1136"/>
      <c r="BQ8" s="1136"/>
      <c r="BR8" s="1136"/>
      <c r="BS8" s="1136"/>
      <c r="BT8" s="1136"/>
      <c r="BU8" s="1136"/>
      <c r="BV8" s="1136"/>
      <c r="BW8" s="1136"/>
      <c r="BX8" s="1136"/>
      <c r="BY8" s="1136"/>
      <c r="BZ8" s="1136"/>
      <c r="CA8" s="1136"/>
      <c r="CB8" s="1136"/>
      <c r="CC8" s="1136"/>
      <c r="CD8" s="1136"/>
      <c r="CE8" s="1136"/>
      <c r="CF8" s="1136"/>
      <c r="CG8" s="1136"/>
      <c r="CH8" s="1136"/>
      <c r="CI8" s="1136"/>
      <c r="CJ8" s="1136"/>
      <c r="CK8" s="1136"/>
      <c r="CL8" s="1136"/>
      <c r="CM8" s="1136"/>
      <c r="CN8" s="1136"/>
      <c r="CO8" s="1136"/>
      <c r="CP8" s="1136"/>
      <c r="CQ8" s="1136"/>
      <c r="CR8" s="1136"/>
      <c r="CS8" s="1136"/>
      <c r="CT8" s="1136"/>
      <c r="CU8" s="1136"/>
      <c r="CV8" s="1136"/>
      <c r="CW8" s="1136"/>
      <c r="CX8" s="1136"/>
      <c r="CY8" s="1136"/>
      <c r="CZ8" s="1136"/>
      <c r="DA8" s="1136"/>
      <c r="DB8" s="1136"/>
      <c r="DC8" s="1136"/>
      <c r="DD8" s="1136"/>
      <c r="DE8" s="1136"/>
      <c r="DF8" s="1136"/>
      <c r="DG8" s="1136"/>
      <c r="DH8" s="1136"/>
      <c r="DI8" s="1136"/>
      <c r="DJ8" s="1136"/>
      <c r="DK8" s="1136"/>
      <c r="DL8" s="1136"/>
      <c r="DM8" s="1136"/>
      <c r="DN8" s="1136"/>
      <c r="DO8" s="1136"/>
      <c r="DP8" s="1136"/>
      <c r="DQ8" s="1136"/>
      <c r="DR8" s="1136"/>
      <c r="DS8" s="1136"/>
      <c r="DT8" s="1136"/>
      <c r="DU8" s="1136"/>
      <c r="DV8" s="1136"/>
      <c r="DW8" s="1136"/>
      <c r="DX8" s="1136"/>
      <c r="DY8" s="1136"/>
      <c r="DZ8" s="1136"/>
      <c r="EA8" s="1136"/>
      <c r="EB8" s="1136"/>
      <c r="EC8" s="1136"/>
      <c r="ED8" s="1136"/>
      <c r="EE8" s="1136"/>
      <c r="EF8" s="1136"/>
      <c r="EG8" s="1136"/>
      <c r="EH8" s="1136"/>
      <c r="EI8" s="1136"/>
      <c r="EJ8" s="1136"/>
      <c r="EK8" s="1136"/>
      <c r="EL8" s="1136"/>
      <c r="EM8" s="1136"/>
      <c r="EN8" s="1136"/>
      <c r="EO8" s="1136"/>
      <c r="EP8" s="1136"/>
      <c r="EQ8" s="1136"/>
      <c r="ER8" s="1136"/>
      <c r="ES8" s="1136"/>
      <c r="ET8" s="1136"/>
      <c r="EU8" s="1205"/>
    </row>
    <row r="9" spans="5:151">
      <c r="F9" s="1131"/>
      <c r="G9" s="1132"/>
      <c r="H9" s="1137" t="s">
        <v>449</v>
      </c>
      <c r="I9" s="1138"/>
      <c r="J9" s="1138"/>
      <c r="K9" s="1138"/>
      <c r="L9" s="1138"/>
      <c r="M9" s="1138"/>
      <c r="N9" s="1138"/>
      <c r="O9" s="1138"/>
      <c r="P9" s="1138"/>
      <c r="Q9" s="1138"/>
      <c r="R9" s="1138"/>
      <c r="S9" s="1138"/>
      <c r="T9" s="1138"/>
      <c r="U9" s="1138"/>
      <c r="V9" s="1138"/>
      <c r="W9" s="1138"/>
      <c r="X9" s="1138"/>
      <c r="Y9" s="1138"/>
      <c r="Z9" s="1138"/>
      <c r="AA9" s="1138"/>
      <c r="AB9" s="1138"/>
      <c r="AC9" s="1138"/>
      <c r="AD9" s="1138"/>
      <c r="AE9" s="1138"/>
      <c r="AF9" s="1138"/>
      <c r="AG9" s="1138"/>
      <c r="AH9" s="1138"/>
      <c r="AI9" s="1138"/>
      <c r="AJ9" s="1138"/>
      <c r="AK9" s="1138"/>
      <c r="AL9" s="1138"/>
      <c r="AM9" s="1138"/>
      <c r="AN9" s="1138"/>
      <c r="AO9" s="1138"/>
      <c r="AP9" s="1138"/>
      <c r="AQ9" s="1138"/>
      <c r="AR9" s="1138"/>
      <c r="AS9" s="1138"/>
      <c r="AT9" s="1138"/>
      <c r="AU9" s="1138"/>
      <c r="AV9" s="1138"/>
      <c r="AW9" s="1138"/>
      <c r="AX9" s="1138"/>
      <c r="AY9" s="1138"/>
      <c r="AZ9" s="1138"/>
      <c r="BA9" s="1138"/>
      <c r="BB9" s="1138"/>
      <c r="BC9" s="1138"/>
      <c r="BD9" s="1138"/>
      <c r="BE9" s="1138"/>
      <c r="BF9" s="1138"/>
      <c r="BG9" s="1138"/>
      <c r="BH9" s="1138"/>
      <c r="BI9" s="1138"/>
      <c r="BJ9" s="1138"/>
      <c r="BK9" s="1138"/>
      <c r="BL9" s="1138"/>
      <c r="BM9" s="1138"/>
      <c r="BN9" s="1138"/>
      <c r="BO9" s="1138"/>
      <c r="BP9" s="1138"/>
      <c r="BQ9" s="1138"/>
      <c r="BR9" s="1138"/>
      <c r="BS9" s="1138"/>
      <c r="BT9" s="1138"/>
      <c r="BU9" s="1138"/>
      <c r="BV9" s="1138"/>
      <c r="BW9" s="1138"/>
      <c r="BX9" s="1138"/>
      <c r="BY9" s="1138"/>
      <c r="BZ9" s="1138"/>
      <c r="CA9" s="1138"/>
      <c r="CB9" s="1138"/>
      <c r="CC9" s="1138"/>
      <c r="CD9" s="1138"/>
      <c r="CE9" s="1138"/>
      <c r="CF9" s="1138"/>
      <c r="CG9" s="1138"/>
      <c r="CH9" s="1138"/>
      <c r="CI9" s="1138"/>
      <c r="CJ9" s="1138"/>
      <c r="CK9" s="1138"/>
      <c r="CL9" s="1138"/>
      <c r="CM9" s="1138"/>
      <c r="CN9" s="1138"/>
      <c r="CO9" s="1138"/>
      <c r="CP9" s="1138"/>
      <c r="CQ9" s="1138"/>
      <c r="CR9" s="1138"/>
      <c r="CS9" s="1138"/>
      <c r="CT9" s="1138"/>
      <c r="CU9" s="1138"/>
      <c r="CV9" s="1138"/>
      <c r="CW9" s="1138"/>
      <c r="CX9" s="1138"/>
      <c r="CY9" s="1138"/>
      <c r="CZ9" s="1138"/>
      <c r="DA9" s="1138"/>
      <c r="DB9" s="1138"/>
      <c r="DC9" s="1138"/>
      <c r="DD9" s="1138"/>
      <c r="DE9" s="1138"/>
      <c r="DF9" s="1138"/>
      <c r="DG9" s="1138"/>
      <c r="DH9" s="1138"/>
      <c r="DI9" s="1138"/>
      <c r="DJ9" s="1138"/>
      <c r="DK9" s="1138"/>
      <c r="DL9" s="1138"/>
      <c r="DM9" s="1138"/>
      <c r="DN9" s="1138"/>
      <c r="DO9" s="1138"/>
      <c r="DP9" s="1138"/>
      <c r="DQ9" s="1138"/>
      <c r="DR9" s="1138"/>
      <c r="DS9" s="1138"/>
      <c r="DT9" s="1138"/>
      <c r="DU9" s="1138"/>
      <c r="DV9" s="1138"/>
      <c r="DW9" s="1138"/>
      <c r="DX9" s="1138"/>
      <c r="DY9" s="1138"/>
      <c r="DZ9" s="1138"/>
      <c r="EA9" s="1138"/>
      <c r="EB9" s="1138"/>
      <c r="EC9" s="1138"/>
      <c r="ED9" s="1138"/>
      <c r="EE9" s="1138"/>
      <c r="EF9" s="1138"/>
      <c r="EG9" s="1138"/>
      <c r="EH9" s="1138"/>
      <c r="EI9" s="1138"/>
      <c r="EJ9" s="1138"/>
      <c r="EK9" s="1138"/>
      <c r="EL9" s="1138"/>
      <c r="EM9" s="1138"/>
      <c r="EN9" s="1138"/>
      <c r="EO9" s="1138"/>
      <c r="EP9" s="1138"/>
      <c r="EQ9" s="1138"/>
      <c r="ER9" s="1138"/>
      <c r="ES9" s="1138"/>
      <c r="ET9" s="1138"/>
      <c r="EU9" s="1204"/>
    </row>
    <row r="10" spans="5:151">
      <c r="F10" s="1131"/>
      <c r="G10" s="1132"/>
      <c r="H10" s="1137">
        <v>2020</v>
      </c>
      <c r="I10" s="1138"/>
      <c r="J10" s="1138"/>
      <c r="K10" s="1138"/>
      <c r="L10" s="1138"/>
      <c r="M10" s="1138"/>
      <c r="N10" s="1138"/>
      <c r="O10" s="1138"/>
      <c r="P10" s="1138"/>
      <c r="Q10" s="1138"/>
      <c r="R10" s="1138"/>
      <c r="S10" s="1138"/>
      <c r="T10" s="1138"/>
      <c r="U10" s="1138"/>
      <c r="V10" s="1138"/>
      <c r="W10" s="1138"/>
      <c r="X10" s="1138"/>
      <c r="Y10" s="1138"/>
      <c r="Z10" s="1138"/>
      <c r="AA10" s="1138"/>
      <c r="AB10" s="1138"/>
      <c r="AC10" s="1138"/>
      <c r="AD10" s="1138"/>
      <c r="AE10" s="1138"/>
      <c r="AF10" s="1138"/>
      <c r="AG10" s="1138"/>
      <c r="AH10" s="1138"/>
      <c r="AI10" s="1138"/>
      <c r="AJ10" s="1138"/>
      <c r="AK10" s="1138"/>
      <c r="AL10" s="1138"/>
      <c r="AM10" s="1138"/>
      <c r="AN10" s="1138"/>
      <c r="AO10" s="1138"/>
      <c r="AP10" s="1138"/>
      <c r="AQ10" s="1204"/>
      <c r="AR10" s="1137">
        <v>2019</v>
      </c>
      <c r="AS10" s="1138"/>
      <c r="AT10" s="1138"/>
      <c r="AU10" s="1138"/>
      <c r="AV10" s="1138"/>
      <c r="AW10" s="1138"/>
      <c r="AX10" s="1138"/>
      <c r="AY10" s="1138"/>
      <c r="AZ10" s="1138"/>
      <c r="BA10" s="1138"/>
      <c r="BB10" s="1138"/>
      <c r="BC10" s="1138"/>
      <c r="BD10" s="1138"/>
      <c r="BE10" s="1138"/>
      <c r="BF10" s="1138"/>
      <c r="BG10" s="1138"/>
      <c r="BH10" s="1138"/>
      <c r="BI10" s="1138"/>
      <c r="BJ10" s="1138"/>
      <c r="BK10" s="1138"/>
      <c r="BL10" s="1138"/>
      <c r="BM10" s="1138"/>
      <c r="BN10" s="1138"/>
      <c r="BO10" s="1138"/>
      <c r="BP10" s="1138"/>
      <c r="BQ10" s="1138"/>
      <c r="BR10" s="1138"/>
      <c r="BS10" s="1138"/>
      <c r="BT10" s="1138"/>
      <c r="BU10" s="1138"/>
      <c r="BV10" s="1138"/>
      <c r="BW10" s="1138"/>
      <c r="BX10" s="1138"/>
      <c r="BY10" s="1138"/>
      <c r="BZ10" s="1138"/>
      <c r="CA10" s="1204"/>
      <c r="CB10" s="1137">
        <v>2018</v>
      </c>
      <c r="CC10" s="1138"/>
      <c r="CD10" s="1138"/>
      <c r="CE10" s="1138"/>
      <c r="CF10" s="1138"/>
      <c r="CG10" s="1138"/>
      <c r="CH10" s="1138"/>
      <c r="CI10" s="1138"/>
      <c r="CJ10" s="1138"/>
      <c r="CK10" s="1138"/>
      <c r="CL10" s="1138"/>
      <c r="CM10" s="1138"/>
      <c r="CN10" s="1138"/>
      <c r="CO10" s="1138"/>
      <c r="CP10" s="1138"/>
      <c r="CQ10" s="1138"/>
      <c r="CR10" s="1138"/>
      <c r="CS10" s="1138"/>
      <c r="CT10" s="1138"/>
      <c r="CU10" s="1138"/>
      <c r="CV10" s="1138"/>
      <c r="CW10" s="1138"/>
      <c r="CX10" s="1138"/>
      <c r="CY10" s="1138"/>
      <c r="CZ10" s="1138"/>
      <c r="DA10" s="1138"/>
      <c r="DB10" s="1138"/>
      <c r="DC10" s="1138"/>
      <c r="DD10" s="1138"/>
      <c r="DE10" s="1138"/>
      <c r="DF10" s="1138"/>
      <c r="DG10" s="1138"/>
      <c r="DH10" s="1138"/>
      <c r="DI10" s="1138"/>
      <c r="DJ10" s="1138"/>
      <c r="DK10" s="1204"/>
      <c r="DL10" s="1137">
        <v>2017</v>
      </c>
      <c r="DM10" s="1138"/>
      <c r="DN10" s="1138"/>
      <c r="DO10" s="1138"/>
      <c r="DP10" s="1138"/>
      <c r="DQ10" s="1138"/>
      <c r="DR10" s="1138"/>
      <c r="DS10" s="1138"/>
      <c r="DT10" s="1138"/>
      <c r="DU10" s="1138"/>
      <c r="DV10" s="1138"/>
      <c r="DW10" s="1138"/>
      <c r="DX10" s="1138"/>
      <c r="DY10" s="1138"/>
      <c r="DZ10" s="1138"/>
      <c r="EA10" s="1138"/>
      <c r="EB10" s="1138"/>
      <c r="EC10" s="1138"/>
      <c r="ED10" s="1138"/>
      <c r="EE10" s="1138"/>
      <c r="EF10" s="1138"/>
      <c r="EG10" s="1138"/>
      <c r="EH10" s="1138"/>
      <c r="EI10" s="1138"/>
      <c r="EJ10" s="1138"/>
      <c r="EK10" s="1138"/>
      <c r="EL10" s="1138"/>
      <c r="EM10" s="1138"/>
      <c r="EN10" s="1138"/>
      <c r="EO10" s="1138"/>
      <c r="EP10" s="1138"/>
      <c r="EQ10" s="1138"/>
      <c r="ER10" s="1138"/>
      <c r="ES10" s="1138"/>
      <c r="ET10" s="1138"/>
      <c r="EU10" s="1204"/>
    </row>
    <row r="11" spans="5:151">
      <c r="F11" s="1131"/>
      <c r="G11" s="1132"/>
      <c r="H11" s="1137" t="s">
        <v>1009</v>
      </c>
      <c r="I11" s="1138"/>
      <c r="J11" s="1138"/>
      <c r="K11" s="1138"/>
      <c r="L11" s="1138"/>
      <c r="M11" s="1138"/>
      <c r="N11" s="1138"/>
      <c r="O11" s="1138"/>
      <c r="P11" s="1138"/>
      <c r="Q11" s="1138"/>
      <c r="R11" s="1138"/>
      <c r="S11" s="1138"/>
      <c r="T11" s="1138"/>
      <c r="U11" s="1138"/>
      <c r="V11" s="1138"/>
      <c r="W11" s="1138"/>
      <c r="X11" s="1138"/>
      <c r="Y11" s="1138"/>
      <c r="Z11" s="1138"/>
      <c r="AA11" s="1138"/>
      <c r="AB11" s="1138"/>
      <c r="AC11" s="1138"/>
      <c r="AD11" s="1138"/>
      <c r="AE11" s="1138"/>
      <c r="AF11" s="1138"/>
      <c r="AG11" s="1138"/>
      <c r="AH11" s="1138"/>
      <c r="AI11" s="1138"/>
      <c r="AJ11" s="1138"/>
      <c r="AK11" s="1138"/>
      <c r="AL11" s="1138"/>
      <c r="AM11" s="1138"/>
      <c r="AN11" s="1138"/>
      <c r="AO11" s="1138"/>
      <c r="AP11" s="1138"/>
      <c r="AQ11" s="1138"/>
      <c r="AR11" s="1138"/>
      <c r="AS11" s="1138"/>
      <c r="AT11" s="1138"/>
      <c r="AU11" s="1138"/>
      <c r="AV11" s="1138"/>
      <c r="AW11" s="1138"/>
      <c r="AX11" s="1138"/>
      <c r="AY11" s="1138"/>
      <c r="AZ11" s="1138"/>
      <c r="BA11" s="1138"/>
      <c r="BB11" s="1138"/>
      <c r="BC11" s="1138"/>
      <c r="BD11" s="1138"/>
      <c r="BE11" s="1138"/>
      <c r="BF11" s="1138"/>
      <c r="BG11" s="1138"/>
      <c r="BH11" s="1138"/>
      <c r="BI11" s="1138"/>
      <c r="BJ11" s="1138"/>
      <c r="BK11" s="1138"/>
      <c r="BL11" s="1138"/>
      <c r="BM11" s="1138"/>
      <c r="BN11" s="1138"/>
      <c r="BO11" s="1138"/>
      <c r="BP11" s="1138"/>
      <c r="BQ11" s="1138"/>
      <c r="BR11" s="1138"/>
      <c r="BS11" s="1138"/>
      <c r="BT11" s="1138"/>
      <c r="BU11" s="1138"/>
      <c r="BV11" s="1138"/>
      <c r="BW11" s="1138"/>
      <c r="BX11" s="1138"/>
      <c r="BY11" s="1138"/>
      <c r="BZ11" s="1138"/>
      <c r="CA11" s="1138"/>
      <c r="CB11" s="1138"/>
      <c r="CC11" s="1138"/>
      <c r="CD11" s="1138"/>
      <c r="CE11" s="1138"/>
      <c r="CF11" s="1138"/>
      <c r="CG11" s="1138"/>
      <c r="CH11" s="1138"/>
      <c r="CI11" s="1138"/>
      <c r="CJ11" s="1138"/>
      <c r="CK11" s="1138"/>
      <c r="CL11" s="1138"/>
      <c r="CM11" s="1138"/>
      <c r="CN11" s="1138"/>
      <c r="CO11" s="1138"/>
      <c r="CP11" s="1138"/>
      <c r="CQ11" s="1138"/>
      <c r="CR11" s="1138"/>
      <c r="CS11" s="1138"/>
      <c r="CT11" s="1138"/>
      <c r="CU11" s="1138"/>
      <c r="CV11" s="1138"/>
      <c r="CW11" s="1138"/>
      <c r="CX11" s="1138"/>
      <c r="CY11" s="1138"/>
      <c r="CZ11" s="1138"/>
      <c r="DA11" s="1138"/>
      <c r="DB11" s="1138"/>
      <c r="DC11" s="1138"/>
      <c r="DD11" s="1138"/>
      <c r="DE11" s="1138"/>
      <c r="DF11" s="1138"/>
      <c r="DG11" s="1138"/>
      <c r="DH11" s="1138"/>
      <c r="DI11" s="1138"/>
      <c r="DJ11" s="1138"/>
      <c r="DK11" s="1138"/>
      <c r="DL11" s="1138"/>
      <c r="DM11" s="1138"/>
      <c r="DN11" s="1138"/>
      <c r="DO11" s="1138"/>
      <c r="DP11" s="1138"/>
      <c r="DQ11" s="1138"/>
      <c r="DR11" s="1138"/>
      <c r="DS11" s="1138"/>
      <c r="DT11" s="1138"/>
      <c r="DU11" s="1138"/>
      <c r="DV11" s="1138"/>
      <c r="DW11" s="1138"/>
      <c r="DX11" s="1138"/>
      <c r="DY11" s="1138"/>
      <c r="DZ11" s="1138"/>
      <c r="EA11" s="1138"/>
      <c r="EB11" s="1138"/>
      <c r="EC11" s="1138"/>
      <c r="ED11" s="1138"/>
      <c r="EE11" s="1138"/>
      <c r="EF11" s="1138"/>
      <c r="EG11" s="1138"/>
      <c r="EH11" s="1138"/>
      <c r="EI11" s="1138"/>
      <c r="EJ11" s="1138"/>
      <c r="EK11" s="1138"/>
      <c r="EL11" s="1138"/>
      <c r="EM11" s="1138"/>
      <c r="EN11" s="1138"/>
      <c r="EO11" s="1138"/>
      <c r="EP11" s="1138"/>
      <c r="EQ11" s="1138"/>
      <c r="ER11" s="1138"/>
      <c r="ES11" s="1138"/>
      <c r="ET11" s="1138"/>
      <c r="EU11" s="1204"/>
    </row>
    <row r="12" spans="5:151" ht="40.799999999999997" customHeight="1">
      <c r="F12" s="1131"/>
      <c r="G12" s="1132"/>
      <c r="H12" s="1137" t="s">
        <v>1</v>
      </c>
      <c r="I12" s="1204"/>
      <c r="J12" s="1137" t="s">
        <v>709</v>
      </c>
      <c r="K12" s="1204"/>
      <c r="L12" s="1137" t="s">
        <v>812</v>
      </c>
      <c r="M12" s="1204"/>
      <c r="N12" s="1137" t="s">
        <v>786</v>
      </c>
      <c r="O12" s="1204"/>
      <c r="P12" s="1137" t="s">
        <v>813</v>
      </c>
      <c r="Q12" s="1204"/>
      <c r="R12" s="1137" t="s">
        <v>788</v>
      </c>
      <c r="S12" s="1204"/>
      <c r="T12" s="1137" t="s">
        <v>789</v>
      </c>
      <c r="U12" s="1204"/>
      <c r="V12" s="1137" t="s">
        <v>790</v>
      </c>
      <c r="W12" s="1204"/>
      <c r="X12" s="1137" t="s">
        <v>791</v>
      </c>
      <c r="Y12" s="1204"/>
      <c r="Z12" s="1137" t="s">
        <v>792</v>
      </c>
      <c r="AA12" s="1204"/>
      <c r="AB12" s="1137" t="s">
        <v>814</v>
      </c>
      <c r="AC12" s="1204"/>
      <c r="AD12" s="1137" t="s">
        <v>815</v>
      </c>
      <c r="AE12" s="1204"/>
      <c r="AF12" s="1137" t="s">
        <v>816</v>
      </c>
      <c r="AG12" s="1204"/>
      <c r="AH12" s="1137" t="s">
        <v>817</v>
      </c>
      <c r="AI12" s="1204"/>
      <c r="AJ12" s="1137" t="s">
        <v>799</v>
      </c>
      <c r="AK12" s="1204"/>
      <c r="AL12" s="1137" t="s">
        <v>1010</v>
      </c>
      <c r="AM12" s="1204"/>
      <c r="AN12" s="1137" t="s">
        <v>819</v>
      </c>
      <c r="AO12" s="1204"/>
      <c r="AP12" s="1137" t="s">
        <v>820</v>
      </c>
      <c r="AQ12" s="1204"/>
      <c r="AR12" s="1137" t="s">
        <v>1</v>
      </c>
      <c r="AS12" s="1204"/>
      <c r="AT12" s="1137" t="s">
        <v>709</v>
      </c>
      <c r="AU12" s="1204"/>
      <c r="AV12" s="1137" t="s">
        <v>812</v>
      </c>
      <c r="AW12" s="1204"/>
      <c r="AX12" s="1137" t="s">
        <v>786</v>
      </c>
      <c r="AY12" s="1204"/>
      <c r="AZ12" s="1137" t="s">
        <v>813</v>
      </c>
      <c r="BA12" s="1204"/>
      <c r="BB12" s="1137" t="s">
        <v>788</v>
      </c>
      <c r="BC12" s="1204"/>
      <c r="BD12" s="1137" t="s">
        <v>789</v>
      </c>
      <c r="BE12" s="1204"/>
      <c r="BF12" s="1137" t="s">
        <v>790</v>
      </c>
      <c r="BG12" s="1204"/>
      <c r="BH12" s="1137" t="s">
        <v>791</v>
      </c>
      <c r="BI12" s="1204"/>
      <c r="BJ12" s="1137" t="s">
        <v>792</v>
      </c>
      <c r="BK12" s="1204"/>
      <c r="BL12" s="1137" t="s">
        <v>814</v>
      </c>
      <c r="BM12" s="1204"/>
      <c r="BN12" s="1137" t="s">
        <v>815</v>
      </c>
      <c r="BO12" s="1204"/>
      <c r="BP12" s="1137" t="s">
        <v>816</v>
      </c>
      <c r="BQ12" s="1204"/>
      <c r="BR12" s="1137" t="s">
        <v>817</v>
      </c>
      <c r="BS12" s="1204"/>
      <c r="BT12" s="1137" t="s">
        <v>799</v>
      </c>
      <c r="BU12" s="1204"/>
      <c r="BV12" s="1137" t="s">
        <v>1010</v>
      </c>
      <c r="BW12" s="1204"/>
      <c r="BX12" s="1137" t="s">
        <v>819</v>
      </c>
      <c r="BY12" s="1204"/>
      <c r="BZ12" s="1137" t="s">
        <v>820</v>
      </c>
      <c r="CA12" s="1204"/>
      <c r="CB12" s="1137" t="s">
        <v>1</v>
      </c>
      <c r="CC12" s="1204"/>
      <c r="CD12" s="1137" t="s">
        <v>709</v>
      </c>
      <c r="CE12" s="1204"/>
      <c r="CF12" s="1137" t="s">
        <v>812</v>
      </c>
      <c r="CG12" s="1204"/>
      <c r="CH12" s="1137" t="s">
        <v>786</v>
      </c>
      <c r="CI12" s="1204"/>
      <c r="CJ12" s="1137" t="s">
        <v>813</v>
      </c>
      <c r="CK12" s="1204"/>
      <c r="CL12" s="1137" t="s">
        <v>788</v>
      </c>
      <c r="CM12" s="1204"/>
      <c r="CN12" s="1137" t="s">
        <v>789</v>
      </c>
      <c r="CO12" s="1204"/>
      <c r="CP12" s="1137" t="s">
        <v>790</v>
      </c>
      <c r="CQ12" s="1204"/>
      <c r="CR12" s="1137" t="s">
        <v>791</v>
      </c>
      <c r="CS12" s="1204"/>
      <c r="CT12" s="1137" t="s">
        <v>792</v>
      </c>
      <c r="CU12" s="1204"/>
      <c r="CV12" s="1137" t="s">
        <v>814</v>
      </c>
      <c r="CW12" s="1204"/>
      <c r="CX12" s="1137" t="s">
        <v>815</v>
      </c>
      <c r="CY12" s="1204"/>
      <c r="CZ12" s="1137" t="s">
        <v>816</v>
      </c>
      <c r="DA12" s="1204"/>
      <c r="DB12" s="1137" t="s">
        <v>817</v>
      </c>
      <c r="DC12" s="1204"/>
      <c r="DD12" s="1137" t="s">
        <v>799</v>
      </c>
      <c r="DE12" s="1204"/>
      <c r="DF12" s="1137" t="s">
        <v>1010</v>
      </c>
      <c r="DG12" s="1204"/>
      <c r="DH12" s="1137" t="s">
        <v>819</v>
      </c>
      <c r="DI12" s="1204"/>
      <c r="DJ12" s="1137" t="s">
        <v>820</v>
      </c>
      <c r="DK12" s="1204"/>
      <c r="DL12" s="1137" t="s">
        <v>1</v>
      </c>
      <c r="DM12" s="1204"/>
      <c r="DN12" s="1137" t="s">
        <v>709</v>
      </c>
      <c r="DO12" s="1204"/>
      <c r="DP12" s="1137" t="s">
        <v>812</v>
      </c>
      <c r="DQ12" s="1204"/>
      <c r="DR12" s="1137" t="s">
        <v>786</v>
      </c>
      <c r="DS12" s="1204"/>
      <c r="DT12" s="1137" t="s">
        <v>813</v>
      </c>
      <c r="DU12" s="1204"/>
      <c r="DV12" s="1137" t="s">
        <v>788</v>
      </c>
      <c r="DW12" s="1204"/>
      <c r="DX12" s="1137" t="s">
        <v>789</v>
      </c>
      <c r="DY12" s="1204"/>
      <c r="DZ12" s="1137" t="s">
        <v>790</v>
      </c>
      <c r="EA12" s="1204"/>
      <c r="EB12" s="1137" t="s">
        <v>791</v>
      </c>
      <c r="EC12" s="1204"/>
      <c r="ED12" s="1137" t="s">
        <v>792</v>
      </c>
      <c r="EE12" s="1204"/>
      <c r="EF12" s="1137" t="s">
        <v>814</v>
      </c>
      <c r="EG12" s="1204"/>
      <c r="EH12" s="1137" t="s">
        <v>815</v>
      </c>
      <c r="EI12" s="1204"/>
      <c r="EJ12" s="1137" t="s">
        <v>816</v>
      </c>
      <c r="EK12" s="1204"/>
      <c r="EL12" s="1137" t="s">
        <v>817</v>
      </c>
      <c r="EM12" s="1204"/>
      <c r="EN12" s="1137" t="s">
        <v>799</v>
      </c>
      <c r="EO12" s="1204"/>
      <c r="EP12" s="1137" t="s">
        <v>1010</v>
      </c>
      <c r="EQ12" s="1204"/>
      <c r="ER12" s="1137" t="s">
        <v>819</v>
      </c>
      <c r="ES12" s="1204"/>
      <c r="ET12" s="1137" t="s">
        <v>820</v>
      </c>
      <c r="EU12" s="1204"/>
    </row>
    <row r="13" spans="5:151">
      <c r="F13" s="1133"/>
      <c r="G13" s="1134"/>
      <c r="H13" s="1137" t="s">
        <v>719</v>
      </c>
      <c r="I13" s="1204"/>
      <c r="J13" s="1137" t="s">
        <v>719</v>
      </c>
      <c r="K13" s="1204"/>
      <c r="L13" s="1137" t="s">
        <v>719</v>
      </c>
      <c r="M13" s="1204"/>
      <c r="N13" s="1137" t="s">
        <v>719</v>
      </c>
      <c r="O13" s="1204"/>
      <c r="P13" s="1137" t="s">
        <v>719</v>
      </c>
      <c r="Q13" s="1204"/>
      <c r="R13" s="1137" t="s">
        <v>719</v>
      </c>
      <c r="S13" s="1204"/>
      <c r="T13" s="1137" t="s">
        <v>719</v>
      </c>
      <c r="U13" s="1204"/>
      <c r="V13" s="1137" t="s">
        <v>719</v>
      </c>
      <c r="W13" s="1204"/>
      <c r="X13" s="1137" t="s">
        <v>719</v>
      </c>
      <c r="Y13" s="1204"/>
      <c r="Z13" s="1137" t="s">
        <v>719</v>
      </c>
      <c r="AA13" s="1204"/>
      <c r="AB13" s="1137" t="s">
        <v>719</v>
      </c>
      <c r="AC13" s="1204"/>
      <c r="AD13" s="1137" t="s">
        <v>719</v>
      </c>
      <c r="AE13" s="1204"/>
      <c r="AF13" s="1137" t="s">
        <v>719</v>
      </c>
      <c r="AG13" s="1204"/>
      <c r="AH13" s="1137" t="s">
        <v>719</v>
      </c>
      <c r="AI13" s="1204"/>
      <c r="AJ13" s="1137" t="s">
        <v>719</v>
      </c>
      <c r="AK13" s="1204"/>
      <c r="AL13" s="1137" t="s">
        <v>719</v>
      </c>
      <c r="AM13" s="1204"/>
      <c r="AN13" s="1137" t="s">
        <v>719</v>
      </c>
      <c r="AO13" s="1204"/>
      <c r="AP13" s="1137" t="s">
        <v>719</v>
      </c>
      <c r="AQ13" s="1204"/>
      <c r="AR13" s="1137" t="s">
        <v>719</v>
      </c>
      <c r="AS13" s="1204"/>
      <c r="AT13" s="1137" t="s">
        <v>719</v>
      </c>
      <c r="AU13" s="1204"/>
      <c r="AV13" s="1137" t="s">
        <v>719</v>
      </c>
      <c r="AW13" s="1204"/>
      <c r="AX13" s="1137" t="s">
        <v>719</v>
      </c>
      <c r="AY13" s="1204"/>
      <c r="AZ13" s="1137" t="s">
        <v>719</v>
      </c>
      <c r="BA13" s="1204"/>
      <c r="BB13" s="1137" t="s">
        <v>719</v>
      </c>
      <c r="BC13" s="1204"/>
      <c r="BD13" s="1137" t="s">
        <v>719</v>
      </c>
      <c r="BE13" s="1204"/>
      <c r="BF13" s="1137" t="s">
        <v>719</v>
      </c>
      <c r="BG13" s="1204"/>
      <c r="BH13" s="1137" t="s">
        <v>719</v>
      </c>
      <c r="BI13" s="1204"/>
      <c r="BJ13" s="1137" t="s">
        <v>719</v>
      </c>
      <c r="BK13" s="1204"/>
      <c r="BL13" s="1137" t="s">
        <v>719</v>
      </c>
      <c r="BM13" s="1204"/>
      <c r="BN13" s="1137" t="s">
        <v>719</v>
      </c>
      <c r="BO13" s="1204"/>
      <c r="BP13" s="1137" t="s">
        <v>719</v>
      </c>
      <c r="BQ13" s="1204"/>
      <c r="BR13" s="1137" t="s">
        <v>719</v>
      </c>
      <c r="BS13" s="1204"/>
      <c r="BT13" s="1137" t="s">
        <v>719</v>
      </c>
      <c r="BU13" s="1204"/>
      <c r="BV13" s="1137" t="s">
        <v>719</v>
      </c>
      <c r="BW13" s="1204"/>
      <c r="BX13" s="1137" t="s">
        <v>719</v>
      </c>
      <c r="BY13" s="1204"/>
      <c r="BZ13" s="1137" t="s">
        <v>719</v>
      </c>
      <c r="CA13" s="1204"/>
      <c r="CB13" s="1137" t="s">
        <v>719</v>
      </c>
      <c r="CC13" s="1204"/>
      <c r="CD13" s="1137" t="s">
        <v>719</v>
      </c>
      <c r="CE13" s="1204"/>
      <c r="CF13" s="1137" t="s">
        <v>719</v>
      </c>
      <c r="CG13" s="1204"/>
      <c r="CH13" s="1137" t="s">
        <v>719</v>
      </c>
      <c r="CI13" s="1204"/>
      <c r="CJ13" s="1137" t="s">
        <v>719</v>
      </c>
      <c r="CK13" s="1204"/>
      <c r="CL13" s="1137" t="s">
        <v>719</v>
      </c>
      <c r="CM13" s="1204"/>
      <c r="CN13" s="1137" t="s">
        <v>719</v>
      </c>
      <c r="CO13" s="1204"/>
      <c r="CP13" s="1137" t="s">
        <v>719</v>
      </c>
      <c r="CQ13" s="1204"/>
      <c r="CR13" s="1137" t="s">
        <v>719</v>
      </c>
      <c r="CS13" s="1204"/>
      <c r="CT13" s="1137" t="s">
        <v>719</v>
      </c>
      <c r="CU13" s="1204"/>
      <c r="CV13" s="1137" t="s">
        <v>719</v>
      </c>
      <c r="CW13" s="1204"/>
      <c r="CX13" s="1137" t="s">
        <v>719</v>
      </c>
      <c r="CY13" s="1204"/>
      <c r="CZ13" s="1137" t="s">
        <v>719</v>
      </c>
      <c r="DA13" s="1204"/>
      <c r="DB13" s="1137" t="s">
        <v>719</v>
      </c>
      <c r="DC13" s="1204"/>
      <c r="DD13" s="1137" t="s">
        <v>719</v>
      </c>
      <c r="DE13" s="1204"/>
      <c r="DF13" s="1137" t="s">
        <v>719</v>
      </c>
      <c r="DG13" s="1204"/>
      <c r="DH13" s="1137" t="s">
        <v>719</v>
      </c>
      <c r="DI13" s="1204"/>
      <c r="DJ13" s="1137" t="s">
        <v>719</v>
      </c>
      <c r="DK13" s="1204"/>
      <c r="DL13" s="1137" t="s">
        <v>719</v>
      </c>
      <c r="DM13" s="1204"/>
      <c r="DN13" s="1137" t="s">
        <v>719</v>
      </c>
      <c r="DO13" s="1204"/>
      <c r="DP13" s="1137" t="s">
        <v>719</v>
      </c>
      <c r="DQ13" s="1204"/>
      <c r="DR13" s="1137" t="s">
        <v>719</v>
      </c>
      <c r="DS13" s="1204"/>
      <c r="DT13" s="1137" t="s">
        <v>719</v>
      </c>
      <c r="DU13" s="1204"/>
      <c r="DV13" s="1137" t="s">
        <v>719</v>
      </c>
      <c r="DW13" s="1204"/>
      <c r="DX13" s="1137" t="s">
        <v>719</v>
      </c>
      <c r="DY13" s="1204"/>
      <c r="DZ13" s="1137" t="s">
        <v>719</v>
      </c>
      <c r="EA13" s="1204"/>
      <c r="EB13" s="1137" t="s">
        <v>719</v>
      </c>
      <c r="EC13" s="1204"/>
      <c r="ED13" s="1137" t="s">
        <v>719</v>
      </c>
      <c r="EE13" s="1204"/>
      <c r="EF13" s="1137" t="s">
        <v>719</v>
      </c>
      <c r="EG13" s="1204"/>
      <c r="EH13" s="1137" t="s">
        <v>719</v>
      </c>
      <c r="EI13" s="1204"/>
      <c r="EJ13" s="1137" t="s">
        <v>719</v>
      </c>
      <c r="EK13" s="1204"/>
      <c r="EL13" s="1137" t="s">
        <v>719</v>
      </c>
      <c r="EM13" s="1204"/>
      <c r="EN13" s="1137" t="s">
        <v>719</v>
      </c>
      <c r="EO13" s="1204"/>
      <c r="EP13" s="1137" t="s">
        <v>719</v>
      </c>
      <c r="EQ13" s="1204"/>
      <c r="ER13" s="1137" t="s">
        <v>719</v>
      </c>
      <c r="ES13" s="1204"/>
      <c r="ET13" s="1137" t="s">
        <v>719</v>
      </c>
      <c r="EU13" s="1204"/>
    </row>
    <row r="14" spans="5:151">
      <c r="F14" s="409" t="s">
        <v>263</v>
      </c>
      <c r="G14" s="410" t="s">
        <v>430</v>
      </c>
      <c r="H14" s="411">
        <v>4130327</v>
      </c>
      <c r="I14" s="412"/>
      <c r="J14" s="411">
        <v>208152</v>
      </c>
      <c r="K14" s="412"/>
      <c r="L14" s="411">
        <v>9622</v>
      </c>
      <c r="M14" s="412"/>
      <c r="N14" s="411">
        <v>714212</v>
      </c>
      <c r="O14" s="412"/>
      <c r="P14" s="411">
        <v>13635</v>
      </c>
      <c r="Q14" s="412"/>
      <c r="R14" s="411">
        <v>36200</v>
      </c>
      <c r="S14" s="412"/>
      <c r="T14" s="411">
        <v>355834</v>
      </c>
      <c r="U14" s="412"/>
      <c r="V14" s="411">
        <v>799734</v>
      </c>
      <c r="W14" s="412"/>
      <c r="X14" s="411">
        <v>185514</v>
      </c>
      <c r="Y14" s="412"/>
      <c r="Z14" s="411">
        <v>367045</v>
      </c>
      <c r="AA14" s="412"/>
      <c r="AB14" s="411">
        <v>130525</v>
      </c>
      <c r="AC14" s="412"/>
      <c r="AD14" s="411">
        <v>78847</v>
      </c>
      <c r="AE14" s="412"/>
      <c r="AF14" s="411">
        <v>286722</v>
      </c>
      <c r="AG14" s="412"/>
      <c r="AH14" s="411">
        <v>486724</v>
      </c>
      <c r="AI14" s="412"/>
      <c r="AJ14" s="411">
        <v>98373</v>
      </c>
      <c r="AK14" s="412"/>
      <c r="AL14" s="411">
        <v>201787</v>
      </c>
      <c r="AM14" s="412"/>
      <c r="AN14" s="411">
        <v>62821</v>
      </c>
      <c r="AO14" s="412"/>
      <c r="AP14" s="411">
        <v>94580</v>
      </c>
      <c r="AQ14" s="412"/>
      <c r="AR14" s="411">
        <v>4212920</v>
      </c>
      <c r="AS14" s="412"/>
      <c r="AT14" s="411">
        <v>209123</v>
      </c>
      <c r="AU14" s="412"/>
      <c r="AV14" s="411">
        <v>9546</v>
      </c>
      <c r="AW14" s="412"/>
      <c r="AX14" s="411">
        <v>740801</v>
      </c>
      <c r="AY14" s="412" t="s">
        <v>459</v>
      </c>
      <c r="AZ14" s="411">
        <v>13176</v>
      </c>
      <c r="BA14" s="412"/>
      <c r="BB14" s="411">
        <v>34313</v>
      </c>
      <c r="BC14" s="412"/>
      <c r="BD14" s="411">
        <v>345071</v>
      </c>
      <c r="BE14" s="412"/>
      <c r="BF14" s="411">
        <v>809689</v>
      </c>
      <c r="BG14" s="412" t="s">
        <v>459</v>
      </c>
      <c r="BH14" s="411">
        <v>187243</v>
      </c>
      <c r="BI14" s="412"/>
      <c r="BJ14" s="411">
        <v>401728</v>
      </c>
      <c r="BK14" s="412"/>
      <c r="BL14" s="411">
        <v>122477</v>
      </c>
      <c r="BM14" s="412"/>
      <c r="BN14" s="411">
        <v>77462</v>
      </c>
      <c r="BO14" s="412"/>
      <c r="BP14" s="411">
        <v>285298</v>
      </c>
      <c r="BQ14" s="412"/>
      <c r="BR14" s="411">
        <v>516767</v>
      </c>
      <c r="BS14" s="412"/>
      <c r="BT14" s="411">
        <v>98544</v>
      </c>
      <c r="BU14" s="412"/>
      <c r="BV14" s="411">
        <v>200439</v>
      </c>
      <c r="BW14" s="412"/>
      <c r="BX14" s="411">
        <v>64138</v>
      </c>
      <c r="BY14" s="412"/>
      <c r="BZ14" s="411">
        <v>97105</v>
      </c>
      <c r="CA14" s="412"/>
      <c r="CB14" s="411">
        <v>4049276</v>
      </c>
      <c r="CC14" s="412"/>
      <c r="CD14" s="411">
        <v>201027</v>
      </c>
      <c r="CE14" s="412"/>
      <c r="CF14" s="411"/>
      <c r="CG14" s="412" t="s">
        <v>228</v>
      </c>
      <c r="CH14" s="411">
        <v>731038</v>
      </c>
      <c r="CI14" s="412" t="s">
        <v>459</v>
      </c>
      <c r="CJ14" s="411">
        <v>13242</v>
      </c>
      <c r="CK14" s="412"/>
      <c r="CL14" s="411">
        <v>33398</v>
      </c>
      <c r="CM14" s="412"/>
      <c r="CN14" s="411">
        <v>319451</v>
      </c>
      <c r="CO14" s="412"/>
      <c r="CP14" s="411">
        <v>793029</v>
      </c>
      <c r="CQ14" s="412"/>
      <c r="CR14" s="411">
        <v>174937</v>
      </c>
      <c r="CS14" s="412"/>
      <c r="CT14" s="411">
        <v>377505</v>
      </c>
      <c r="CU14" s="412"/>
      <c r="CV14" s="411">
        <v>111117</v>
      </c>
      <c r="CW14" s="412"/>
      <c r="CX14" s="411">
        <v>71103</v>
      </c>
      <c r="CY14" s="412"/>
      <c r="CZ14" s="411">
        <v>267459</v>
      </c>
      <c r="DA14" s="412"/>
      <c r="DB14" s="411">
        <v>504245</v>
      </c>
      <c r="DC14" s="412" t="s">
        <v>459</v>
      </c>
      <c r="DD14" s="411">
        <v>97189</v>
      </c>
      <c r="DE14" s="412"/>
      <c r="DF14" s="411">
        <v>190493</v>
      </c>
      <c r="DG14" s="412"/>
      <c r="DH14" s="411">
        <v>61098</v>
      </c>
      <c r="DI14" s="412"/>
      <c r="DJ14" s="411">
        <v>93423</v>
      </c>
      <c r="DK14" s="412"/>
      <c r="DL14" s="411">
        <v>3881211</v>
      </c>
      <c r="DM14" s="412"/>
      <c r="DN14" s="411">
        <v>199376</v>
      </c>
      <c r="DO14" s="412"/>
      <c r="DP14" s="411">
        <v>9508</v>
      </c>
      <c r="DQ14" s="412"/>
      <c r="DR14" s="411">
        <v>707982</v>
      </c>
      <c r="DS14" s="412"/>
      <c r="DT14" s="411">
        <v>12550</v>
      </c>
      <c r="DU14" s="412"/>
      <c r="DV14" s="411">
        <v>32248</v>
      </c>
      <c r="DW14" s="412"/>
      <c r="DX14" s="411">
        <v>304191</v>
      </c>
      <c r="DY14" s="412"/>
      <c r="DZ14" s="411">
        <v>769290</v>
      </c>
      <c r="EA14" s="412"/>
      <c r="EB14" s="411">
        <v>165726</v>
      </c>
      <c r="EC14" s="412"/>
      <c r="ED14" s="411">
        <v>349401</v>
      </c>
      <c r="EE14" s="412"/>
      <c r="EF14" s="411">
        <v>102179</v>
      </c>
      <c r="EG14" s="412"/>
      <c r="EH14" s="411">
        <v>63494</v>
      </c>
      <c r="EI14" s="412"/>
      <c r="EJ14" s="411">
        <v>253942</v>
      </c>
      <c r="EK14" s="412"/>
      <c r="EL14" s="411">
        <v>489106</v>
      </c>
      <c r="EM14" s="412"/>
      <c r="EN14" s="411">
        <v>94251</v>
      </c>
      <c r="EO14" s="412"/>
      <c r="EP14" s="411">
        <v>180097</v>
      </c>
      <c r="EQ14" s="412"/>
      <c r="ER14" s="411">
        <v>57460</v>
      </c>
      <c r="ES14" s="412"/>
      <c r="ET14" s="411">
        <v>90410</v>
      </c>
      <c r="EU14" s="412"/>
    </row>
    <row r="15" spans="5:151">
      <c r="F15" s="413" t="s">
        <v>3</v>
      </c>
      <c r="G15" s="414">
        <v>16</v>
      </c>
      <c r="H15" s="415">
        <v>802401</v>
      </c>
      <c r="I15" s="416"/>
      <c r="J15" s="415">
        <v>47665</v>
      </c>
      <c r="K15" s="416"/>
      <c r="L15" s="415"/>
      <c r="M15" s="416" t="s">
        <v>228</v>
      </c>
      <c r="N15" s="415">
        <v>190902</v>
      </c>
      <c r="O15" s="416"/>
      <c r="P15" s="415">
        <v>3122</v>
      </c>
      <c r="Q15" s="416"/>
      <c r="R15" s="415">
        <v>7166</v>
      </c>
      <c r="S15" s="416"/>
      <c r="T15" s="415">
        <v>75583</v>
      </c>
      <c r="U15" s="416"/>
      <c r="V15" s="415">
        <v>168462</v>
      </c>
      <c r="W15" s="416"/>
      <c r="X15" s="415">
        <v>36196</v>
      </c>
      <c r="Y15" s="416"/>
      <c r="Z15" s="415">
        <v>54441</v>
      </c>
      <c r="AA15" s="416"/>
      <c r="AB15" s="415">
        <v>13464</v>
      </c>
      <c r="AC15" s="416"/>
      <c r="AD15" s="415">
        <v>10388</v>
      </c>
      <c r="AE15" s="416"/>
      <c r="AF15" s="415">
        <v>43326</v>
      </c>
      <c r="AG15" s="416"/>
      <c r="AH15" s="415">
        <v>66789</v>
      </c>
      <c r="AI15" s="416"/>
      <c r="AJ15" s="415">
        <v>18238</v>
      </c>
      <c r="AK15" s="416"/>
      <c r="AL15" s="415">
        <v>36999</v>
      </c>
      <c r="AM15" s="416"/>
      <c r="AN15" s="415"/>
      <c r="AO15" s="416" t="s">
        <v>228</v>
      </c>
      <c r="AP15" s="415">
        <v>18255</v>
      </c>
      <c r="AQ15" s="416"/>
      <c r="AR15" s="415">
        <v>810222</v>
      </c>
      <c r="AS15" s="416"/>
      <c r="AT15" s="415">
        <v>49030</v>
      </c>
      <c r="AU15" s="416"/>
      <c r="AV15" s="415"/>
      <c r="AW15" s="416" t="s">
        <v>228</v>
      </c>
      <c r="AX15" s="415">
        <v>195563</v>
      </c>
      <c r="AY15" s="416"/>
      <c r="AZ15" s="415">
        <v>3012</v>
      </c>
      <c r="BA15" s="416"/>
      <c r="BB15" s="415">
        <v>6499</v>
      </c>
      <c r="BC15" s="416"/>
      <c r="BD15" s="415">
        <v>74192</v>
      </c>
      <c r="BE15" s="416"/>
      <c r="BF15" s="415">
        <v>170294</v>
      </c>
      <c r="BG15" s="416"/>
      <c r="BH15" s="415">
        <v>37172</v>
      </c>
      <c r="BI15" s="416"/>
      <c r="BJ15" s="415">
        <v>58334</v>
      </c>
      <c r="BK15" s="416"/>
      <c r="BL15" s="415">
        <v>13072</v>
      </c>
      <c r="BM15" s="416"/>
      <c r="BN15" s="415">
        <v>9815</v>
      </c>
      <c r="BO15" s="416"/>
      <c r="BP15" s="415">
        <v>42760</v>
      </c>
      <c r="BQ15" s="416"/>
      <c r="BR15" s="415">
        <v>65680</v>
      </c>
      <c r="BS15" s="416"/>
      <c r="BT15" s="415"/>
      <c r="BU15" s="416" t="s">
        <v>228</v>
      </c>
      <c r="BV15" s="415">
        <v>36023</v>
      </c>
      <c r="BW15" s="416"/>
      <c r="BX15" s="415">
        <v>8729</v>
      </c>
      <c r="BY15" s="416"/>
      <c r="BZ15" s="415">
        <v>18533</v>
      </c>
      <c r="CA15" s="416"/>
      <c r="CB15" s="415">
        <v>791695</v>
      </c>
      <c r="CC15" s="416"/>
      <c r="CD15" s="415">
        <v>47799</v>
      </c>
      <c r="CE15" s="416"/>
      <c r="CF15" s="415">
        <v>2752</v>
      </c>
      <c r="CG15" s="416"/>
      <c r="CH15" s="415">
        <v>192632</v>
      </c>
      <c r="CI15" s="416"/>
      <c r="CJ15" s="415">
        <v>3001</v>
      </c>
      <c r="CK15" s="416"/>
      <c r="CL15" s="415">
        <v>6840</v>
      </c>
      <c r="CM15" s="416"/>
      <c r="CN15" s="415">
        <v>71039</v>
      </c>
      <c r="CO15" s="416"/>
      <c r="CP15" s="415">
        <v>167956</v>
      </c>
      <c r="CQ15" s="416"/>
      <c r="CR15" s="415">
        <v>35822</v>
      </c>
      <c r="CS15" s="416"/>
      <c r="CT15" s="415">
        <v>55308</v>
      </c>
      <c r="CU15" s="416"/>
      <c r="CV15" s="415">
        <v>11369</v>
      </c>
      <c r="CW15" s="416"/>
      <c r="CX15" s="415">
        <v>9111</v>
      </c>
      <c r="CY15" s="416"/>
      <c r="CZ15" s="415">
        <v>40800</v>
      </c>
      <c r="DA15" s="416"/>
      <c r="DB15" s="415">
        <v>66424</v>
      </c>
      <c r="DC15" s="416"/>
      <c r="DD15" s="415">
        <v>18511</v>
      </c>
      <c r="DE15" s="416"/>
      <c r="DF15" s="415">
        <v>36081</v>
      </c>
      <c r="DG15" s="416"/>
      <c r="DH15" s="415">
        <v>8331</v>
      </c>
      <c r="DI15" s="416"/>
      <c r="DJ15" s="415">
        <v>17919</v>
      </c>
      <c r="DK15" s="416"/>
      <c r="DL15" s="415">
        <v>760686</v>
      </c>
      <c r="DM15" s="416"/>
      <c r="DN15" s="415">
        <v>48711</v>
      </c>
      <c r="DO15" s="416"/>
      <c r="DP15" s="415"/>
      <c r="DQ15" s="416" t="s">
        <v>228</v>
      </c>
      <c r="DR15" s="415">
        <v>185282</v>
      </c>
      <c r="DS15" s="416"/>
      <c r="DT15" s="415">
        <v>2894</v>
      </c>
      <c r="DU15" s="416"/>
      <c r="DV15" s="415">
        <v>6535</v>
      </c>
      <c r="DW15" s="416"/>
      <c r="DX15" s="415">
        <v>68677</v>
      </c>
      <c r="DY15" s="416"/>
      <c r="DZ15" s="415">
        <v>164411</v>
      </c>
      <c r="EA15" s="416"/>
      <c r="EB15" s="415">
        <v>34954</v>
      </c>
      <c r="EC15" s="416"/>
      <c r="ED15" s="415">
        <v>51830</v>
      </c>
      <c r="EE15" s="416"/>
      <c r="EF15" s="415">
        <v>10787</v>
      </c>
      <c r="EG15" s="416"/>
      <c r="EH15" s="415">
        <v>8303</v>
      </c>
      <c r="EI15" s="416"/>
      <c r="EJ15" s="415">
        <v>38976</v>
      </c>
      <c r="EK15" s="416"/>
      <c r="EL15" s="415">
        <v>60350</v>
      </c>
      <c r="EM15" s="416"/>
      <c r="EN15" s="415">
        <v>18140</v>
      </c>
      <c r="EO15" s="416"/>
      <c r="EP15" s="415">
        <v>32614</v>
      </c>
      <c r="EQ15" s="416"/>
      <c r="ER15" s="415"/>
      <c r="ES15" s="416" t="s">
        <v>228</v>
      </c>
      <c r="ET15" s="415">
        <v>17505</v>
      </c>
      <c r="EU15" s="416"/>
    </row>
    <row r="16" spans="5:151">
      <c r="F16" s="409" t="s">
        <v>150</v>
      </c>
      <c r="G16" s="410" t="s">
        <v>290</v>
      </c>
      <c r="H16" s="411">
        <v>147242</v>
      </c>
      <c r="I16" s="412"/>
      <c r="J16" s="411">
        <v>7659</v>
      </c>
      <c r="K16" s="412"/>
      <c r="L16" s="411">
        <v>163</v>
      </c>
      <c r="M16" s="412"/>
      <c r="N16" s="411">
        <v>26858</v>
      </c>
      <c r="O16" s="412"/>
      <c r="P16" s="411">
        <v>778</v>
      </c>
      <c r="Q16" s="412"/>
      <c r="R16" s="411">
        <v>1358</v>
      </c>
      <c r="S16" s="412"/>
      <c r="T16" s="411">
        <v>14873</v>
      </c>
      <c r="U16" s="412"/>
      <c r="V16" s="411">
        <v>30122</v>
      </c>
      <c r="W16" s="412"/>
      <c r="X16" s="411">
        <v>7411</v>
      </c>
      <c r="Y16" s="412"/>
      <c r="Z16" s="411">
        <v>10988</v>
      </c>
      <c r="AA16" s="412"/>
      <c r="AB16" s="411">
        <v>3712</v>
      </c>
      <c r="AC16" s="412"/>
      <c r="AD16" s="411">
        <v>1872</v>
      </c>
      <c r="AE16" s="412"/>
      <c r="AF16" s="411">
        <v>9963</v>
      </c>
      <c r="AG16" s="412"/>
      <c r="AH16" s="411">
        <v>11997</v>
      </c>
      <c r="AI16" s="412"/>
      <c r="AJ16" s="411">
        <v>4036</v>
      </c>
      <c r="AK16" s="412"/>
      <c r="AL16" s="411">
        <v>10136</v>
      </c>
      <c r="AM16" s="412"/>
      <c r="AN16" s="411">
        <v>1733</v>
      </c>
      <c r="AO16" s="412"/>
      <c r="AP16" s="411">
        <v>3583</v>
      </c>
      <c r="AQ16" s="412"/>
      <c r="AR16" s="411">
        <v>148619</v>
      </c>
      <c r="AS16" s="412"/>
      <c r="AT16" s="411">
        <v>7775</v>
      </c>
      <c r="AU16" s="412"/>
      <c r="AV16" s="411">
        <v>145</v>
      </c>
      <c r="AW16" s="412"/>
      <c r="AX16" s="411">
        <v>27295</v>
      </c>
      <c r="AY16" s="412"/>
      <c r="AZ16" s="411">
        <v>755</v>
      </c>
      <c r="BA16" s="412"/>
      <c r="BB16" s="411">
        <v>1355</v>
      </c>
      <c r="BC16" s="412"/>
      <c r="BD16" s="411">
        <v>14918</v>
      </c>
      <c r="BE16" s="412"/>
      <c r="BF16" s="411">
        <v>30340</v>
      </c>
      <c r="BG16" s="412"/>
      <c r="BH16" s="411">
        <v>8284</v>
      </c>
      <c r="BI16" s="412"/>
      <c r="BJ16" s="411">
        <v>11655</v>
      </c>
      <c r="BK16" s="412"/>
      <c r="BL16" s="411">
        <v>3709</v>
      </c>
      <c r="BM16" s="412"/>
      <c r="BN16" s="411">
        <v>1758</v>
      </c>
      <c r="BO16" s="412"/>
      <c r="BP16" s="411">
        <v>9831</v>
      </c>
      <c r="BQ16" s="412"/>
      <c r="BR16" s="411">
        <v>11173</v>
      </c>
      <c r="BS16" s="412"/>
      <c r="BT16" s="411">
        <v>4186</v>
      </c>
      <c r="BU16" s="412"/>
      <c r="BV16" s="411">
        <v>9864</v>
      </c>
      <c r="BW16" s="412"/>
      <c r="BX16" s="411">
        <v>1852</v>
      </c>
      <c r="BY16" s="412"/>
      <c r="BZ16" s="411">
        <v>3724</v>
      </c>
      <c r="CA16" s="412"/>
      <c r="CB16" s="411">
        <v>145184</v>
      </c>
      <c r="CC16" s="412"/>
      <c r="CD16" s="411">
        <v>7882</v>
      </c>
      <c r="CE16" s="412"/>
      <c r="CF16" s="411"/>
      <c r="CG16" s="412" t="s">
        <v>228</v>
      </c>
      <c r="CH16" s="411">
        <v>26657</v>
      </c>
      <c r="CI16" s="412"/>
      <c r="CJ16" s="411">
        <v>766</v>
      </c>
      <c r="CK16" s="412"/>
      <c r="CL16" s="411">
        <v>1168</v>
      </c>
      <c r="CM16" s="412"/>
      <c r="CN16" s="411">
        <v>14387</v>
      </c>
      <c r="CO16" s="412"/>
      <c r="CP16" s="411">
        <v>29904</v>
      </c>
      <c r="CQ16" s="412"/>
      <c r="CR16" s="411">
        <v>8028</v>
      </c>
      <c r="CS16" s="412"/>
      <c r="CT16" s="411">
        <v>11037</v>
      </c>
      <c r="CU16" s="412"/>
      <c r="CV16" s="411">
        <v>3271</v>
      </c>
      <c r="CW16" s="412"/>
      <c r="CX16" s="411">
        <v>1647</v>
      </c>
      <c r="CY16" s="412"/>
      <c r="CZ16" s="411">
        <v>9249</v>
      </c>
      <c r="DA16" s="412"/>
      <c r="DB16" s="411">
        <v>11918</v>
      </c>
      <c r="DC16" s="412"/>
      <c r="DD16" s="411">
        <v>4159</v>
      </c>
      <c r="DE16" s="412"/>
      <c r="DF16" s="411">
        <v>9481</v>
      </c>
      <c r="DG16" s="412"/>
      <c r="DH16" s="411"/>
      <c r="DI16" s="412" t="s">
        <v>228</v>
      </c>
      <c r="DJ16" s="411">
        <v>3684</v>
      </c>
      <c r="DK16" s="412"/>
      <c r="DL16" s="411">
        <v>141368</v>
      </c>
      <c r="DM16" s="412"/>
      <c r="DN16" s="411">
        <v>7988</v>
      </c>
      <c r="DO16" s="412"/>
      <c r="DP16" s="411">
        <v>162</v>
      </c>
      <c r="DQ16" s="412"/>
      <c r="DR16" s="411">
        <v>25517</v>
      </c>
      <c r="DS16" s="412"/>
      <c r="DT16" s="411">
        <v>721</v>
      </c>
      <c r="DU16" s="412"/>
      <c r="DV16" s="411">
        <v>1132</v>
      </c>
      <c r="DW16" s="412"/>
      <c r="DX16" s="411">
        <v>13994</v>
      </c>
      <c r="DY16" s="412"/>
      <c r="DZ16" s="411">
        <v>29489</v>
      </c>
      <c r="EA16" s="412"/>
      <c r="EB16" s="411">
        <v>7722</v>
      </c>
      <c r="EC16" s="412"/>
      <c r="ED16" s="411">
        <v>10608</v>
      </c>
      <c r="EE16" s="412"/>
      <c r="EF16" s="411">
        <v>2998</v>
      </c>
      <c r="EG16" s="412"/>
      <c r="EH16" s="411">
        <v>1493</v>
      </c>
      <c r="EI16" s="412"/>
      <c r="EJ16" s="411">
        <v>8875</v>
      </c>
      <c r="EK16" s="412"/>
      <c r="EL16" s="411">
        <v>12123</v>
      </c>
      <c r="EM16" s="412"/>
      <c r="EN16" s="411">
        <v>4021</v>
      </c>
      <c r="EO16" s="412"/>
      <c r="EP16" s="411">
        <v>9101</v>
      </c>
      <c r="EQ16" s="412"/>
      <c r="ER16" s="411">
        <v>1791</v>
      </c>
      <c r="ES16" s="412"/>
      <c r="ET16" s="411">
        <v>3633</v>
      </c>
      <c r="EU16" s="412"/>
    </row>
    <row r="17" spans="5:151">
      <c r="F17" s="413" t="s">
        <v>151</v>
      </c>
      <c r="G17" s="414" t="s">
        <v>291</v>
      </c>
      <c r="H17" s="415">
        <v>84331</v>
      </c>
      <c r="I17" s="416"/>
      <c r="J17" s="415">
        <v>5848</v>
      </c>
      <c r="K17" s="416"/>
      <c r="L17" s="415">
        <v>347</v>
      </c>
      <c r="M17" s="416"/>
      <c r="N17" s="415">
        <v>19105</v>
      </c>
      <c r="O17" s="416"/>
      <c r="P17" s="415">
        <v>322</v>
      </c>
      <c r="Q17" s="416"/>
      <c r="R17" s="415">
        <v>753</v>
      </c>
      <c r="S17" s="416"/>
      <c r="T17" s="415">
        <v>10568</v>
      </c>
      <c r="U17" s="416"/>
      <c r="V17" s="415">
        <v>16930</v>
      </c>
      <c r="W17" s="416"/>
      <c r="X17" s="415">
        <v>4362</v>
      </c>
      <c r="Y17" s="416"/>
      <c r="Z17" s="415">
        <v>5500</v>
      </c>
      <c r="AA17" s="416"/>
      <c r="AB17" s="415">
        <v>949</v>
      </c>
      <c r="AC17" s="416"/>
      <c r="AD17" s="415">
        <v>852</v>
      </c>
      <c r="AE17" s="416"/>
      <c r="AF17" s="415">
        <v>4857</v>
      </c>
      <c r="AG17" s="416"/>
      <c r="AH17" s="415">
        <v>4983</v>
      </c>
      <c r="AI17" s="416"/>
      <c r="AJ17" s="415">
        <v>2023</v>
      </c>
      <c r="AK17" s="416"/>
      <c r="AL17" s="415">
        <v>4189</v>
      </c>
      <c r="AM17" s="416"/>
      <c r="AN17" s="415">
        <v>888</v>
      </c>
      <c r="AO17" s="416"/>
      <c r="AP17" s="415">
        <v>1855</v>
      </c>
      <c r="AQ17" s="416"/>
      <c r="AR17" s="415">
        <v>84153</v>
      </c>
      <c r="AS17" s="416"/>
      <c r="AT17" s="415">
        <v>6053</v>
      </c>
      <c r="AU17" s="416"/>
      <c r="AV17" s="415">
        <v>335</v>
      </c>
      <c r="AW17" s="416"/>
      <c r="AX17" s="415">
        <v>18832</v>
      </c>
      <c r="AY17" s="416"/>
      <c r="AZ17" s="415">
        <v>305</v>
      </c>
      <c r="BA17" s="416"/>
      <c r="BB17" s="415">
        <v>751</v>
      </c>
      <c r="BC17" s="416"/>
      <c r="BD17" s="415">
        <v>10139</v>
      </c>
      <c r="BE17" s="416"/>
      <c r="BF17" s="415">
        <v>17201</v>
      </c>
      <c r="BG17" s="416"/>
      <c r="BH17" s="415">
        <v>4440</v>
      </c>
      <c r="BI17" s="416"/>
      <c r="BJ17" s="415">
        <v>5668</v>
      </c>
      <c r="BK17" s="416"/>
      <c r="BL17" s="415">
        <v>923</v>
      </c>
      <c r="BM17" s="416"/>
      <c r="BN17" s="415">
        <v>807</v>
      </c>
      <c r="BO17" s="416"/>
      <c r="BP17" s="415">
        <v>4780</v>
      </c>
      <c r="BQ17" s="416"/>
      <c r="BR17" s="415">
        <v>4869</v>
      </c>
      <c r="BS17" s="416"/>
      <c r="BT17" s="415">
        <v>2095</v>
      </c>
      <c r="BU17" s="416"/>
      <c r="BV17" s="415">
        <v>4196</v>
      </c>
      <c r="BW17" s="416"/>
      <c r="BX17" s="415">
        <v>885</v>
      </c>
      <c r="BY17" s="416"/>
      <c r="BZ17" s="415">
        <v>1874</v>
      </c>
      <c r="CA17" s="416"/>
      <c r="CB17" s="415">
        <v>83203</v>
      </c>
      <c r="CC17" s="416"/>
      <c r="CD17" s="415">
        <v>6085</v>
      </c>
      <c r="CE17" s="416"/>
      <c r="CF17" s="415">
        <v>334</v>
      </c>
      <c r="CG17" s="416"/>
      <c r="CH17" s="415">
        <v>19477</v>
      </c>
      <c r="CI17" s="416"/>
      <c r="CJ17" s="415">
        <v>293</v>
      </c>
      <c r="CK17" s="416"/>
      <c r="CL17" s="415">
        <v>761</v>
      </c>
      <c r="CM17" s="416"/>
      <c r="CN17" s="415">
        <v>9839</v>
      </c>
      <c r="CO17" s="416"/>
      <c r="CP17" s="415">
        <v>17194</v>
      </c>
      <c r="CQ17" s="416"/>
      <c r="CR17" s="415">
        <v>4279</v>
      </c>
      <c r="CS17" s="416"/>
      <c r="CT17" s="415">
        <v>5622</v>
      </c>
      <c r="CU17" s="416"/>
      <c r="CV17" s="415">
        <v>620</v>
      </c>
      <c r="CW17" s="416"/>
      <c r="CX17" s="415">
        <v>764</v>
      </c>
      <c r="CY17" s="416"/>
      <c r="CZ17" s="415">
        <v>4609</v>
      </c>
      <c r="DA17" s="416"/>
      <c r="DB17" s="415">
        <v>4696</v>
      </c>
      <c r="DC17" s="416"/>
      <c r="DD17" s="415">
        <v>2071</v>
      </c>
      <c r="DE17" s="416"/>
      <c r="DF17" s="415">
        <v>3956</v>
      </c>
      <c r="DG17" s="416"/>
      <c r="DH17" s="415">
        <v>820</v>
      </c>
      <c r="DI17" s="416"/>
      <c r="DJ17" s="415">
        <v>1783</v>
      </c>
      <c r="DK17" s="416"/>
      <c r="DL17" s="415">
        <v>79770</v>
      </c>
      <c r="DM17" s="416"/>
      <c r="DN17" s="415">
        <v>6413</v>
      </c>
      <c r="DO17" s="416"/>
      <c r="DP17" s="415">
        <v>334</v>
      </c>
      <c r="DQ17" s="416"/>
      <c r="DR17" s="415">
        <v>18194</v>
      </c>
      <c r="DS17" s="416"/>
      <c r="DT17" s="415">
        <v>279</v>
      </c>
      <c r="DU17" s="416"/>
      <c r="DV17" s="415">
        <v>765</v>
      </c>
      <c r="DW17" s="416"/>
      <c r="DX17" s="415">
        <v>9463</v>
      </c>
      <c r="DY17" s="416"/>
      <c r="DZ17" s="415">
        <v>16677</v>
      </c>
      <c r="EA17" s="416"/>
      <c r="EB17" s="415">
        <v>3949</v>
      </c>
      <c r="EC17" s="416"/>
      <c r="ED17" s="415">
        <v>5308</v>
      </c>
      <c r="EE17" s="416"/>
      <c r="EF17" s="415">
        <v>519</v>
      </c>
      <c r="EG17" s="416"/>
      <c r="EH17" s="415">
        <v>687</v>
      </c>
      <c r="EI17" s="416"/>
      <c r="EJ17" s="415">
        <v>4259</v>
      </c>
      <c r="EK17" s="416"/>
      <c r="EL17" s="415">
        <v>4756</v>
      </c>
      <c r="EM17" s="416"/>
      <c r="EN17" s="415">
        <v>1951</v>
      </c>
      <c r="EO17" s="416"/>
      <c r="EP17" s="415">
        <v>3701</v>
      </c>
      <c r="EQ17" s="416"/>
      <c r="ER17" s="415">
        <v>769</v>
      </c>
      <c r="ES17" s="416"/>
      <c r="ET17" s="415">
        <v>1746</v>
      </c>
      <c r="EU17" s="416"/>
    </row>
    <row r="18" spans="5:151">
      <c r="F18" s="409" t="s">
        <v>152</v>
      </c>
      <c r="G18" s="410" t="s">
        <v>292</v>
      </c>
      <c r="H18" s="411">
        <v>58962</v>
      </c>
      <c r="I18" s="412"/>
      <c r="J18" s="411">
        <v>6651</v>
      </c>
      <c r="K18" s="412"/>
      <c r="L18" s="411">
        <v>384</v>
      </c>
      <c r="M18" s="412"/>
      <c r="N18" s="411">
        <v>10756</v>
      </c>
      <c r="O18" s="412"/>
      <c r="P18" s="411">
        <v>277</v>
      </c>
      <c r="Q18" s="412"/>
      <c r="R18" s="411">
        <v>459</v>
      </c>
      <c r="S18" s="412"/>
      <c r="T18" s="411">
        <v>5351</v>
      </c>
      <c r="U18" s="412"/>
      <c r="V18" s="411">
        <v>13057</v>
      </c>
      <c r="W18" s="412"/>
      <c r="X18" s="411">
        <v>2879</v>
      </c>
      <c r="Y18" s="412"/>
      <c r="Z18" s="411">
        <v>4819</v>
      </c>
      <c r="AA18" s="412"/>
      <c r="AB18" s="411">
        <v>1519</v>
      </c>
      <c r="AC18" s="412"/>
      <c r="AD18" s="411">
        <v>576</v>
      </c>
      <c r="AE18" s="412"/>
      <c r="AF18" s="411">
        <v>3025</v>
      </c>
      <c r="AG18" s="412"/>
      <c r="AH18" s="411">
        <v>2666</v>
      </c>
      <c r="AI18" s="412"/>
      <c r="AJ18" s="411">
        <v>1481</v>
      </c>
      <c r="AK18" s="412"/>
      <c r="AL18" s="411">
        <v>2835</v>
      </c>
      <c r="AM18" s="412"/>
      <c r="AN18" s="411">
        <v>589</v>
      </c>
      <c r="AO18" s="412"/>
      <c r="AP18" s="411">
        <v>1638</v>
      </c>
      <c r="AQ18" s="412"/>
      <c r="AR18" s="411">
        <v>60217</v>
      </c>
      <c r="AS18" s="412"/>
      <c r="AT18" s="411">
        <v>7136</v>
      </c>
      <c r="AU18" s="412"/>
      <c r="AV18" s="411">
        <v>390</v>
      </c>
      <c r="AW18" s="412"/>
      <c r="AX18" s="411">
        <v>11195</v>
      </c>
      <c r="AY18" s="412"/>
      <c r="AZ18" s="411">
        <v>274</v>
      </c>
      <c r="BA18" s="412"/>
      <c r="BB18" s="411">
        <v>439</v>
      </c>
      <c r="BC18" s="412"/>
      <c r="BD18" s="411">
        <v>5288</v>
      </c>
      <c r="BE18" s="412"/>
      <c r="BF18" s="411">
        <v>13174</v>
      </c>
      <c r="BG18" s="412"/>
      <c r="BH18" s="411">
        <v>3004</v>
      </c>
      <c r="BI18" s="412"/>
      <c r="BJ18" s="411">
        <v>4947</v>
      </c>
      <c r="BK18" s="412"/>
      <c r="BL18" s="411">
        <v>1429</v>
      </c>
      <c r="BM18" s="412"/>
      <c r="BN18" s="411">
        <v>543</v>
      </c>
      <c r="BO18" s="412"/>
      <c r="BP18" s="411">
        <v>2987</v>
      </c>
      <c r="BQ18" s="412"/>
      <c r="BR18" s="411">
        <v>2863</v>
      </c>
      <c r="BS18" s="412"/>
      <c r="BT18" s="411">
        <v>1510</v>
      </c>
      <c r="BU18" s="412"/>
      <c r="BV18" s="411">
        <v>2758</v>
      </c>
      <c r="BW18" s="412"/>
      <c r="BX18" s="411">
        <v>607</v>
      </c>
      <c r="BY18" s="412"/>
      <c r="BZ18" s="411">
        <v>1673</v>
      </c>
      <c r="CA18" s="412"/>
      <c r="CB18" s="411">
        <v>59332</v>
      </c>
      <c r="CC18" s="412"/>
      <c r="CD18" s="411">
        <v>6761</v>
      </c>
      <c r="CE18" s="412"/>
      <c r="CF18" s="411">
        <v>410</v>
      </c>
      <c r="CG18" s="412"/>
      <c r="CH18" s="411">
        <v>11116</v>
      </c>
      <c r="CI18" s="412"/>
      <c r="CJ18" s="411">
        <v>259</v>
      </c>
      <c r="CK18" s="412"/>
      <c r="CL18" s="411">
        <v>811</v>
      </c>
      <c r="CM18" s="412"/>
      <c r="CN18" s="411">
        <v>5196</v>
      </c>
      <c r="CO18" s="412"/>
      <c r="CP18" s="411">
        <v>13103</v>
      </c>
      <c r="CQ18" s="412"/>
      <c r="CR18" s="411">
        <v>2956</v>
      </c>
      <c r="CS18" s="412"/>
      <c r="CT18" s="411">
        <v>4921</v>
      </c>
      <c r="CU18" s="412"/>
      <c r="CV18" s="411">
        <v>1022</v>
      </c>
      <c r="CW18" s="412"/>
      <c r="CX18" s="411">
        <v>473</v>
      </c>
      <c r="CY18" s="412"/>
      <c r="CZ18" s="411">
        <v>2926</v>
      </c>
      <c r="DA18" s="412"/>
      <c r="DB18" s="411">
        <v>3106</v>
      </c>
      <c r="DC18" s="412"/>
      <c r="DD18" s="411">
        <v>1467</v>
      </c>
      <c r="DE18" s="412"/>
      <c r="DF18" s="411">
        <v>2608</v>
      </c>
      <c r="DG18" s="412"/>
      <c r="DH18" s="411">
        <v>539</v>
      </c>
      <c r="DI18" s="412"/>
      <c r="DJ18" s="411">
        <v>1658</v>
      </c>
      <c r="DK18" s="412"/>
      <c r="DL18" s="411">
        <v>57962</v>
      </c>
      <c r="DM18" s="412"/>
      <c r="DN18" s="411">
        <v>6798</v>
      </c>
      <c r="DO18" s="412"/>
      <c r="DP18" s="411">
        <v>431</v>
      </c>
      <c r="DQ18" s="412"/>
      <c r="DR18" s="411">
        <v>11220</v>
      </c>
      <c r="DS18" s="412"/>
      <c r="DT18" s="411">
        <v>247</v>
      </c>
      <c r="DU18" s="412"/>
      <c r="DV18" s="411">
        <v>522</v>
      </c>
      <c r="DW18" s="412"/>
      <c r="DX18" s="411">
        <v>4963</v>
      </c>
      <c r="DY18" s="412"/>
      <c r="DZ18" s="411">
        <v>12909</v>
      </c>
      <c r="EA18" s="412"/>
      <c r="EB18" s="411">
        <v>2960</v>
      </c>
      <c r="EC18" s="412"/>
      <c r="ED18" s="411">
        <v>4505</v>
      </c>
      <c r="EE18" s="412"/>
      <c r="EF18" s="411">
        <v>1138</v>
      </c>
      <c r="EG18" s="412"/>
      <c r="EH18" s="411">
        <v>443</v>
      </c>
      <c r="EI18" s="412"/>
      <c r="EJ18" s="411">
        <v>2708</v>
      </c>
      <c r="EK18" s="412"/>
      <c r="EL18" s="411">
        <v>3125</v>
      </c>
      <c r="EM18" s="412"/>
      <c r="EN18" s="411">
        <v>1349</v>
      </c>
      <c r="EO18" s="412"/>
      <c r="EP18" s="411">
        <v>2514</v>
      </c>
      <c r="EQ18" s="412"/>
      <c r="ER18" s="411">
        <v>539</v>
      </c>
      <c r="ES18" s="412"/>
      <c r="ET18" s="411">
        <v>1591</v>
      </c>
      <c r="EU18" s="412"/>
    </row>
    <row r="19" spans="5:151">
      <c r="F19" s="1154" t="s">
        <v>1011</v>
      </c>
      <c r="G19" s="1154"/>
      <c r="H19" s="1154"/>
      <c r="I19" s="1154"/>
      <c r="J19" s="1154"/>
      <c r="K19" s="1154"/>
      <c r="L19" s="1154"/>
      <c r="M19" s="1154"/>
      <c r="N19" s="1154"/>
      <c r="O19" s="1154"/>
      <c r="P19" s="1154"/>
      <c r="Q19" s="475"/>
      <c r="R19" s="475"/>
      <c r="S19" s="475"/>
      <c r="T19" s="475"/>
      <c r="U19" s="1203"/>
      <c r="V19" s="1203"/>
      <c r="W19" s="1203"/>
      <c r="X19" s="1203"/>
      <c r="Y19" s="1203"/>
      <c r="Z19" s="1203"/>
      <c r="AA19" s="1203"/>
      <c r="AB19" s="1203"/>
      <c r="AC19" s="1203"/>
      <c r="AD19" s="1203"/>
      <c r="AE19" s="1203"/>
      <c r="AF19" s="1203"/>
      <c r="AG19" s="1203"/>
      <c r="AH19" s="1203"/>
      <c r="AI19" s="1203"/>
      <c r="AJ19" s="1203"/>
      <c r="AK19" s="1203"/>
      <c r="AL19" s="1203"/>
      <c r="AM19" s="1203"/>
      <c r="AN19" s="1203"/>
      <c r="AO19" s="1203"/>
      <c r="AP19" s="1203"/>
      <c r="AQ19" s="1203"/>
      <c r="AR19" s="1203"/>
      <c r="AS19" s="1203"/>
      <c r="AT19" s="1203"/>
      <c r="AU19" s="1203"/>
      <c r="AV19" s="1203"/>
      <c r="AW19" s="1203"/>
      <c r="AX19" s="1203"/>
      <c r="AY19" s="1203"/>
      <c r="AZ19" s="1203"/>
      <c r="BA19" s="1203"/>
      <c r="BB19" s="1203"/>
      <c r="BC19" s="1203"/>
      <c r="BD19" s="1203"/>
      <c r="BE19" s="1203"/>
      <c r="BF19" s="1203"/>
      <c r="BG19" s="1203"/>
      <c r="BH19" s="1203"/>
      <c r="BI19" s="1203"/>
      <c r="BJ19" s="1203"/>
      <c r="BK19" s="1203"/>
      <c r="BL19" s="1203"/>
      <c r="BM19" s="1203"/>
      <c r="BN19" s="1203"/>
      <c r="BO19" s="1203"/>
      <c r="BP19" s="1203"/>
      <c r="BQ19" s="1203"/>
      <c r="BR19" s="1203"/>
      <c r="BS19" s="1203"/>
      <c r="BT19" s="1203"/>
      <c r="BU19" s="1203"/>
      <c r="BV19" s="1203"/>
      <c r="BW19" s="1203"/>
      <c r="BX19" s="1203"/>
      <c r="BY19" s="1203"/>
      <c r="BZ19" s="1203"/>
      <c r="CA19" s="1203"/>
      <c r="CB19" s="1203"/>
      <c r="CC19" s="1203"/>
      <c r="CD19" s="1203"/>
      <c r="CE19" s="1203"/>
      <c r="CF19" s="1203"/>
      <c r="CG19" s="1203"/>
      <c r="CH19" s="1203"/>
      <c r="CI19" s="1203"/>
      <c r="CJ19" s="1203"/>
      <c r="CK19" s="1203"/>
      <c r="CL19" s="1203"/>
      <c r="CM19" s="1203"/>
      <c r="CN19" s="1203"/>
      <c r="CO19" s="1203"/>
      <c r="CP19" s="1203"/>
      <c r="CQ19" s="1203"/>
      <c r="CR19" s="1203"/>
      <c r="CS19" s="1203"/>
      <c r="CT19" s="1203"/>
      <c r="CU19" s="1203"/>
      <c r="CV19" s="1203"/>
      <c r="CW19" s="1203"/>
      <c r="CX19" s="1203"/>
      <c r="CY19" s="1203"/>
      <c r="CZ19" s="1203"/>
      <c r="DA19" s="1203"/>
      <c r="DB19" s="1203"/>
      <c r="DC19" s="1203"/>
      <c r="DD19" s="1203"/>
      <c r="DE19" s="1203"/>
      <c r="DF19" s="1203"/>
      <c r="DG19" s="1203"/>
      <c r="DH19" s="1203"/>
      <c r="DI19" s="1203"/>
      <c r="DJ19" s="1203"/>
      <c r="DK19" s="1203"/>
      <c r="DL19" s="1203"/>
      <c r="DM19" s="1203"/>
      <c r="DN19" s="1203"/>
      <c r="DO19" s="1203"/>
      <c r="DP19" s="1203"/>
      <c r="DQ19" s="1203"/>
      <c r="DR19" s="1203"/>
      <c r="DS19" s="1203"/>
      <c r="DT19" s="1203"/>
      <c r="DU19" s="1203"/>
      <c r="DV19" s="1203"/>
      <c r="DW19" s="1203"/>
      <c r="DX19" s="1203"/>
      <c r="DY19" s="1203"/>
      <c r="DZ19" s="1203"/>
      <c r="EA19" s="1203"/>
      <c r="EB19" s="1203"/>
      <c r="EC19" s="1203"/>
      <c r="ED19" s="1203"/>
      <c r="EE19" s="1203"/>
      <c r="EF19" s="1203"/>
      <c r="EG19" s="1203"/>
      <c r="EH19" s="1203"/>
      <c r="EI19" s="1203"/>
      <c r="EJ19" s="1203"/>
      <c r="EK19" s="1203"/>
      <c r="EL19" s="1203"/>
      <c r="EM19" s="1203"/>
      <c r="EN19" s="1203"/>
      <c r="EO19" s="1203"/>
      <c r="EP19" s="1203"/>
      <c r="EQ19" s="1203"/>
      <c r="ER19" s="1203"/>
      <c r="ES19" s="1203"/>
      <c r="ET19" s="1203"/>
      <c r="EU19" s="418"/>
    </row>
    <row r="20" spans="5:151" ht="15" thickBot="1"/>
    <row r="21" spans="5:151" ht="15" thickBot="1">
      <c r="E21" s="1162" t="s">
        <v>805</v>
      </c>
      <c r="F21" s="1163"/>
      <c r="G21" s="1164"/>
    </row>
    <row r="22" spans="5:151" ht="20.399999999999999" customHeight="1">
      <c r="F22" s="1131" t="s">
        <v>452</v>
      </c>
      <c r="G22" s="1132"/>
      <c r="H22" s="1212" t="s">
        <v>1013</v>
      </c>
      <c r="I22" s="1135" t="s">
        <v>1014</v>
      </c>
      <c r="J22" s="1136"/>
      <c r="K22" s="1136"/>
      <c r="L22" s="1136"/>
      <c r="M22" s="1136"/>
      <c r="N22" s="1136"/>
      <c r="O22" s="1136"/>
      <c r="P22" s="1136"/>
      <c r="Q22" s="1136"/>
      <c r="R22" s="1205"/>
    </row>
    <row r="23" spans="5:151">
      <c r="F23" s="1131"/>
      <c r="G23" s="1132"/>
      <c r="H23" s="1213"/>
      <c r="I23" s="1137" t="s">
        <v>449</v>
      </c>
      <c r="J23" s="1138"/>
      <c r="K23" s="1138"/>
      <c r="L23" s="1138"/>
      <c r="M23" s="1138"/>
      <c r="N23" s="1138"/>
      <c r="O23" s="1138"/>
      <c r="P23" s="1138"/>
      <c r="Q23" s="1138"/>
      <c r="R23" s="1204"/>
    </row>
    <row r="24" spans="5:151">
      <c r="F24" s="1131"/>
      <c r="G24" s="1132"/>
      <c r="H24" s="1213"/>
      <c r="I24" s="1137">
        <v>2021</v>
      </c>
      <c r="J24" s="1204"/>
      <c r="K24" s="1137">
        <v>2020</v>
      </c>
      <c r="L24" s="1204"/>
      <c r="M24" s="1137">
        <v>2019</v>
      </c>
      <c r="N24" s="1204"/>
      <c r="O24" s="1137">
        <v>2018</v>
      </c>
      <c r="P24" s="1204"/>
      <c r="Q24" s="1137">
        <v>2017</v>
      </c>
      <c r="R24" s="1204"/>
    </row>
    <row r="25" spans="5:151">
      <c r="F25" s="1133"/>
      <c r="G25" s="1134"/>
      <c r="H25" s="1214"/>
      <c r="I25" s="1137" t="s">
        <v>719</v>
      </c>
      <c r="J25" s="1204"/>
      <c r="K25" s="1137" t="s">
        <v>719</v>
      </c>
      <c r="L25" s="1204"/>
      <c r="M25" s="1137" t="s">
        <v>719</v>
      </c>
      <c r="N25" s="1204"/>
      <c r="O25" s="1137" t="s">
        <v>719</v>
      </c>
      <c r="P25" s="1204"/>
      <c r="Q25" s="1137" t="s">
        <v>719</v>
      </c>
      <c r="R25" s="1204"/>
    </row>
    <row r="26" spans="5:151">
      <c r="F26" s="1206" t="s">
        <v>263</v>
      </c>
      <c r="G26" s="1209" t="s">
        <v>430</v>
      </c>
      <c r="H26" s="409" t="s">
        <v>1</v>
      </c>
      <c r="I26" s="411">
        <v>4236222</v>
      </c>
      <c r="J26" s="412"/>
      <c r="K26" s="411">
        <v>4140136</v>
      </c>
      <c r="L26" s="412"/>
      <c r="M26" s="411">
        <v>4225538</v>
      </c>
      <c r="N26" s="412"/>
      <c r="O26" s="411">
        <v>4060451</v>
      </c>
      <c r="P26" s="412"/>
      <c r="Q26" s="411">
        <v>3892218</v>
      </c>
      <c r="R26" s="412"/>
    </row>
    <row r="27" spans="5:151">
      <c r="F27" s="1207"/>
      <c r="G27" s="1210"/>
      <c r="H27" s="413" t="s">
        <v>709</v>
      </c>
      <c r="I27" s="415">
        <v>207247</v>
      </c>
      <c r="J27" s="416"/>
      <c r="K27" s="415">
        <v>207522</v>
      </c>
      <c r="L27" s="416"/>
      <c r="M27" s="415">
        <v>208493</v>
      </c>
      <c r="N27" s="416"/>
      <c r="O27" s="415">
        <v>200337</v>
      </c>
      <c r="P27" s="416"/>
      <c r="Q27" s="415">
        <v>198767</v>
      </c>
      <c r="R27" s="416"/>
    </row>
    <row r="28" spans="5:151">
      <c r="F28" s="1207"/>
      <c r="G28" s="1210"/>
      <c r="H28" s="409" t="s">
        <v>812</v>
      </c>
      <c r="I28" s="411">
        <v>9749</v>
      </c>
      <c r="J28" s="412"/>
      <c r="K28" s="411">
        <v>9639</v>
      </c>
      <c r="L28" s="412"/>
      <c r="M28" s="411">
        <v>9535</v>
      </c>
      <c r="N28" s="412"/>
      <c r="O28" s="411">
        <v>9497</v>
      </c>
      <c r="P28" s="412"/>
      <c r="Q28" s="411">
        <v>9459</v>
      </c>
      <c r="R28" s="412"/>
    </row>
    <row r="29" spans="5:151">
      <c r="F29" s="1207"/>
      <c r="G29" s="1210"/>
      <c r="H29" s="413" t="s">
        <v>786</v>
      </c>
      <c r="I29" s="415">
        <v>727114</v>
      </c>
      <c r="J29" s="416"/>
      <c r="K29" s="415">
        <v>718176</v>
      </c>
      <c r="L29" s="416"/>
      <c r="M29" s="415">
        <v>745512</v>
      </c>
      <c r="N29" s="416" t="s">
        <v>459</v>
      </c>
      <c r="O29" s="415">
        <v>735109</v>
      </c>
      <c r="P29" s="416"/>
      <c r="Q29" s="415">
        <v>711684</v>
      </c>
      <c r="R29" s="416"/>
    </row>
    <row r="30" spans="5:151">
      <c r="F30" s="1207"/>
      <c r="G30" s="1210"/>
      <c r="H30" s="409" t="s">
        <v>813</v>
      </c>
      <c r="I30" s="411">
        <v>13857</v>
      </c>
      <c r="J30" s="412"/>
      <c r="K30" s="411">
        <v>13852</v>
      </c>
      <c r="L30" s="412"/>
      <c r="M30" s="411">
        <v>13357</v>
      </c>
      <c r="N30" s="412"/>
      <c r="O30" s="411">
        <v>13462</v>
      </c>
      <c r="P30" s="412"/>
      <c r="Q30" s="411">
        <v>12709</v>
      </c>
      <c r="R30" s="412"/>
    </row>
    <row r="31" spans="5:151">
      <c r="F31" s="1207"/>
      <c r="G31" s="1210"/>
      <c r="H31" s="413" t="s">
        <v>788</v>
      </c>
      <c r="I31" s="415">
        <v>36910</v>
      </c>
      <c r="J31" s="416"/>
      <c r="K31" s="415">
        <v>36296</v>
      </c>
      <c r="L31" s="416"/>
      <c r="M31" s="415">
        <v>34485</v>
      </c>
      <c r="N31" s="416"/>
      <c r="O31" s="415">
        <v>33522</v>
      </c>
      <c r="P31" s="416"/>
      <c r="Q31" s="415">
        <v>32411</v>
      </c>
      <c r="R31" s="416"/>
    </row>
    <row r="32" spans="5:151">
      <c r="F32" s="1207"/>
      <c r="G32" s="1210"/>
      <c r="H32" s="409" t="s">
        <v>789</v>
      </c>
      <c r="I32" s="411">
        <v>379599</v>
      </c>
      <c r="J32" s="412"/>
      <c r="K32" s="411">
        <v>362320</v>
      </c>
      <c r="L32" s="412"/>
      <c r="M32" s="411">
        <v>353398</v>
      </c>
      <c r="N32" s="412"/>
      <c r="O32" s="411">
        <v>328053</v>
      </c>
      <c r="P32" s="412"/>
      <c r="Q32" s="411">
        <v>312914</v>
      </c>
      <c r="R32" s="412"/>
    </row>
    <row r="33" spans="6:18">
      <c r="F33" s="1207"/>
      <c r="G33" s="1210"/>
      <c r="H33" s="413" t="s">
        <v>790</v>
      </c>
      <c r="I33" s="415">
        <v>798772</v>
      </c>
      <c r="J33" s="416"/>
      <c r="K33" s="415">
        <v>798826</v>
      </c>
      <c r="L33" s="416"/>
      <c r="M33" s="415">
        <v>808514</v>
      </c>
      <c r="N33" s="416" t="s">
        <v>459</v>
      </c>
      <c r="O33" s="415">
        <v>791887</v>
      </c>
      <c r="P33" s="416"/>
      <c r="Q33" s="415">
        <v>768712</v>
      </c>
      <c r="R33" s="416"/>
    </row>
    <row r="34" spans="6:18">
      <c r="F34" s="1207"/>
      <c r="G34" s="1210"/>
      <c r="H34" s="409" t="s">
        <v>791</v>
      </c>
      <c r="I34" s="411">
        <v>188973</v>
      </c>
      <c r="J34" s="412"/>
      <c r="K34" s="411">
        <v>186628</v>
      </c>
      <c r="L34" s="412"/>
      <c r="M34" s="411">
        <v>188123</v>
      </c>
      <c r="N34" s="412"/>
      <c r="O34" s="411">
        <v>175559</v>
      </c>
      <c r="P34" s="412"/>
      <c r="Q34" s="411">
        <v>166449</v>
      </c>
      <c r="R34" s="412"/>
    </row>
    <row r="35" spans="6:18">
      <c r="F35" s="1207"/>
      <c r="G35" s="1210"/>
      <c r="H35" s="413" t="s">
        <v>792</v>
      </c>
      <c r="I35" s="415">
        <v>358989</v>
      </c>
      <c r="J35" s="416"/>
      <c r="K35" s="415">
        <v>365895</v>
      </c>
      <c r="L35" s="416"/>
      <c r="M35" s="415">
        <v>399241</v>
      </c>
      <c r="N35" s="416"/>
      <c r="O35" s="415">
        <v>375067</v>
      </c>
      <c r="P35" s="416"/>
      <c r="Q35" s="415">
        <v>346486</v>
      </c>
      <c r="R35" s="416"/>
    </row>
    <row r="36" spans="6:18">
      <c r="F36" s="1207"/>
      <c r="G36" s="1210"/>
      <c r="H36" s="409" t="s">
        <v>814</v>
      </c>
      <c r="I36" s="411">
        <v>146102</v>
      </c>
      <c r="J36" s="412"/>
      <c r="K36" s="411">
        <v>130889</v>
      </c>
      <c r="L36" s="412"/>
      <c r="M36" s="411">
        <v>122783</v>
      </c>
      <c r="N36" s="412"/>
      <c r="O36" s="411">
        <v>111168</v>
      </c>
      <c r="P36" s="412"/>
      <c r="Q36" s="411">
        <v>102124</v>
      </c>
      <c r="R36" s="412"/>
    </row>
    <row r="37" spans="6:18">
      <c r="F37" s="1207"/>
      <c r="G37" s="1210"/>
      <c r="H37" s="413" t="s">
        <v>815</v>
      </c>
      <c r="I37" s="415">
        <v>86031</v>
      </c>
      <c r="J37" s="416"/>
      <c r="K37" s="415">
        <v>79048</v>
      </c>
      <c r="L37" s="416"/>
      <c r="M37" s="415">
        <v>78191</v>
      </c>
      <c r="N37" s="416"/>
      <c r="O37" s="415">
        <v>71776</v>
      </c>
      <c r="P37" s="416"/>
      <c r="Q37" s="415">
        <v>64118</v>
      </c>
      <c r="R37" s="416"/>
    </row>
    <row r="38" spans="6:18">
      <c r="F38" s="1207"/>
      <c r="G38" s="1210"/>
      <c r="H38" s="409" t="s">
        <v>816</v>
      </c>
      <c r="I38" s="411">
        <v>298528</v>
      </c>
      <c r="J38" s="412"/>
      <c r="K38" s="411">
        <v>285841</v>
      </c>
      <c r="L38" s="412"/>
      <c r="M38" s="411">
        <v>285055</v>
      </c>
      <c r="N38" s="412"/>
      <c r="O38" s="411">
        <v>267213</v>
      </c>
      <c r="P38" s="412"/>
      <c r="Q38" s="411">
        <v>254009</v>
      </c>
      <c r="R38" s="412"/>
    </row>
    <row r="39" spans="6:18">
      <c r="F39" s="1207"/>
      <c r="G39" s="1210"/>
      <c r="H39" s="413" t="s">
        <v>817</v>
      </c>
      <c r="I39" s="415">
        <v>514947</v>
      </c>
      <c r="J39" s="416"/>
      <c r="K39" s="415">
        <v>487197</v>
      </c>
      <c r="L39" s="416"/>
      <c r="M39" s="415">
        <v>518393</v>
      </c>
      <c r="N39" s="416"/>
      <c r="O39" s="415">
        <v>505232</v>
      </c>
      <c r="P39" s="416"/>
      <c r="Q39" s="415">
        <v>489403</v>
      </c>
      <c r="R39" s="416"/>
    </row>
    <row r="40" spans="6:18">
      <c r="F40" s="1207"/>
      <c r="G40" s="1210"/>
      <c r="H40" s="409" t="s">
        <v>799</v>
      </c>
      <c r="I40" s="411">
        <v>100900</v>
      </c>
      <c r="J40" s="412"/>
      <c r="K40" s="411">
        <v>98983</v>
      </c>
      <c r="L40" s="412"/>
      <c r="M40" s="411">
        <v>98689</v>
      </c>
      <c r="N40" s="412"/>
      <c r="O40" s="411">
        <v>97385</v>
      </c>
      <c r="P40" s="412"/>
      <c r="Q40" s="411">
        <v>94575</v>
      </c>
      <c r="R40" s="412"/>
    </row>
    <row r="41" spans="6:18">
      <c r="F41" s="1207"/>
      <c r="G41" s="1210"/>
      <c r="H41" s="413" t="s">
        <v>818</v>
      </c>
      <c r="I41" s="415">
        <v>211124</v>
      </c>
      <c r="J41" s="416"/>
      <c r="K41" s="415">
        <v>201813</v>
      </c>
      <c r="L41" s="416"/>
      <c r="M41" s="415">
        <v>200714</v>
      </c>
      <c r="N41" s="416"/>
      <c r="O41" s="415">
        <v>190739</v>
      </c>
      <c r="P41" s="416"/>
      <c r="Q41" s="415">
        <v>180291</v>
      </c>
      <c r="R41" s="416"/>
    </row>
    <row r="42" spans="6:18">
      <c r="F42" s="1207"/>
      <c r="G42" s="1210"/>
      <c r="H42" s="409" t="s">
        <v>819</v>
      </c>
      <c r="I42" s="411">
        <v>64194</v>
      </c>
      <c r="J42" s="412"/>
      <c r="K42" s="411">
        <v>62606</v>
      </c>
      <c r="L42" s="412"/>
      <c r="M42" s="411">
        <v>63915</v>
      </c>
      <c r="N42" s="412"/>
      <c r="O42" s="411">
        <v>61030</v>
      </c>
      <c r="P42" s="412"/>
      <c r="Q42" s="411">
        <v>57784</v>
      </c>
      <c r="R42" s="412"/>
    </row>
    <row r="43" spans="6:18">
      <c r="F43" s="1208"/>
      <c r="G43" s="1211"/>
      <c r="H43" s="413" t="s">
        <v>820</v>
      </c>
      <c r="I43" s="415">
        <v>93186</v>
      </c>
      <c r="J43" s="416"/>
      <c r="K43" s="415">
        <v>94605</v>
      </c>
      <c r="L43" s="416"/>
      <c r="M43" s="415">
        <v>97140</v>
      </c>
      <c r="N43" s="416"/>
      <c r="O43" s="415">
        <v>93415</v>
      </c>
      <c r="P43" s="416"/>
      <c r="Q43" s="415">
        <v>90323</v>
      </c>
      <c r="R43" s="416"/>
    </row>
    <row r="44" spans="6:18">
      <c r="F44" s="1206" t="s">
        <v>3</v>
      </c>
      <c r="G44" s="1209">
        <v>16</v>
      </c>
      <c r="H44" s="409" t="s">
        <v>1</v>
      </c>
      <c r="I44" s="411">
        <v>757666</v>
      </c>
      <c r="J44" s="412"/>
      <c r="K44" s="411">
        <v>744728</v>
      </c>
      <c r="L44" s="412"/>
      <c r="M44" s="411">
        <v>759243</v>
      </c>
      <c r="N44" s="412"/>
      <c r="O44" s="411">
        <v>738063</v>
      </c>
      <c r="P44" s="412"/>
      <c r="Q44" s="411">
        <v>710362</v>
      </c>
      <c r="R44" s="412"/>
    </row>
    <row r="45" spans="6:18">
      <c r="F45" s="1207"/>
      <c r="G45" s="1210"/>
      <c r="H45" s="413" t="s">
        <v>709</v>
      </c>
      <c r="I45" s="415">
        <v>46855</v>
      </c>
      <c r="J45" s="416"/>
      <c r="K45" s="415">
        <v>47604</v>
      </c>
      <c r="L45" s="416"/>
      <c r="M45" s="415">
        <v>48933</v>
      </c>
      <c r="N45" s="416"/>
      <c r="O45" s="415">
        <v>47523</v>
      </c>
      <c r="P45" s="416"/>
      <c r="Q45" s="415">
        <v>48823</v>
      </c>
      <c r="R45" s="416"/>
    </row>
    <row r="46" spans="6:18">
      <c r="F46" s="1207"/>
      <c r="G46" s="1210"/>
      <c r="H46" s="409" t="s">
        <v>812</v>
      </c>
      <c r="I46" s="411">
        <v>2796</v>
      </c>
      <c r="J46" s="412"/>
      <c r="K46" s="411">
        <v>2778</v>
      </c>
      <c r="L46" s="412"/>
      <c r="M46" s="411">
        <v>2708</v>
      </c>
      <c r="N46" s="412"/>
      <c r="O46" s="411">
        <v>2613</v>
      </c>
      <c r="P46" s="412"/>
      <c r="Q46" s="411">
        <v>2568</v>
      </c>
      <c r="R46" s="412"/>
    </row>
    <row r="47" spans="6:18">
      <c r="F47" s="1207"/>
      <c r="G47" s="1210"/>
      <c r="H47" s="413" t="s">
        <v>786</v>
      </c>
      <c r="I47" s="415">
        <v>190084</v>
      </c>
      <c r="J47" s="416"/>
      <c r="K47" s="415">
        <v>186739</v>
      </c>
      <c r="L47" s="416"/>
      <c r="M47" s="415">
        <v>193768</v>
      </c>
      <c r="N47" s="416" t="s">
        <v>459</v>
      </c>
      <c r="O47" s="415">
        <v>189586</v>
      </c>
      <c r="P47" s="416"/>
      <c r="Q47" s="415">
        <v>181711</v>
      </c>
      <c r="R47" s="416"/>
    </row>
    <row r="48" spans="6:18">
      <c r="F48" s="1207"/>
      <c r="G48" s="1210"/>
      <c r="H48" s="409" t="s">
        <v>813</v>
      </c>
      <c r="I48" s="411">
        <v>2188</v>
      </c>
      <c r="J48" s="412"/>
      <c r="K48" s="411">
        <v>2336</v>
      </c>
      <c r="L48" s="412"/>
      <c r="M48" s="411">
        <v>2179</v>
      </c>
      <c r="N48" s="412"/>
      <c r="O48" s="411">
        <v>2170</v>
      </c>
      <c r="P48" s="412"/>
      <c r="Q48" s="411">
        <v>2047</v>
      </c>
      <c r="R48" s="412"/>
    </row>
    <row r="49" spans="6:18">
      <c r="F49" s="1207"/>
      <c r="G49" s="1210"/>
      <c r="H49" s="413" t="s">
        <v>788</v>
      </c>
      <c r="I49" s="415">
        <v>5965</v>
      </c>
      <c r="J49" s="416"/>
      <c r="K49" s="415">
        <v>5758</v>
      </c>
      <c r="L49" s="416"/>
      <c r="M49" s="415">
        <v>5388</v>
      </c>
      <c r="N49" s="416"/>
      <c r="O49" s="415">
        <v>5484</v>
      </c>
      <c r="P49" s="416"/>
      <c r="Q49" s="415">
        <v>5376</v>
      </c>
      <c r="R49" s="416"/>
    </row>
    <row r="50" spans="6:18">
      <c r="F50" s="1207"/>
      <c r="G50" s="1210"/>
      <c r="H50" s="409" t="s">
        <v>789</v>
      </c>
      <c r="I50" s="411">
        <v>75446</v>
      </c>
      <c r="J50" s="412"/>
      <c r="K50" s="411">
        <v>74574</v>
      </c>
      <c r="L50" s="412"/>
      <c r="M50" s="411">
        <v>73490</v>
      </c>
      <c r="N50" s="412"/>
      <c r="O50" s="411">
        <v>70162</v>
      </c>
      <c r="P50" s="412"/>
      <c r="Q50" s="411">
        <v>67860</v>
      </c>
      <c r="R50" s="412"/>
    </row>
    <row r="51" spans="6:18">
      <c r="F51" s="1207"/>
      <c r="G51" s="1210"/>
      <c r="H51" s="413" t="s">
        <v>790</v>
      </c>
      <c r="I51" s="415">
        <v>143773</v>
      </c>
      <c r="J51" s="416"/>
      <c r="K51" s="415">
        <v>145673</v>
      </c>
      <c r="L51" s="416"/>
      <c r="M51" s="415">
        <v>146553</v>
      </c>
      <c r="N51" s="416" t="s">
        <v>459</v>
      </c>
      <c r="O51" s="415">
        <v>144532</v>
      </c>
      <c r="P51" s="416"/>
      <c r="Q51" s="415">
        <v>142808</v>
      </c>
      <c r="R51" s="416"/>
    </row>
    <row r="52" spans="6:18">
      <c r="F52" s="1207"/>
      <c r="G52" s="1210"/>
      <c r="H52" s="409" t="s">
        <v>791</v>
      </c>
      <c r="I52" s="411">
        <v>34112</v>
      </c>
      <c r="J52" s="412"/>
      <c r="K52" s="411">
        <v>33533</v>
      </c>
      <c r="L52" s="412"/>
      <c r="M52" s="411">
        <v>34597</v>
      </c>
      <c r="N52" s="412"/>
      <c r="O52" s="411">
        <v>33333</v>
      </c>
      <c r="P52" s="412"/>
      <c r="Q52" s="411">
        <v>32134</v>
      </c>
      <c r="R52" s="412"/>
    </row>
    <row r="53" spans="6:18">
      <c r="F53" s="1207"/>
      <c r="G53" s="1210"/>
      <c r="H53" s="413" t="s">
        <v>792</v>
      </c>
      <c r="I53" s="415">
        <v>51299</v>
      </c>
      <c r="J53" s="416"/>
      <c r="K53" s="415">
        <v>51580</v>
      </c>
      <c r="L53" s="416"/>
      <c r="M53" s="415">
        <v>54855</v>
      </c>
      <c r="N53" s="416"/>
      <c r="O53" s="415">
        <v>52145</v>
      </c>
      <c r="P53" s="416"/>
      <c r="Q53" s="415">
        <v>48835</v>
      </c>
      <c r="R53" s="416"/>
    </row>
    <row r="54" spans="6:18">
      <c r="F54" s="1207"/>
      <c r="G54" s="1210"/>
      <c r="H54" s="409" t="s">
        <v>814</v>
      </c>
      <c r="I54" s="411">
        <v>12491</v>
      </c>
      <c r="J54" s="412"/>
      <c r="K54" s="411">
        <v>11562</v>
      </c>
      <c r="L54" s="412"/>
      <c r="M54" s="411">
        <v>10987</v>
      </c>
      <c r="N54" s="412"/>
      <c r="O54" s="411">
        <v>9990</v>
      </c>
      <c r="P54" s="412"/>
      <c r="Q54" s="411">
        <v>9293</v>
      </c>
      <c r="R54" s="412"/>
    </row>
    <row r="55" spans="6:18">
      <c r="F55" s="1207"/>
      <c r="G55" s="1210"/>
      <c r="H55" s="413" t="s">
        <v>815</v>
      </c>
      <c r="I55" s="415">
        <v>11541</v>
      </c>
      <c r="J55" s="416"/>
      <c r="K55" s="415">
        <v>10335</v>
      </c>
      <c r="L55" s="416"/>
      <c r="M55" s="415">
        <v>9769</v>
      </c>
      <c r="N55" s="416"/>
      <c r="O55" s="415">
        <v>9060</v>
      </c>
      <c r="P55" s="416"/>
      <c r="Q55" s="415">
        <v>8421</v>
      </c>
      <c r="R55" s="416"/>
    </row>
    <row r="56" spans="6:18">
      <c r="F56" s="1207"/>
      <c r="G56" s="1210"/>
      <c r="H56" s="409" t="s">
        <v>816</v>
      </c>
      <c r="I56" s="411">
        <v>44191</v>
      </c>
      <c r="J56" s="412"/>
      <c r="K56" s="411">
        <v>42635</v>
      </c>
      <c r="L56" s="412"/>
      <c r="M56" s="411">
        <v>42134</v>
      </c>
      <c r="N56" s="412"/>
      <c r="O56" s="411">
        <v>40195</v>
      </c>
      <c r="P56" s="412"/>
      <c r="Q56" s="411">
        <v>38438</v>
      </c>
      <c r="R56" s="412"/>
    </row>
    <row r="57" spans="6:18">
      <c r="F57" s="1207"/>
      <c r="G57" s="1210"/>
      <c r="H57" s="413" t="s">
        <v>817</v>
      </c>
      <c r="I57" s="415">
        <v>54972</v>
      </c>
      <c r="J57" s="416"/>
      <c r="K57" s="415">
        <v>49199</v>
      </c>
      <c r="L57" s="416"/>
      <c r="M57" s="415">
        <v>53626</v>
      </c>
      <c r="N57" s="416"/>
      <c r="O57" s="415">
        <v>52041</v>
      </c>
      <c r="P57" s="416"/>
      <c r="Q57" s="415">
        <v>47226</v>
      </c>
      <c r="R57" s="416"/>
    </row>
    <row r="58" spans="6:18">
      <c r="F58" s="1207"/>
      <c r="G58" s="1210"/>
      <c r="H58" s="409" t="s">
        <v>799</v>
      </c>
      <c r="I58" s="411">
        <v>18042</v>
      </c>
      <c r="J58" s="412"/>
      <c r="K58" s="411">
        <v>18046</v>
      </c>
      <c r="L58" s="412"/>
      <c r="M58" s="411">
        <v>18078</v>
      </c>
      <c r="N58" s="412"/>
      <c r="O58" s="411">
        <v>17888</v>
      </c>
      <c r="P58" s="412"/>
      <c r="Q58" s="411">
        <v>17562</v>
      </c>
      <c r="R58" s="412"/>
    </row>
    <row r="59" spans="6:18">
      <c r="F59" s="1207"/>
      <c r="G59" s="1210"/>
      <c r="H59" s="413" t="s">
        <v>818</v>
      </c>
      <c r="I59" s="415">
        <v>37576</v>
      </c>
      <c r="J59" s="416"/>
      <c r="K59" s="415">
        <v>36106</v>
      </c>
      <c r="L59" s="416"/>
      <c r="M59" s="415">
        <v>35433</v>
      </c>
      <c r="N59" s="416"/>
      <c r="O59" s="415">
        <v>35536</v>
      </c>
      <c r="P59" s="416"/>
      <c r="Q59" s="415">
        <v>32170</v>
      </c>
      <c r="R59" s="416"/>
    </row>
    <row r="60" spans="6:18">
      <c r="F60" s="1207"/>
      <c r="G60" s="1210"/>
      <c r="H60" s="409" t="s">
        <v>819</v>
      </c>
      <c r="I60" s="411">
        <v>8631</v>
      </c>
      <c r="J60" s="412"/>
      <c r="K60" s="411">
        <v>8400</v>
      </c>
      <c r="L60" s="412"/>
      <c r="M60" s="411">
        <v>8667</v>
      </c>
      <c r="N60" s="412"/>
      <c r="O60" s="411">
        <v>8250</v>
      </c>
      <c r="P60" s="412"/>
      <c r="Q60" s="411">
        <v>7900</v>
      </c>
      <c r="R60" s="412"/>
    </row>
    <row r="61" spans="6:18">
      <c r="F61" s="1208"/>
      <c r="G61" s="1211"/>
      <c r="H61" s="413" t="s">
        <v>820</v>
      </c>
      <c r="I61" s="415">
        <v>17704</v>
      </c>
      <c r="J61" s="416"/>
      <c r="K61" s="415">
        <v>17870</v>
      </c>
      <c r="L61" s="416"/>
      <c r="M61" s="415">
        <v>18078</v>
      </c>
      <c r="N61" s="416"/>
      <c r="O61" s="415">
        <v>17555</v>
      </c>
      <c r="P61" s="416"/>
      <c r="Q61" s="415">
        <v>17190</v>
      </c>
      <c r="R61" s="416"/>
    </row>
    <row r="62" spans="6:18">
      <c r="F62" s="1206" t="s">
        <v>150</v>
      </c>
      <c r="G62" s="1209" t="s">
        <v>290</v>
      </c>
      <c r="H62" s="409" t="s">
        <v>1</v>
      </c>
      <c r="I62" s="411">
        <v>136595</v>
      </c>
      <c r="J62" s="412"/>
      <c r="K62" s="411">
        <v>136961</v>
      </c>
      <c r="L62" s="412"/>
      <c r="M62" s="411">
        <v>137738</v>
      </c>
      <c r="N62" s="412"/>
      <c r="O62" s="411">
        <v>133990</v>
      </c>
      <c r="P62" s="412"/>
      <c r="Q62" s="411">
        <v>129590</v>
      </c>
      <c r="R62" s="412"/>
    </row>
    <row r="63" spans="6:18">
      <c r="F63" s="1207"/>
      <c r="G63" s="1210"/>
      <c r="H63" s="413" t="s">
        <v>709</v>
      </c>
      <c r="I63" s="415">
        <v>7222</v>
      </c>
      <c r="J63" s="416"/>
      <c r="K63" s="415">
        <v>7419</v>
      </c>
      <c r="L63" s="416"/>
      <c r="M63" s="415">
        <v>7577</v>
      </c>
      <c r="N63" s="416"/>
      <c r="O63" s="415">
        <v>7533</v>
      </c>
      <c r="P63" s="416"/>
      <c r="Q63" s="415">
        <v>7749</v>
      </c>
      <c r="R63" s="416"/>
    </row>
    <row r="64" spans="6:18">
      <c r="F64" s="1207"/>
      <c r="G64" s="1210"/>
      <c r="H64" s="409" t="s">
        <v>812</v>
      </c>
      <c r="I64" s="411">
        <v>131</v>
      </c>
      <c r="J64" s="412"/>
      <c r="K64" s="411"/>
      <c r="L64" s="412" t="s">
        <v>228</v>
      </c>
      <c r="M64" s="411"/>
      <c r="N64" s="412" t="s">
        <v>228</v>
      </c>
      <c r="O64" s="411"/>
      <c r="P64" s="412" t="s">
        <v>228</v>
      </c>
      <c r="Q64" s="411"/>
      <c r="R64" s="412" t="s">
        <v>228</v>
      </c>
    </row>
    <row r="65" spans="6:18">
      <c r="F65" s="1207"/>
      <c r="G65" s="1210"/>
      <c r="H65" s="413" t="s">
        <v>786</v>
      </c>
      <c r="I65" s="415"/>
      <c r="J65" s="416" t="s">
        <v>228</v>
      </c>
      <c r="K65" s="415"/>
      <c r="L65" s="416" t="s">
        <v>228</v>
      </c>
      <c r="M65" s="415">
        <v>27634</v>
      </c>
      <c r="N65" s="416" t="s">
        <v>459</v>
      </c>
      <c r="O65" s="415"/>
      <c r="P65" s="416" t="s">
        <v>228</v>
      </c>
      <c r="Q65" s="415"/>
      <c r="R65" s="416" t="s">
        <v>228</v>
      </c>
    </row>
    <row r="66" spans="6:18">
      <c r="F66" s="1207"/>
      <c r="G66" s="1210"/>
      <c r="H66" s="409" t="s">
        <v>813</v>
      </c>
      <c r="I66" s="411"/>
      <c r="J66" s="412" t="s">
        <v>228</v>
      </c>
      <c r="K66" s="411">
        <v>461</v>
      </c>
      <c r="L66" s="412"/>
      <c r="M66" s="411">
        <v>424</v>
      </c>
      <c r="N66" s="412"/>
      <c r="O66" s="411">
        <v>433</v>
      </c>
      <c r="P66" s="412"/>
      <c r="Q66" s="411"/>
      <c r="R66" s="412" t="s">
        <v>228</v>
      </c>
    </row>
    <row r="67" spans="6:18">
      <c r="F67" s="1207"/>
      <c r="G67" s="1210"/>
      <c r="H67" s="413" t="s">
        <v>788</v>
      </c>
      <c r="I67" s="415">
        <v>1615</v>
      </c>
      <c r="J67" s="416"/>
      <c r="K67" s="415">
        <v>1448</v>
      </c>
      <c r="L67" s="416"/>
      <c r="M67" s="415">
        <v>1305</v>
      </c>
      <c r="N67" s="416"/>
      <c r="O67" s="415">
        <v>1244</v>
      </c>
      <c r="P67" s="416"/>
      <c r="Q67" s="415">
        <v>1237</v>
      </c>
      <c r="R67" s="416"/>
    </row>
    <row r="68" spans="6:18">
      <c r="F68" s="1207"/>
      <c r="G68" s="1210"/>
      <c r="H68" s="409" t="s">
        <v>789</v>
      </c>
      <c r="I68" s="411">
        <v>13509</v>
      </c>
      <c r="J68" s="412"/>
      <c r="K68" s="411">
        <v>14795</v>
      </c>
      <c r="L68" s="412"/>
      <c r="M68" s="411">
        <v>14905</v>
      </c>
      <c r="N68" s="412"/>
      <c r="O68" s="411">
        <v>14329</v>
      </c>
      <c r="P68" s="412"/>
      <c r="Q68" s="411">
        <v>13899</v>
      </c>
      <c r="R68" s="412"/>
    </row>
    <row r="69" spans="6:18">
      <c r="F69" s="1207"/>
      <c r="G69" s="1210"/>
      <c r="H69" s="413" t="s">
        <v>790</v>
      </c>
      <c r="I69" s="415">
        <v>24912</v>
      </c>
      <c r="J69" s="416"/>
      <c r="K69" s="415">
        <v>25206</v>
      </c>
      <c r="L69" s="416"/>
      <c r="M69" s="415">
        <v>25072</v>
      </c>
      <c r="N69" s="416" t="s">
        <v>459</v>
      </c>
      <c r="O69" s="415">
        <v>24814</v>
      </c>
      <c r="P69" s="416"/>
      <c r="Q69" s="415">
        <v>24657</v>
      </c>
      <c r="R69" s="416"/>
    </row>
    <row r="70" spans="6:18">
      <c r="F70" s="1207"/>
      <c r="G70" s="1210"/>
      <c r="H70" s="409" t="s">
        <v>791</v>
      </c>
      <c r="I70" s="411">
        <v>6031</v>
      </c>
      <c r="J70" s="412"/>
      <c r="K70" s="411">
        <v>5849</v>
      </c>
      <c r="L70" s="412"/>
      <c r="M70" s="411">
        <v>6578</v>
      </c>
      <c r="N70" s="412"/>
      <c r="O70" s="411">
        <v>6453</v>
      </c>
      <c r="P70" s="412"/>
      <c r="Q70" s="411">
        <v>6132</v>
      </c>
      <c r="R70" s="412"/>
    </row>
    <row r="71" spans="6:18">
      <c r="F71" s="1207"/>
      <c r="G71" s="1210"/>
      <c r="H71" s="413" t="s">
        <v>792</v>
      </c>
      <c r="I71" s="415">
        <v>9768</v>
      </c>
      <c r="J71" s="416"/>
      <c r="K71" s="415">
        <v>10051</v>
      </c>
      <c r="L71" s="416"/>
      <c r="M71" s="415">
        <v>10570</v>
      </c>
      <c r="N71" s="416"/>
      <c r="O71" s="415">
        <v>10164</v>
      </c>
      <c r="P71" s="416"/>
      <c r="Q71" s="415">
        <v>9600</v>
      </c>
      <c r="R71" s="416"/>
    </row>
    <row r="72" spans="6:18">
      <c r="F72" s="1207"/>
      <c r="G72" s="1210"/>
      <c r="H72" s="409" t="s">
        <v>814</v>
      </c>
      <c r="I72" s="411">
        <v>4075</v>
      </c>
      <c r="J72" s="412"/>
      <c r="K72" s="411">
        <v>3908</v>
      </c>
      <c r="L72" s="412"/>
      <c r="M72" s="411">
        <v>3686</v>
      </c>
      <c r="N72" s="412"/>
      <c r="O72" s="411">
        <v>3224</v>
      </c>
      <c r="P72" s="412"/>
      <c r="Q72" s="411">
        <v>2894</v>
      </c>
      <c r="R72" s="412"/>
    </row>
    <row r="73" spans="6:18">
      <c r="F73" s="1207"/>
      <c r="G73" s="1210"/>
      <c r="H73" s="413" t="s">
        <v>815</v>
      </c>
      <c r="I73" s="415">
        <v>2024</v>
      </c>
      <c r="J73" s="416"/>
      <c r="K73" s="415">
        <v>1844</v>
      </c>
      <c r="L73" s="416"/>
      <c r="M73" s="415">
        <v>1718</v>
      </c>
      <c r="N73" s="416"/>
      <c r="O73" s="415">
        <v>1603</v>
      </c>
      <c r="P73" s="416"/>
      <c r="Q73" s="415">
        <v>1464</v>
      </c>
      <c r="R73" s="416"/>
    </row>
    <row r="74" spans="6:18">
      <c r="F74" s="1207"/>
      <c r="G74" s="1210"/>
      <c r="H74" s="409" t="s">
        <v>816</v>
      </c>
      <c r="I74" s="411">
        <v>9988</v>
      </c>
      <c r="J74" s="412"/>
      <c r="K74" s="411">
        <v>9724</v>
      </c>
      <c r="L74" s="412"/>
      <c r="M74" s="411">
        <v>9633</v>
      </c>
      <c r="N74" s="412"/>
      <c r="O74" s="411">
        <v>9048</v>
      </c>
      <c r="P74" s="412"/>
      <c r="Q74" s="411">
        <v>8736</v>
      </c>
      <c r="R74" s="412"/>
    </row>
    <row r="75" spans="6:18">
      <c r="F75" s="1207"/>
      <c r="G75" s="1210"/>
      <c r="H75" s="413" t="s">
        <v>817</v>
      </c>
      <c r="I75" s="415">
        <v>9960</v>
      </c>
      <c r="J75" s="416"/>
      <c r="K75" s="415">
        <v>9693</v>
      </c>
      <c r="L75" s="416"/>
      <c r="M75" s="415">
        <v>9254</v>
      </c>
      <c r="N75" s="416"/>
      <c r="O75" s="415">
        <v>9460</v>
      </c>
      <c r="P75" s="416"/>
      <c r="Q75" s="415">
        <v>9085</v>
      </c>
      <c r="R75" s="416"/>
    </row>
    <row r="76" spans="6:18">
      <c r="F76" s="1207"/>
      <c r="G76" s="1210"/>
      <c r="H76" s="409" t="s">
        <v>799</v>
      </c>
      <c r="I76" s="411">
        <v>3996</v>
      </c>
      <c r="J76" s="412"/>
      <c r="K76" s="411">
        <v>4192</v>
      </c>
      <c r="L76" s="412"/>
      <c r="M76" s="411"/>
      <c r="N76" s="412" t="s">
        <v>228</v>
      </c>
      <c r="O76" s="411">
        <v>3984</v>
      </c>
      <c r="P76" s="412"/>
      <c r="Q76" s="411">
        <v>3900</v>
      </c>
      <c r="R76" s="412"/>
    </row>
    <row r="77" spans="6:18">
      <c r="F77" s="1207"/>
      <c r="G77" s="1210"/>
      <c r="H77" s="413" t="s">
        <v>818</v>
      </c>
      <c r="I77" s="415">
        <v>10124</v>
      </c>
      <c r="J77" s="416"/>
      <c r="K77" s="415">
        <v>9958</v>
      </c>
      <c r="L77" s="416"/>
      <c r="M77" s="415">
        <v>9782</v>
      </c>
      <c r="N77" s="416"/>
      <c r="O77" s="415">
        <v>9413</v>
      </c>
      <c r="P77" s="416"/>
      <c r="Q77" s="415">
        <v>9085</v>
      </c>
      <c r="R77" s="416"/>
    </row>
    <row r="78" spans="6:18">
      <c r="F78" s="1207"/>
      <c r="G78" s="1210"/>
      <c r="H78" s="409" t="s">
        <v>819</v>
      </c>
      <c r="I78" s="411">
        <v>1854</v>
      </c>
      <c r="J78" s="412"/>
      <c r="K78" s="411">
        <v>1755</v>
      </c>
      <c r="L78" s="412"/>
      <c r="M78" s="411">
        <v>1847</v>
      </c>
      <c r="N78" s="412"/>
      <c r="O78" s="411">
        <v>1778</v>
      </c>
      <c r="P78" s="412"/>
      <c r="Q78" s="411">
        <v>1757</v>
      </c>
      <c r="R78" s="412"/>
    </row>
    <row r="79" spans="6:18">
      <c r="F79" s="1208"/>
      <c r="G79" s="1211"/>
      <c r="H79" s="413" t="s">
        <v>820</v>
      </c>
      <c r="I79" s="415">
        <v>3456</v>
      </c>
      <c r="J79" s="416"/>
      <c r="K79" s="415">
        <v>3488</v>
      </c>
      <c r="L79" s="416"/>
      <c r="M79" s="415">
        <v>3599</v>
      </c>
      <c r="N79" s="416"/>
      <c r="O79" s="415">
        <v>3553</v>
      </c>
      <c r="P79" s="416"/>
      <c r="Q79" s="415">
        <v>3532</v>
      </c>
      <c r="R79" s="416"/>
    </row>
    <row r="80" spans="6:18">
      <c r="F80" s="1206" t="s">
        <v>151</v>
      </c>
      <c r="G80" s="1209" t="s">
        <v>291</v>
      </c>
      <c r="H80" s="409" t="s">
        <v>1</v>
      </c>
      <c r="I80" s="411">
        <v>78159</v>
      </c>
      <c r="J80" s="412"/>
      <c r="K80" s="411">
        <v>76966</v>
      </c>
      <c r="L80" s="412"/>
      <c r="M80" s="411">
        <v>77797</v>
      </c>
      <c r="N80" s="412"/>
      <c r="O80" s="411">
        <v>75989</v>
      </c>
      <c r="P80" s="412"/>
      <c r="Q80" s="411">
        <v>73860</v>
      </c>
      <c r="R80" s="412"/>
    </row>
    <row r="81" spans="6:18">
      <c r="F81" s="1207"/>
      <c r="G81" s="1210"/>
      <c r="H81" s="413" t="s">
        <v>709</v>
      </c>
      <c r="I81" s="415">
        <v>5767</v>
      </c>
      <c r="J81" s="416"/>
      <c r="K81" s="415">
        <v>5907</v>
      </c>
      <c r="L81" s="416"/>
      <c r="M81" s="415">
        <v>6025</v>
      </c>
      <c r="N81" s="416"/>
      <c r="O81" s="415">
        <v>6008</v>
      </c>
      <c r="P81" s="416"/>
      <c r="Q81" s="415">
        <v>6320</v>
      </c>
      <c r="R81" s="416"/>
    </row>
    <row r="82" spans="6:18">
      <c r="F82" s="1207"/>
      <c r="G82" s="1210"/>
      <c r="H82" s="409" t="s">
        <v>812</v>
      </c>
      <c r="I82" s="411"/>
      <c r="J82" s="412" t="s">
        <v>228</v>
      </c>
      <c r="K82" s="411"/>
      <c r="L82" s="412" t="s">
        <v>228</v>
      </c>
      <c r="M82" s="411"/>
      <c r="N82" s="412" t="s">
        <v>228</v>
      </c>
      <c r="O82" s="411"/>
      <c r="P82" s="412" t="s">
        <v>228</v>
      </c>
      <c r="Q82" s="411"/>
      <c r="R82" s="412" t="s">
        <v>228</v>
      </c>
    </row>
    <row r="83" spans="6:18">
      <c r="F83" s="1207"/>
      <c r="G83" s="1210"/>
      <c r="H83" s="413" t="s">
        <v>786</v>
      </c>
      <c r="I83" s="415"/>
      <c r="J83" s="416" t="s">
        <v>228</v>
      </c>
      <c r="K83" s="415"/>
      <c r="L83" s="416" t="s">
        <v>228</v>
      </c>
      <c r="M83" s="415">
        <v>18657</v>
      </c>
      <c r="N83" s="416" t="s">
        <v>459</v>
      </c>
      <c r="O83" s="415"/>
      <c r="P83" s="416" t="s">
        <v>228</v>
      </c>
      <c r="Q83" s="415"/>
      <c r="R83" s="416" t="s">
        <v>228</v>
      </c>
    </row>
    <row r="84" spans="6:18">
      <c r="F84" s="1207"/>
      <c r="G84" s="1210"/>
      <c r="H84" s="409" t="s">
        <v>813</v>
      </c>
      <c r="I84" s="411">
        <v>222</v>
      </c>
      <c r="J84" s="412"/>
      <c r="K84" s="411">
        <v>255</v>
      </c>
      <c r="L84" s="412"/>
      <c r="M84" s="411">
        <v>226</v>
      </c>
      <c r="N84" s="412"/>
      <c r="O84" s="411">
        <v>219</v>
      </c>
      <c r="P84" s="412"/>
      <c r="Q84" s="411">
        <v>206</v>
      </c>
      <c r="R84" s="412"/>
    </row>
    <row r="85" spans="6:18">
      <c r="F85" s="1207"/>
      <c r="G85" s="1210"/>
      <c r="H85" s="413" t="s">
        <v>788</v>
      </c>
      <c r="I85" s="415">
        <v>420</v>
      </c>
      <c r="J85" s="416"/>
      <c r="K85" s="415">
        <v>405</v>
      </c>
      <c r="L85" s="416"/>
      <c r="M85" s="415">
        <v>402</v>
      </c>
      <c r="N85" s="416"/>
      <c r="O85" s="415">
        <v>378</v>
      </c>
      <c r="P85" s="416"/>
      <c r="Q85" s="415">
        <v>379</v>
      </c>
      <c r="R85" s="416"/>
    </row>
    <row r="86" spans="6:18">
      <c r="F86" s="1207"/>
      <c r="G86" s="1210"/>
      <c r="H86" s="409" t="s">
        <v>789</v>
      </c>
      <c r="I86" s="411">
        <v>9955</v>
      </c>
      <c r="J86" s="412"/>
      <c r="K86" s="411">
        <v>9676</v>
      </c>
      <c r="L86" s="412"/>
      <c r="M86" s="411">
        <v>9344</v>
      </c>
      <c r="N86" s="412"/>
      <c r="O86" s="411">
        <v>8746</v>
      </c>
      <c r="P86" s="412"/>
      <c r="Q86" s="411">
        <v>8466</v>
      </c>
      <c r="R86" s="412"/>
    </row>
    <row r="87" spans="6:18">
      <c r="F87" s="1207"/>
      <c r="G87" s="1210"/>
      <c r="H87" s="413" t="s">
        <v>790</v>
      </c>
      <c r="I87" s="415">
        <v>13893</v>
      </c>
      <c r="J87" s="416"/>
      <c r="K87" s="415">
        <v>14101</v>
      </c>
      <c r="L87" s="416"/>
      <c r="M87" s="415">
        <v>14230</v>
      </c>
      <c r="N87" s="416" t="s">
        <v>459</v>
      </c>
      <c r="O87" s="415">
        <v>14579</v>
      </c>
      <c r="P87" s="416"/>
      <c r="Q87" s="415">
        <v>14347</v>
      </c>
      <c r="R87" s="416"/>
    </row>
    <row r="88" spans="6:18">
      <c r="F88" s="1207"/>
      <c r="G88" s="1210"/>
      <c r="H88" s="409" t="s">
        <v>791</v>
      </c>
      <c r="I88" s="411">
        <v>4215</v>
      </c>
      <c r="J88" s="412"/>
      <c r="K88" s="411">
        <v>4133</v>
      </c>
      <c r="L88" s="412"/>
      <c r="M88" s="411">
        <v>4223</v>
      </c>
      <c r="N88" s="412"/>
      <c r="O88" s="411">
        <v>4083</v>
      </c>
      <c r="P88" s="412"/>
      <c r="Q88" s="411">
        <v>4030</v>
      </c>
      <c r="R88" s="412"/>
    </row>
    <row r="89" spans="6:18">
      <c r="F89" s="1207"/>
      <c r="G89" s="1210"/>
      <c r="H89" s="413" t="s">
        <v>792</v>
      </c>
      <c r="I89" s="415">
        <v>5299</v>
      </c>
      <c r="J89" s="416"/>
      <c r="K89" s="415">
        <v>5291</v>
      </c>
      <c r="L89" s="416"/>
      <c r="M89" s="415">
        <v>5356</v>
      </c>
      <c r="N89" s="416"/>
      <c r="O89" s="415">
        <v>5326</v>
      </c>
      <c r="P89" s="416"/>
      <c r="Q89" s="415">
        <v>5088</v>
      </c>
      <c r="R89" s="416"/>
    </row>
    <row r="90" spans="6:18">
      <c r="F90" s="1207"/>
      <c r="G90" s="1210"/>
      <c r="H90" s="409" t="s">
        <v>814</v>
      </c>
      <c r="I90" s="411">
        <v>588</v>
      </c>
      <c r="J90" s="412"/>
      <c r="K90" s="411">
        <v>528</v>
      </c>
      <c r="L90" s="412"/>
      <c r="M90" s="411"/>
      <c r="N90" s="412" t="s">
        <v>228</v>
      </c>
      <c r="O90" s="411">
        <v>492</v>
      </c>
      <c r="P90" s="412"/>
      <c r="Q90" s="411">
        <v>417</v>
      </c>
      <c r="R90" s="412"/>
    </row>
    <row r="91" spans="6:18">
      <c r="F91" s="1207"/>
      <c r="G91" s="1210"/>
      <c r="H91" s="413" t="s">
        <v>815</v>
      </c>
      <c r="I91" s="415">
        <v>1061</v>
      </c>
      <c r="J91" s="416"/>
      <c r="K91" s="415">
        <v>851</v>
      </c>
      <c r="L91" s="416"/>
      <c r="M91" s="415">
        <v>804</v>
      </c>
      <c r="N91" s="416"/>
      <c r="O91" s="415">
        <v>762</v>
      </c>
      <c r="P91" s="416"/>
      <c r="Q91" s="415">
        <v>694</v>
      </c>
      <c r="R91" s="416"/>
    </row>
    <row r="92" spans="6:18">
      <c r="F92" s="1207"/>
      <c r="G92" s="1210"/>
      <c r="H92" s="409" t="s">
        <v>816</v>
      </c>
      <c r="I92" s="411">
        <v>5210</v>
      </c>
      <c r="J92" s="412"/>
      <c r="K92" s="411">
        <v>4960</v>
      </c>
      <c r="L92" s="412"/>
      <c r="M92" s="411">
        <v>4919</v>
      </c>
      <c r="N92" s="412"/>
      <c r="O92" s="411">
        <v>4755</v>
      </c>
      <c r="P92" s="412"/>
      <c r="Q92" s="411">
        <v>4408</v>
      </c>
      <c r="R92" s="412"/>
    </row>
    <row r="93" spans="6:18">
      <c r="F93" s="1207"/>
      <c r="G93" s="1210"/>
      <c r="H93" s="413" t="s">
        <v>817</v>
      </c>
      <c r="I93" s="415">
        <v>3976</v>
      </c>
      <c r="J93" s="416"/>
      <c r="K93" s="415">
        <v>3752</v>
      </c>
      <c r="L93" s="416"/>
      <c r="M93" s="415">
        <v>3955</v>
      </c>
      <c r="N93" s="416"/>
      <c r="O93" s="415">
        <v>3754</v>
      </c>
      <c r="P93" s="416"/>
      <c r="Q93" s="415">
        <v>3851</v>
      </c>
      <c r="R93" s="416"/>
    </row>
    <row r="94" spans="6:18">
      <c r="F94" s="1207"/>
      <c r="G94" s="1210"/>
      <c r="H94" s="409" t="s">
        <v>799</v>
      </c>
      <c r="I94" s="411">
        <v>1951</v>
      </c>
      <c r="J94" s="412"/>
      <c r="K94" s="411">
        <v>1931</v>
      </c>
      <c r="L94" s="412"/>
      <c r="M94" s="411">
        <v>1940</v>
      </c>
      <c r="N94" s="412"/>
      <c r="O94" s="411">
        <v>1910</v>
      </c>
      <c r="P94" s="412"/>
      <c r="Q94" s="411">
        <v>1796</v>
      </c>
      <c r="R94" s="412"/>
    </row>
    <row r="95" spans="6:18">
      <c r="F95" s="1207"/>
      <c r="G95" s="1210"/>
      <c r="H95" s="413" t="s">
        <v>818</v>
      </c>
      <c r="I95" s="415">
        <v>4401</v>
      </c>
      <c r="J95" s="416"/>
      <c r="K95" s="415">
        <v>4133</v>
      </c>
      <c r="L95" s="416"/>
      <c r="M95" s="415">
        <v>4167</v>
      </c>
      <c r="N95" s="416"/>
      <c r="O95" s="415">
        <v>3899</v>
      </c>
      <c r="P95" s="416"/>
      <c r="Q95" s="415">
        <v>3653</v>
      </c>
      <c r="R95" s="416"/>
    </row>
    <row r="96" spans="6:18">
      <c r="F96" s="1207"/>
      <c r="G96" s="1210"/>
      <c r="H96" s="409" t="s">
        <v>819</v>
      </c>
      <c r="I96" s="411">
        <v>887</v>
      </c>
      <c r="J96" s="412"/>
      <c r="K96" s="411">
        <v>885</v>
      </c>
      <c r="L96" s="412"/>
      <c r="M96" s="411">
        <v>895</v>
      </c>
      <c r="N96" s="412"/>
      <c r="O96" s="411">
        <v>830</v>
      </c>
      <c r="P96" s="412"/>
      <c r="Q96" s="411">
        <v>796</v>
      </c>
      <c r="R96" s="412"/>
    </row>
    <row r="97" spans="6:18">
      <c r="F97" s="1208"/>
      <c r="G97" s="1211"/>
      <c r="H97" s="413" t="s">
        <v>820</v>
      </c>
      <c r="I97" s="415">
        <v>1773</v>
      </c>
      <c r="J97" s="416"/>
      <c r="K97" s="415">
        <v>1798</v>
      </c>
      <c r="L97" s="416"/>
      <c r="M97" s="415">
        <v>1788</v>
      </c>
      <c r="N97" s="416"/>
      <c r="O97" s="415">
        <v>1699</v>
      </c>
      <c r="P97" s="416"/>
      <c r="Q97" s="415">
        <v>1672</v>
      </c>
      <c r="R97" s="416"/>
    </row>
    <row r="98" spans="6:18">
      <c r="F98" s="1206" t="s">
        <v>152</v>
      </c>
      <c r="G98" s="1209" t="s">
        <v>292</v>
      </c>
      <c r="H98" s="409" t="s">
        <v>1</v>
      </c>
      <c r="I98" s="411">
        <v>56777</v>
      </c>
      <c r="J98" s="412"/>
      <c r="K98" s="411">
        <v>56303</v>
      </c>
      <c r="L98" s="412"/>
      <c r="M98" s="411">
        <v>57612</v>
      </c>
      <c r="N98" s="412"/>
      <c r="O98" s="411">
        <v>56762</v>
      </c>
      <c r="P98" s="412"/>
      <c r="Q98" s="411">
        <v>55592</v>
      </c>
      <c r="R98" s="412"/>
    </row>
    <row r="99" spans="6:18">
      <c r="F99" s="1207"/>
      <c r="G99" s="1210"/>
      <c r="H99" s="413" t="s">
        <v>709</v>
      </c>
      <c r="I99" s="415">
        <v>6736</v>
      </c>
      <c r="J99" s="416"/>
      <c r="K99" s="415">
        <v>6594</v>
      </c>
      <c r="L99" s="416"/>
      <c r="M99" s="415">
        <v>7056</v>
      </c>
      <c r="N99" s="416"/>
      <c r="O99" s="415">
        <v>6682</v>
      </c>
      <c r="P99" s="416"/>
      <c r="Q99" s="415">
        <v>6803</v>
      </c>
      <c r="R99" s="416"/>
    </row>
    <row r="100" spans="6:18">
      <c r="F100" s="1207"/>
      <c r="G100" s="1210"/>
      <c r="H100" s="409" t="s">
        <v>812</v>
      </c>
      <c r="I100" s="411"/>
      <c r="J100" s="412" t="s">
        <v>228</v>
      </c>
      <c r="K100" s="411"/>
      <c r="L100" s="412" t="s">
        <v>228</v>
      </c>
      <c r="M100" s="411"/>
      <c r="N100" s="412" t="s">
        <v>228</v>
      </c>
      <c r="O100" s="411"/>
      <c r="P100" s="412" t="s">
        <v>228</v>
      </c>
      <c r="Q100" s="411"/>
      <c r="R100" s="412" t="s">
        <v>228</v>
      </c>
    </row>
    <row r="101" spans="6:18">
      <c r="F101" s="1207"/>
      <c r="G101" s="1210"/>
      <c r="H101" s="413" t="s">
        <v>786</v>
      </c>
      <c r="I101" s="415"/>
      <c r="J101" s="416" t="s">
        <v>228</v>
      </c>
      <c r="K101" s="415"/>
      <c r="L101" s="416" t="s">
        <v>228</v>
      </c>
      <c r="M101" s="415">
        <v>11622</v>
      </c>
      <c r="N101" s="416" t="s">
        <v>459</v>
      </c>
      <c r="O101" s="415"/>
      <c r="P101" s="416" t="s">
        <v>228</v>
      </c>
      <c r="Q101" s="415"/>
      <c r="R101" s="416" t="s">
        <v>228</v>
      </c>
    </row>
    <row r="102" spans="6:18">
      <c r="F102" s="1207"/>
      <c r="G102" s="1210"/>
      <c r="H102" s="409" t="s">
        <v>813</v>
      </c>
      <c r="I102" s="411">
        <v>186</v>
      </c>
      <c r="J102" s="412"/>
      <c r="K102" s="411">
        <v>198</v>
      </c>
      <c r="L102" s="412"/>
      <c r="M102" s="411">
        <v>189</v>
      </c>
      <c r="N102" s="412"/>
      <c r="O102" s="411">
        <v>177</v>
      </c>
      <c r="P102" s="412"/>
      <c r="Q102" s="411"/>
      <c r="R102" s="412" t="s">
        <v>228</v>
      </c>
    </row>
    <row r="103" spans="6:18">
      <c r="F103" s="1207"/>
      <c r="G103" s="1210"/>
      <c r="H103" s="413" t="s">
        <v>788</v>
      </c>
      <c r="I103" s="415">
        <v>383</v>
      </c>
      <c r="J103" s="416"/>
      <c r="K103" s="415">
        <v>394</v>
      </c>
      <c r="L103" s="416"/>
      <c r="M103" s="415">
        <v>401</v>
      </c>
      <c r="N103" s="416"/>
      <c r="O103" s="415">
        <v>770</v>
      </c>
      <c r="P103" s="416"/>
      <c r="Q103" s="415">
        <v>801</v>
      </c>
      <c r="R103" s="416"/>
    </row>
    <row r="104" spans="6:18">
      <c r="F104" s="1207"/>
      <c r="G104" s="1210"/>
      <c r="H104" s="409" t="s">
        <v>789</v>
      </c>
      <c r="I104" s="411">
        <v>5277</v>
      </c>
      <c r="J104" s="412"/>
      <c r="K104" s="411">
        <v>5307</v>
      </c>
      <c r="L104" s="412"/>
      <c r="M104" s="411">
        <v>5246</v>
      </c>
      <c r="N104" s="412"/>
      <c r="O104" s="411">
        <v>5156</v>
      </c>
      <c r="P104" s="412"/>
      <c r="Q104" s="411">
        <v>4960</v>
      </c>
      <c r="R104" s="412"/>
    </row>
    <row r="105" spans="6:18">
      <c r="F105" s="1207"/>
      <c r="G105" s="1210"/>
      <c r="H105" s="413" t="s">
        <v>790</v>
      </c>
      <c r="I105" s="415">
        <v>11431</v>
      </c>
      <c r="J105" s="416"/>
      <c r="K105" s="415">
        <v>11657</v>
      </c>
      <c r="L105" s="416"/>
      <c r="M105" s="415">
        <v>11816</v>
      </c>
      <c r="N105" s="416" t="s">
        <v>459</v>
      </c>
      <c r="O105" s="415">
        <v>11775</v>
      </c>
      <c r="P105" s="416"/>
      <c r="Q105" s="415">
        <v>11581</v>
      </c>
      <c r="R105" s="416"/>
    </row>
    <row r="106" spans="6:18">
      <c r="F106" s="1207"/>
      <c r="G106" s="1210"/>
      <c r="H106" s="409" t="s">
        <v>791</v>
      </c>
      <c r="I106" s="411">
        <v>2605</v>
      </c>
      <c r="J106" s="412"/>
      <c r="K106" s="411">
        <v>2596</v>
      </c>
      <c r="L106" s="412"/>
      <c r="M106" s="411">
        <v>2708</v>
      </c>
      <c r="N106" s="412"/>
      <c r="O106" s="411">
        <v>2674</v>
      </c>
      <c r="P106" s="412"/>
      <c r="Q106" s="411">
        <v>2575</v>
      </c>
      <c r="R106" s="412"/>
    </row>
    <row r="107" spans="6:18">
      <c r="F107" s="1207"/>
      <c r="G107" s="1210"/>
      <c r="H107" s="413" t="s">
        <v>792</v>
      </c>
      <c r="I107" s="415">
        <v>4772</v>
      </c>
      <c r="J107" s="416"/>
      <c r="K107" s="415">
        <v>4633</v>
      </c>
      <c r="L107" s="416"/>
      <c r="M107" s="415">
        <v>4856</v>
      </c>
      <c r="N107" s="416"/>
      <c r="O107" s="415">
        <v>4743</v>
      </c>
      <c r="P107" s="416"/>
      <c r="Q107" s="415">
        <v>4388</v>
      </c>
      <c r="R107" s="416"/>
    </row>
    <row r="108" spans="6:18">
      <c r="F108" s="1207"/>
      <c r="G108" s="1210"/>
      <c r="H108" s="409" t="s">
        <v>814</v>
      </c>
      <c r="I108" s="411">
        <v>807</v>
      </c>
      <c r="J108" s="412"/>
      <c r="K108" s="411">
        <v>828</v>
      </c>
      <c r="L108" s="412"/>
      <c r="M108" s="411">
        <v>734</v>
      </c>
      <c r="N108" s="412"/>
      <c r="O108" s="411">
        <v>686</v>
      </c>
      <c r="P108" s="412"/>
      <c r="Q108" s="411">
        <v>686</v>
      </c>
      <c r="R108" s="412"/>
    </row>
    <row r="109" spans="6:18">
      <c r="F109" s="1207"/>
      <c r="G109" s="1210"/>
      <c r="H109" s="413" t="s">
        <v>815</v>
      </c>
      <c r="I109" s="415">
        <v>681</v>
      </c>
      <c r="J109" s="416"/>
      <c r="K109" s="415">
        <v>572</v>
      </c>
      <c r="L109" s="416"/>
      <c r="M109" s="415"/>
      <c r="N109" s="416" t="s">
        <v>228</v>
      </c>
      <c r="O109" s="415">
        <v>474</v>
      </c>
      <c r="P109" s="416"/>
      <c r="Q109" s="415">
        <v>434</v>
      </c>
      <c r="R109" s="416"/>
    </row>
    <row r="110" spans="6:18">
      <c r="F110" s="1207"/>
      <c r="G110" s="1210"/>
      <c r="H110" s="409" t="s">
        <v>816</v>
      </c>
      <c r="I110" s="411">
        <v>3098</v>
      </c>
      <c r="J110" s="412"/>
      <c r="K110" s="411">
        <v>2986</v>
      </c>
      <c r="L110" s="412"/>
      <c r="M110" s="411">
        <v>2960</v>
      </c>
      <c r="N110" s="412"/>
      <c r="O110" s="411">
        <v>2898</v>
      </c>
      <c r="P110" s="412"/>
      <c r="Q110" s="411">
        <v>2679</v>
      </c>
      <c r="R110" s="412"/>
    </row>
    <row r="111" spans="6:18">
      <c r="F111" s="1207"/>
      <c r="G111" s="1210"/>
      <c r="H111" s="413" t="s">
        <v>817</v>
      </c>
      <c r="I111" s="415">
        <v>3122</v>
      </c>
      <c r="J111" s="416"/>
      <c r="K111" s="415">
        <v>2876</v>
      </c>
      <c r="L111" s="416"/>
      <c r="M111" s="415">
        <v>2714</v>
      </c>
      <c r="N111" s="416"/>
      <c r="O111" s="415">
        <v>2607</v>
      </c>
      <c r="P111" s="416"/>
      <c r="Q111" s="415">
        <v>2591</v>
      </c>
      <c r="R111" s="416"/>
    </row>
    <row r="112" spans="6:18">
      <c r="F112" s="1207"/>
      <c r="G112" s="1210"/>
      <c r="H112" s="409" t="s">
        <v>799</v>
      </c>
      <c r="I112" s="411">
        <v>1483</v>
      </c>
      <c r="J112" s="412"/>
      <c r="K112" s="411">
        <v>1477</v>
      </c>
      <c r="L112" s="412"/>
      <c r="M112" s="411">
        <v>1504</v>
      </c>
      <c r="N112" s="412"/>
      <c r="O112" s="411">
        <v>1475</v>
      </c>
      <c r="P112" s="412"/>
      <c r="Q112" s="411">
        <v>1357</v>
      </c>
      <c r="R112" s="412"/>
    </row>
    <row r="113" spans="6:18">
      <c r="F113" s="1207"/>
      <c r="G113" s="1210"/>
      <c r="H113" s="413" t="s">
        <v>818</v>
      </c>
      <c r="I113" s="415">
        <v>2775</v>
      </c>
      <c r="J113" s="416"/>
      <c r="K113" s="415">
        <v>2576</v>
      </c>
      <c r="L113" s="416"/>
      <c r="M113" s="415">
        <v>2632</v>
      </c>
      <c r="N113" s="416"/>
      <c r="O113" s="415">
        <v>2491</v>
      </c>
      <c r="P113" s="416"/>
      <c r="Q113" s="415">
        <v>2396</v>
      </c>
      <c r="R113" s="416"/>
    </row>
    <row r="114" spans="6:18">
      <c r="F114" s="1207"/>
      <c r="G114" s="1210"/>
      <c r="H114" s="409" t="s">
        <v>819</v>
      </c>
      <c r="I114" s="411">
        <v>598</v>
      </c>
      <c r="J114" s="412"/>
      <c r="K114" s="411">
        <v>610</v>
      </c>
      <c r="L114" s="412"/>
      <c r="M114" s="411">
        <v>609</v>
      </c>
      <c r="N114" s="412"/>
      <c r="O114" s="411">
        <v>554</v>
      </c>
      <c r="P114" s="412"/>
      <c r="Q114" s="411">
        <v>527</v>
      </c>
      <c r="R114" s="412"/>
    </row>
    <row r="115" spans="6:18">
      <c r="F115" s="1208"/>
      <c r="G115" s="1211"/>
      <c r="H115" s="413" t="s">
        <v>820</v>
      </c>
      <c r="I115" s="415">
        <v>1569</v>
      </c>
      <c r="J115" s="416"/>
      <c r="K115" s="415">
        <v>1628</v>
      </c>
      <c r="L115" s="416"/>
      <c r="M115" s="415">
        <v>1659</v>
      </c>
      <c r="N115" s="416"/>
      <c r="O115" s="415">
        <v>1643</v>
      </c>
      <c r="P115" s="416"/>
      <c r="Q115" s="415">
        <v>1572</v>
      </c>
      <c r="R115" s="416"/>
    </row>
    <row r="116" spans="6:18">
      <c r="F116" s="417" t="s">
        <v>1015</v>
      </c>
      <c r="G116" s="418"/>
      <c r="H116" s="418"/>
      <c r="I116" s="418"/>
      <c r="J116" s="1203"/>
      <c r="K116" s="1203"/>
      <c r="L116" s="1203"/>
      <c r="M116" s="1203"/>
      <c r="N116" s="1203"/>
      <c r="O116" s="1203"/>
      <c r="P116" s="1203"/>
      <c r="Q116" s="1203"/>
      <c r="R116" s="418"/>
    </row>
  </sheetData>
  <mergeCells count="248">
    <mergeCell ref="N116:O116"/>
    <mergeCell ref="P116:Q116"/>
    <mergeCell ref="E7:G7"/>
    <mergeCell ref="E21:G21"/>
    <mergeCell ref="F80:F97"/>
    <mergeCell ref="G80:G97"/>
    <mergeCell ref="F98:F115"/>
    <mergeCell ref="G98:G115"/>
    <mergeCell ref="J116:K116"/>
    <mergeCell ref="L116:M116"/>
    <mergeCell ref="F26:F43"/>
    <mergeCell ref="G26:G43"/>
    <mergeCell ref="F44:F61"/>
    <mergeCell ref="G44:G61"/>
    <mergeCell ref="F62:F79"/>
    <mergeCell ref="G62:G79"/>
    <mergeCell ref="K24:L24"/>
    <mergeCell ref="M24:N24"/>
    <mergeCell ref="O24:P24"/>
    <mergeCell ref="Q24:R24"/>
    <mergeCell ref="I25:J25"/>
    <mergeCell ref="K25:L25"/>
    <mergeCell ref="M25:N25"/>
    <mergeCell ref="O25:P25"/>
    <mergeCell ref="Q25:R25"/>
    <mergeCell ref="EK19:EL19"/>
    <mergeCell ref="EM19:EN19"/>
    <mergeCell ref="EO19:EP19"/>
    <mergeCell ref="EQ19:ER19"/>
    <mergeCell ref="ES19:ET19"/>
    <mergeCell ref="F22:G25"/>
    <mergeCell ref="H22:H25"/>
    <mergeCell ref="I22:R22"/>
    <mergeCell ref="I23:R23"/>
    <mergeCell ref="I24:J24"/>
    <mergeCell ref="DY19:DZ19"/>
    <mergeCell ref="EA19:EB19"/>
    <mergeCell ref="EC19:ED19"/>
    <mergeCell ref="EE19:EF19"/>
    <mergeCell ref="EG19:EH19"/>
    <mergeCell ref="EI19:EJ19"/>
    <mergeCell ref="DM19:DN19"/>
    <mergeCell ref="DO19:DP19"/>
    <mergeCell ref="DQ19:DR19"/>
    <mergeCell ref="DS19:DT19"/>
    <mergeCell ref="DU19:DV19"/>
    <mergeCell ref="DW19:DX19"/>
    <mergeCell ref="DA19:DB19"/>
    <mergeCell ref="DC19:DD19"/>
    <mergeCell ref="DE19:DF19"/>
    <mergeCell ref="DG19:DH19"/>
    <mergeCell ref="DI19:DJ19"/>
    <mergeCell ref="DK19:DL19"/>
    <mergeCell ref="CO19:CP19"/>
    <mergeCell ref="CQ19:CR19"/>
    <mergeCell ref="CS19:CT19"/>
    <mergeCell ref="CU19:CV19"/>
    <mergeCell ref="CW19:CX19"/>
    <mergeCell ref="CY19:CZ19"/>
    <mergeCell ref="CC19:CD19"/>
    <mergeCell ref="CE19:CF19"/>
    <mergeCell ref="CG19:CH19"/>
    <mergeCell ref="CI19:CJ19"/>
    <mergeCell ref="CK19:CL19"/>
    <mergeCell ref="CM19:CN19"/>
    <mergeCell ref="BQ19:BR19"/>
    <mergeCell ref="BS19:BT19"/>
    <mergeCell ref="BU19:BV19"/>
    <mergeCell ref="BW19:BX19"/>
    <mergeCell ref="BY19:BZ19"/>
    <mergeCell ref="CA19:CB19"/>
    <mergeCell ref="BE19:BF19"/>
    <mergeCell ref="BG19:BH19"/>
    <mergeCell ref="BI19:BJ19"/>
    <mergeCell ref="BK19:BL19"/>
    <mergeCell ref="BM19:BN19"/>
    <mergeCell ref="BO19:BP19"/>
    <mergeCell ref="AS19:AT19"/>
    <mergeCell ref="AU19:AV19"/>
    <mergeCell ref="AW19:AX19"/>
    <mergeCell ref="AY19:AZ19"/>
    <mergeCell ref="BA19:BB19"/>
    <mergeCell ref="BC19:BD19"/>
    <mergeCell ref="AG19:AH19"/>
    <mergeCell ref="AI19:AJ19"/>
    <mergeCell ref="AK19:AL19"/>
    <mergeCell ref="AM19:AN19"/>
    <mergeCell ref="AO19:AP19"/>
    <mergeCell ref="AQ19:AR19"/>
    <mergeCell ref="U19:V19"/>
    <mergeCell ref="W19:X19"/>
    <mergeCell ref="Y19:Z19"/>
    <mergeCell ref="AA19:AB19"/>
    <mergeCell ref="AC19:AD19"/>
    <mergeCell ref="AE19:AF19"/>
    <mergeCell ref="EJ13:EK13"/>
    <mergeCell ref="EL13:EM13"/>
    <mergeCell ref="EN13:EO13"/>
    <mergeCell ref="EP13:EQ13"/>
    <mergeCell ref="ER13:ES13"/>
    <mergeCell ref="ET13:EU13"/>
    <mergeCell ref="DX13:DY13"/>
    <mergeCell ref="DZ13:EA13"/>
    <mergeCell ref="EB13:EC13"/>
    <mergeCell ref="ED13:EE13"/>
    <mergeCell ref="EF13:EG13"/>
    <mergeCell ref="EH13:EI13"/>
    <mergeCell ref="DL13:DM13"/>
    <mergeCell ref="DN13:DO13"/>
    <mergeCell ref="DP13:DQ13"/>
    <mergeCell ref="DR13:DS13"/>
    <mergeCell ref="DT13:DU13"/>
    <mergeCell ref="DV13:DW13"/>
    <mergeCell ref="CZ13:DA13"/>
    <mergeCell ref="DB13:DC13"/>
    <mergeCell ref="DD13:DE13"/>
    <mergeCell ref="DF13:DG13"/>
    <mergeCell ref="DH13:DI13"/>
    <mergeCell ref="DJ13:DK13"/>
    <mergeCell ref="CN13:CO13"/>
    <mergeCell ref="CP13:CQ13"/>
    <mergeCell ref="CR13:CS13"/>
    <mergeCell ref="CT13:CU13"/>
    <mergeCell ref="CV13:CW13"/>
    <mergeCell ref="CX13:CY13"/>
    <mergeCell ref="CB13:CC13"/>
    <mergeCell ref="CD13:CE13"/>
    <mergeCell ref="CF13:CG13"/>
    <mergeCell ref="CH13:CI13"/>
    <mergeCell ref="CJ13:CK13"/>
    <mergeCell ref="CL13:CM13"/>
    <mergeCell ref="BP13:BQ13"/>
    <mergeCell ref="BR13:BS13"/>
    <mergeCell ref="BT13:BU13"/>
    <mergeCell ref="BV13:BW13"/>
    <mergeCell ref="BX13:BY13"/>
    <mergeCell ref="BZ13:CA13"/>
    <mergeCell ref="BD13:BE13"/>
    <mergeCell ref="BF13:BG13"/>
    <mergeCell ref="BH13:BI13"/>
    <mergeCell ref="BJ13:BK13"/>
    <mergeCell ref="BL13:BM13"/>
    <mergeCell ref="BN13:BO13"/>
    <mergeCell ref="AR13:AS13"/>
    <mergeCell ref="AT13:AU13"/>
    <mergeCell ref="AV13:AW13"/>
    <mergeCell ref="AX13:AY13"/>
    <mergeCell ref="AZ13:BA13"/>
    <mergeCell ref="BB13:BC13"/>
    <mergeCell ref="AF13:AG13"/>
    <mergeCell ref="AH13:AI13"/>
    <mergeCell ref="AJ13:AK13"/>
    <mergeCell ref="AL13:AM13"/>
    <mergeCell ref="AN13:AO13"/>
    <mergeCell ref="AP13:AQ13"/>
    <mergeCell ref="T13:U13"/>
    <mergeCell ref="V13:W13"/>
    <mergeCell ref="X13:Y13"/>
    <mergeCell ref="Z13:AA13"/>
    <mergeCell ref="AB13:AC13"/>
    <mergeCell ref="AD13:AE13"/>
    <mergeCell ref="EN12:EO12"/>
    <mergeCell ref="EP12:EQ12"/>
    <mergeCell ref="ER12:ES12"/>
    <mergeCell ref="DN12:DO12"/>
    <mergeCell ref="CR12:CS12"/>
    <mergeCell ref="CT12:CU12"/>
    <mergeCell ref="CV12:CW12"/>
    <mergeCell ref="CX12:CY12"/>
    <mergeCell ref="CZ12:DA12"/>
    <mergeCell ref="DB12:DC12"/>
    <mergeCell ref="CF12:CG12"/>
    <mergeCell ref="CH12:CI12"/>
    <mergeCell ref="CJ12:CK12"/>
    <mergeCell ref="CL12:CM12"/>
    <mergeCell ref="CN12:CO12"/>
    <mergeCell ref="CP12:CQ12"/>
    <mergeCell ref="BT12:BU12"/>
    <mergeCell ref="BV12:BW12"/>
    <mergeCell ref="ET12:EU12"/>
    <mergeCell ref="H13:I13"/>
    <mergeCell ref="J13:K13"/>
    <mergeCell ref="L13:M13"/>
    <mergeCell ref="N13:O13"/>
    <mergeCell ref="P13:Q13"/>
    <mergeCell ref="R13:S13"/>
    <mergeCell ref="EB12:EC12"/>
    <mergeCell ref="ED12:EE12"/>
    <mergeCell ref="EF12:EG12"/>
    <mergeCell ref="EH12:EI12"/>
    <mergeCell ref="EJ12:EK12"/>
    <mergeCell ref="EL12:EM12"/>
    <mergeCell ref="DP12:DQ12"/>
    <mergeCell ref="DR12:DS12"/>
    <mergeCell ref="DT12:DU12"/>
    <mergeCell ref="DV12:DW12"/>
    <mergeCell ref="DX12:DY12"/>
    <mergeCell ref="DZ12:EA12"/>
    <mergeCell ref="DD12:DE12"/>
    <mergeCell ref="DF12:DG12"/>
    <mergeCell ref="DH12:DI12"/>
    <mergeCell ref="DJ12:DK12"/>
    <mergeCell ref="DL12:DM12"/>
    <mergeCell ref="BX12:BY12"/>
    <mergeCell ref="BZ12:CA12"/>
    <mergeCell ref="CB12:CC12"/>
    <mergeCell ref="CD12:CE12"/>
    <mergeCell ref="BH12:BI12"/>
    <mergeCell ref="BJ12:BK12"/>
    <mergeCell ref="BL12:BM12"/>
    <mergeCell ref="BN12:BO12"/>
    <mergeCell ref="BP12:BQ12"/>
    <mergeCell ref="BR12:BS12"/>
    <mergeCell ref="AX12:AY12"/>
    <mergeCell ref="AZ12:BA12"/>
    <mergeCell ref="BB12:BC12"/>
    <mergeCell ref="BD12:BE12"/>
    <mergeCell ref="BF12:BG12"/>
    <mergeCell ref="AJ12:AK12"/>
    <mergeCell ref="AL12:AM12"/>
    <mergeCell ref="AN12:AO12"/>
    <mergeCell ref="AP12:AQ12"/>
    <mergeCell ref="AR12:AS12"/>
    <mergeCell ref="AT12:AU12"/>
    <mergeCell ref="F19:P19"/>
    <mergeCell ref="F8:G13"/>
    <mergeCell ref="H8:EU8"/>
    <mergeCell ref="H9:EU9"/>
    <mergeCell ref="H10:AQ10"/>
    <mergeCell ref="AR10:CA10"/>
    <mergeCell ref="CB10:DK10"/>
    <mergeCell ref="DL10:EU10"/>
    <mergeCell ref="H11:EU11"/>
    <mergeCell ref="H12:I12"/>
    <mergeCell ref="J12:K12"/>
    <mergeCell ref="X12:Y12"/>
    <mergeCell ref="Z12:AA12"/>
    <mergeCell ref="AB12:AC12"/>
    <mergeCell ref="AD12:AE12"/>
    <mergeCell ref="AF12:AG12"/>
    <mergeCell ref="AH12:AI12"/>
    <mergeCell ref="L12:M12"/>
    <mergeCell ref="N12:O12"/>
    <mergeCell ref="P12:Q12"/>
    <mergeCell ref="R12:S12"/>
    <mergeCell ref="T12:U12"/>
    <mergeCell ref="V12:W12"/>
    <mergeCell ref="AV12:AW12"/>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4EA15-4A63-4187-B1E1-4C5E61040659}">
  <dimension ref="E6:ET17"/>
  <sheetViews>
    <sheetView workbookViewId="0">
      <selection activeCell="G8" sqref="G8:AP8"/>
    </sheetView>
  </sheetViews>
  <sheetFormatPr defaultRowHeight="14.4"/>
  <sheetData>
    <row r="6" spans="5:150">
      <c r="E6" s="1129" t="s">
        <v>452</v>
      </c>
      <c r="F6" s="1130"/>
      <c r="G6" s="1135" t="s">
        <v>1058</v>
      </c>
      <c r="H6" s="1136"/>
      <c r="I6" s="1136"/>
      <c r="J6" s="1136"/>
      <c r="K6" s="1136"/>
      <c r="L6" s="1136"/>
      <c r="M6" s="1136"/>
      <c r="N6" s="1136"/>
      <c r="O6" s="1136"/>
      <c r="P6" s="1136"/>
      <c r="Q6" s="1136"/>
      <c r="R6" s="1136"/>
      <c r="S6" s="1136"/>
      <c r="T6" s="1136"/>
      <c r="U6" s="1136"/>
      <c r="V6" s="1136"/>
      <c r="W6" s="1136"/>
      <c r="X6" s="1136"/>
      <c r="Y6" s="1136"/>
      <c r="Z6" s="1136"/>
      <c r="AA6" s="1136"/>
      <c r="AB6" s="1136"/>
      <c r="AC6" s="1136"/>
      <c r="AD6" s="1136"/>
      <c r="AE6" s="1136"/>
      <c r="AF6" s="1136"/>
      <c r="AG6" s="1136"/>
      <c r="AH6" s="1136"/>
      <c r="AI6" s="1136"/>
      <c r="AJ6" s="1136"/>
      <c r="AK6" s="1136"/>
      <c r="AL6" s="1136"/>
      <c r="AM6" s="1136"/>
      <c r="AN6" s="1136"/>
      <c r="AO6" s="1136"/>
      <c r="AP6" s="1136"/>
      <c r="AQ6" s="1136"/>
      <c r="AR6" s="1136"/>
      <c r="AS6" s="1136"/>
      <c r="AT6" s="1136"/>
      <c r="AU6" s="1136"/>
      <c r="AV6" s="1136"/>
      <c r="AW6" s="1136"/>
      <c r="AX6" s="1136"/>
      <c r="AY6" s="1136"/>
      <c r="AZ6" s="1136"/>
      <c r="BA6" s="1136"/>
      <c r="BB6" s="1136"/>
      <c r="BC6" s="1136"/>
      <c r="BD6" s="1136"/>
      <c r="BE6" s="1136"/>
      <c r="BF6" s="1136"/>
      <c r="BG6" s="1136"/>
      <c r="BH6" s="1136"/>
      <c r="BI6" s="1136"/>
      <c r="BJ6" s="1136"/>
      <c r="BK6" s="1136"/>
      <c r="BL6" s="1136"/>
      <c r="BM6" s="1136"/>
      <c r="BN6" s="1136"/>
      <c r="BO6" s="1136"/>
      <c r="BP6" s="1136"/>
      <c r="BQ6" s="1136"/>
      <c r="BR6" s="1136"/>
      <c r="BS6" s="1136"/>
      <c r="BT6" s="1136"/>
      <c r="BU6" s="1136"/>
      <c r="BV6" s="1136"/>
      <c r="BW6" s="1136"/>
      <c r="BX6" s="1136"/>
      <c r="BY6" s="1136"/>
      <c r="BZ6" s="1136"/>
      <c r="CA6" s="1136"/>
      <c r="CB6" s="1136"/>
      <c r="CC6" s="1136"/>
      <c r="CD6" s="1136"/>
      <c r="CE6" s="1136"/>
      <c r="CF6" s="1136"/>
      <c r="CG6" s="1136"/>
      <c r="CH6" s="1136"/>
      <c r="CI6" s="1136"/>
      <c r="CJ6" s="1136"/>
      <c r="CK6" s="1136"/>
      <c r="CL6" s="1136"/>
      <c r="CM6" s="1136"/>
      <c r="CN6" s="1136"/>
      <c r="CO6" s="1136"/>
      <c r="CP6" s="1136"/>
      <c r="CQ6" s="1136"/>
      <c r="CR6" s="1136"/>
      <c r="CS6" s="1136"/>
      <c r="CT6" s="1136"/>
      <c r="CU6" s="1136"/>
      <c r="CV6" s="1136"/>
      <c r="CW6" s="1136"/>
      <c r="CX6" s="1136"/>
      <c r="CY6" s="1136"/>
      <c r="CZ6" s="1136"/>
      <c r="DA6" s="1136"/>
      <c r="DB6" s="1136"/>
      <c r="DC6" s="1136"/>
      <c r="DD6" s="1136"/>
      <c r="DE6" s="1136"/>
      <c r="DF6" s="1136"/>
      <c r="DG6" s="1136"/>
      <c r="DH6" s="1136"/>
      <c r="DI6" s="1136"/>
      <c r="DJ6" s="1136"/>
      <c r="DK6" s="1136"/>
      <c r="DL6" s="1136"/>
      <c r="DM6" s="1136"/>
      <c r="DN6" s="1136"/>
      <c r="DO6" s="1136"/>
      <c r="DP6" s="1136"/>
      <c r="DQ6" s="1136"/>
      <c r="DR6" s="1136"/>
      <c r="DS6" s="1136"/>
      <c r="DT6" s="1136"/>
      <c r="DU6" s="1136"/>
      <c r="DV6" s="1136"/>
      <c r="DW6" s="1136"/>
      <c r="DX6" s="1136"/>
      <c r="DY6" s="1136"/>
      <c r="DZ6" s="1136"/>
      <c r="EA6" s="1136"/>
      <c r="EB6" s="1136"/>
      <c r="EC6" s="1136"/>
      <c r="ED6" s="1136"/>
      <c r="EE6" s="1136"/>
      <c r="EF6" s="1136"/>
      <c r="EG6" s="1136"/>
      <c r="EH6" s="1136"/>
      <c r="EI6" s="1136"/>
      <c r="EJ6" s="1136"/>
      <c r="EK6" s="1136"/>
      <c r="EL6" s="1136"/>
      <c r="EM6" s="1136"/>
      <c r="EN6" s="1136"/>
      <c r="EO6" s="1136"/>
      <c r="EP6" s="1136"/>
      <c r="EQ6" s="1136"/>
      <c r="ER6" s="1136"/>
      <c r="ES6" s="1136"/>
      <c r="ET6" s="1205"/>
    </row>
    <row r="7" spans="5:150">
      <c r="E7" s="1131"/>
      <c r="F7" s="1132"/>
      <c r="G7" s="1137" t="s">
        <v>449</v>
      </c>
      <c r="H7" s="1138"/>
      <c r="I7" s="1138"/>
      <c r="J7" s="1138"/>
      <c r="K7" s="1138"/>
      <c r="L7" s="1138"/>
      <c r="M7" s="1138"/>
      <c r="N7" s="1138"/>
      <c r="O7" s="1138"/>
      <c r="P7" s="1138"/>
      <c r="Q7" s="1138"/>
      <c r="R7" s="1138"/>
      <c r="S7" s="1138"/>
      <c r="T7" s="1138"/>
      <c r="U7" s="1138"/>
      <c r="V7" s="1138"/>
      <c r="W7" s="1138"/>
      <c r="X7" s="1138"/>
      <c r="Y7" s="1138"/>
      <c r="Z7" s="1138"/>
      <c r="AA7" s="1138"/>
      <c r="AB7" s="1138"/>
      <c r="AC7" s="1138"/>
      <c r="AD7" s="1138"/>
      <c r="AE7" s="1138"/>
      <c r="AF7" s="1138"/>
      <c r="AG7" s="1138"/>
      <c r="AH7" s="1138"/>
      <c r="AI7" s="1138"/>
      <c r="AJ7" s="1138"/>
      <c r="AK7" s="1138"/>
      <c r="AL7" s="1138"/>
      <c r="AM7" s="1138"/>
      <c r="AN7" s="1138"/>
      <c r="AO7" s="1138"/>
      <c r="AP7" s="1138"/>
      <c r="AQ7" s="1138"/>
      <c r="AR7" s="1138"/>
      <c r="AS7" s="1138"/>
      <c r="AT7" s="1138"/>
      <c r="AU7" s="1138"/>
      <c r="AV7" s="1138"/>
      <c r="AW7" s="1138"/>
      <c r="AX7" s="1138"/>
      <c r="AY7" s="1138"/>
      <c r="AZ7" s="1138"/>
      <c r="BA7" s="1138"/>
      <c r="BB7" s="1138"/>
      <c r="BC7" s="1138"/>
      <c r="BD7" s="1138"/>
      <c r="BE7" s="1138"/>
      <c r="BF7" s="1138"/>
      <c r="BG7" s="1138"/>
      <c r="BH7" s="1138"/>
      <c r="BI7" s="1138"/>
      <c r="BJ7" s="1138"/>
      <c r="BK7" s="1138"/>
      <c r="BL7" s="1138"/>
      <c r="BM7" s="1138"/>
      <c r="BN7" s="1138"/>
      <c r="BO7" s="1138"/>
      <c r="BP7" s="1138"/>
      <c r="BQ7" s="1138"/>
      <c r="BR7" s="1138"/>
      <c r="BS7" s="1138"/>
      <c r="BT7" s="1138"/>
      <c r="BU7" s="1138"/>
      <c r="BV7" s="1138"/>
      <c r="BW7" s="1138"/>
      <c r="BX7" s="1138"/>
      <c r="BY7" s="1138"/>
      <c r="BZ7" s="1138"/>
      <c r="CA7" s="1138"/>
      <c r="CB7" s="1138"/>
      <c r="CC7" s="1138"/>
      <c r="CD7" s="1138"/>
      <c r="CE7" s="1138"/>
      <c r="CF7" s="1138"/>
      <c r="CG7" s="1138"/>
      <c r="CH7" s="1138"/>
      <c r="CI7" s="1138"/>
      <c r="CJ7" s="1138"/>
      <c r="CK7" s="1138"/>
      <c r="CL7" s="1138"/>
      <c r="CM7" s="1138"/>
      <c r="CN7" s="1138"/>
      <c r="CO7" s="1138"/>
      <c r="CP7" s="1138"/>
      <c r="CQ7" s="1138"/>
      <c r="CR7" s="1138"/>
      <c r="CS7" s="1138"/>
      <c r="CT7" s="1138"/>
      <c r="CU7" s="1138"/>
      <c r="CV7" s="1138"/>
      <c r="CW7" s="1138"/>
      <c r="CX7" s="1138"/>
      <c r="CY7" s="1138"/>
      <c r="CZ7" s="1138"/>
      <c r="DA7" s="1138"/>
      <c r="DB7" s="1138"/>
      <c r="DC7" s="1138"/>
      <c r="DD7" s="1138"/>
      <c r="DE7" s="1138"/>
      <c r="DF7" s="1138"/>
      <c r="DG7" s="1138"/>
      <c r="DH7" s="1138"/>
      <c r="DI7" s="1138"/>
      <c r="DJ7" s="1138"/>
      <c r="DK7" s="1138"/>
      <c r="DL7" s="1138"/>
      <c r="DM7" s="1138"/>
      <c r="DN7" s="1138"/>
      <c r="DO7" s="1138"/>
      <c r="DP7" s="1138"/>
      <c r="DQ7" s="1138"/>
      <c r="DR7" s="1138"/>
      <c r="DS7" s="1138"/>
      <c r="DT7" s="1138"/>
      <c r="DU7" s="1138"/>
      <c r="DV7" s="1138"/>
      <c r="DW7" s="1138"/>
      <c r="DX7" s="1138"/>
      <c r="DY7" s="1138"/>
      <c r="DZ7" s="1138"/>
      <c r="EA7" s="1138"/>
      <c r="EB7" s="1138"/>
      <c r="EC7" s="1138"/>
      <c r="ED7" s="1138"/>
      <c r="EE7" s="1138"/>
      <c r="EF7" s="1138"/>
      <c r="EG7" s="1138"/>
      <c r="EH7" s="1138"/>
      <c r="EI7" s="1138"/>
      <c r="EJ7" s="1138"/>
      <c r="EK7" s="1138"/>
      <c r="EL7" s="1138"/>
      <c r="EM7" s="1138"/>
      <c r="EN7" s="1138"/>
      <c r="EO7" s="1138"/>
      <c r="EP7" s="1138"/>
      <c r="EQ7" s="1138"/>
      <c r="ER7" s="1138"/>
      <c r="ES7" s="1138"/>
      <c r="ET7" s="1204"/>
    </row>
    <row r="8" spans="5:150">
      <c r="E8" s="1131"/>
      <c r="F8" s="1132"/>
      <c r="G8" s="1137">
        <v>2020</v>
      </c>
      <c r="H8" s="1138"/>
      <c r="I8" s="1138"/>
      <c r="J8" s="1138"/>
      <c r="K8" s="1138"/>
      <c r="L8" s="1138"/>
      <c r="M8" s="1138"/>
      <c r="N8" s="1138"/>
      <c r="O8" s="1138"/>
      <c r="P8" s="1138"/>
      <c r="Q8" s="1138"/>
      <c r="R8" s="1138"/>
      <c r="S8" s="1138"/>
      <c r="T8" s="1138"/>
      <c r="U8" s="1138"/>
      <c r="V8" s="1138"/>
      <c r="W8" s="1138"/>
      <c r="X8" s="1138"/>
      <c r="Y8" s="1138"/>
      <c r="Z8" s="1138"/>
      <c r="AA8" s="1138"/>
      <c r="AB8" s="1138"/>
      <c r="AC8" s="1138"/>
      <c r="AD8" s="1138"/>
      <c r="AE8" s="1138"/>
      <c r="AF8" s="1138"/>
      <c r="AG8" s="1138"/>
      <c r="AH8" s="1138"/>
      <c r="AI8" s="1138"/>
      <c r="AJ8" s="1138"/>
      <c r="AK8" s="1138"/>
      <c r="AL8" s="1138"/>
      <c r="AM8" s="1138"/>
      <c r="AN8" s="1138"/>
      <c r="AO8" s="1138"/>
      <c r="AP8" s="1204"/>
      <c r="AQ8" s="1137">
        <v>2019</v>
      </c>
      <c r="AR8" s="1138"/>
      <c r="AS8" s="1138"/>
      <c r="AT8" s="1138"/>
      <c r="AU8" s="1138"/>
      <c r="AV8" s="1138"/>
      <c r="AW8" s="1138"/>
      <c r="AX8" s="1138"/>
      <c r="AY8" s="1138"/>
      <c r="AZ8" s="1138"/>
      <c r="BA8" s="1138"/>
      <c r="BB8" s="1138"/>
      <c r="BC8" s="1138"/>
      <c r="BD8" s="1138"/>
      <c r="BE8" s="1138"/>
      <c r="BF8" s="1138"/>
      <c r="BG8" s="1138"/>
      <c r="BH8" s="1138"/>
      <c r="BI8" s="1138"/>
      <c r="BJ8" s="1138"/>
      <c r="BK8" s="1138"/>
      <c r="BL8" s="1138"/>
      <c r="BM8" s="1138"/>
      <c r="BN8" s="1138"/>
      <c r="BO8" s="1138"/>
      <c r="BP8" s="1138"/>
      <c r="BQ8" s="1138"/>
      <c r="BR8" s="1138"/>
      <c r="BS8" s="1138"/>
      <c r="BT8" s="1138"/>
      <c r="BU8" s="1138"/>
      <c r="BV8" s="1138"/>
      <c r="BW8" s="1138"/>
      <c r="BX8" s="1138"/>
      <c r="BY8" s="1138"/>
      <c r="BZ8" s="1204"/>
      <c r="CA8" s="1137">
        <v>2018</v>
      </c>
      <c r="CB8" s="1138"/>
      <c r="CC8" s="1138"/>
      <c r="CD8" s="1138"/>
      <c r="CE8" s="1138"/>
      <c r="CF8" s="1138"/>
      <c r="CG8" s="1138"/>
      <c r="CH8" s="1138"/>
      <c r="CI8" s="1138"/>
      <c r="CJ8" s="1138"/>
      <c r="CK8" s="1138"/>
      <c r="CL8" s="1138"/>
      <c r="CM8" s="1138"/>
      <c r="CN8" s="1138"/>
      <c r="CO8" s="1138"/>
      <c r="CP8" s="1138"/>
      <c r="CQ8" s="1138"/>
      <c r="CR8" s="1138"/>
      <c r="CS8" s="1138"/>
      <c r="CT8" s="1138"/>
      <c r="CU8" s="1138"/>
      <c r="CV8" s="1138"/>
      <c r="CW8" s="1138"/>
      <c r="CX8" s="1138"/>
      <c r="CY8" s="1138"/>
      <c r="CZ8" s="1138"/>
      <c r="DA8" s="1138"/>
      <c r="DB8" s="1138"/>
      <c r="DC8" s="1138"/>
      <c r="DD8" s="1138"/>
      <c r="DE8" s="1138"/>
      <c r="DF8" s="1138"/>
      <c r="DG8" s="1138"/>
      <c r="DH8" s="1138"/>
      <c r="DI8" s="1138"/>
      <c r="DJ8" s="1204"/>
      <c r="DK8" s="1137">
        <v>2017</v>
      </c>
      <c r="DL8" s="1138"/>
      <c r="DM8" s="1138"/>
      <c r="DN8" s="1138"/>
      <c r="DO8" s="1138"/>
      <c r="DP8" s="1138"/>
      <c r="DQ8" s="1138"/>
      <c r="DR8" s="1138"/>
      <c r="DS8" s="1138"/>
      <c r="DT8" s="1138"/>
      <c r="DU8" s="1138"/>
      <c r="DV8" s="1138"/>
      <c r="DW8" s="1138"/>
      <c r="DX8" s="1138"/>
      <c r="DY8" s="1138"/>
      <c r="DZ8" s="1138"/>
      <c r="EA8" s="1138"/>
      <c r="EB8" s="1138"/>
      <c r="EC8" s="1138"/>
      <c r="ED8" s="1138"/>
      <c r="EE8" s="1138"/>
      <c r="EF8" s="1138"/>
      <c r="EG8" s="1138"/>
      <c r="EH8" s="1138"/>
      <c r="EI8" s="1138"/>
      <c r="EJ8" s="1138"/>
      <c r="EK8" s="1138"/>
      <c r="EL8" s="1138"/>
      <c r="EM8" s="1138"/>
      <c r="EN8" s="1138"/>
      <c r="EO8" s="1138"/>
      <c r="EP8" s="1138"/>
      <c r="EQ8" s="1138"/>
      <c r="ER8" s="1138"/>
      <c r="ES8" s="1138"/>
      <c r="ET8" s="1204"/>
    </row>
    <row r="9" spans="5:150">
      <c r="E9" s="1131"/>
      <c r="F9" s="1132"/>
      <c r="G9" s="1137" t="s">
        <v>1009</v>
      </c>
      <c r="H9" s="1138"/>
      <c r="I9" s="1138"/>
      <c r="J9" s="1138"/>
      <c r="K9" s="1138"/>
      <c r="L9" s="1138"/>
      <c r="M9" s="1138"/>
      <c r="N9" s="1138"/>
      <c r="O9" s="1138"/>
      <c r="P9" s="1138"/>
      <c r="Q9" s="1138"/>
      <c r="R9" s="1138"/>
      <c r="S9" s="1138"/>
      <c r="T9" s="1138"/>
      <c r="U9" s="1138"/>
      <c r="V9" s="1138"/>
      <c r="W9" s="1138"/>
      <c r="X9" s="1138"/>
      <c r="Y9" s="1138"/>
      <c r="Z9" s="1138"/>
      <c r="AA9" s="1138"/>
      <c r="AB9" s="1138"/>
      <c r="AC9" s="1138"/>
      <c r="AD9" s="1138"/>
      <c r="AE9" s="1138"/>
      <c r="AF9" s="1138"/>
      <c r="AG9" s="1138"/>
      <c r="AH9" s="1138"/>
      <c r="AI9" s="1138"/>
      <c r="AJ9" s="1138"/>
      <c r="AK9" s="1138"/>
      <c r="AL9" s="1138"/>
      <c r="AM9" s="1138"/>
      <c r="AN9" s="1138"/>
      <c r="AO9" s="1138"/>
      <c r="AP9" s="1138"/>
      <c r="AQ9" s="1138"/>
      <c r="AR9" s="1138"/>
      <c r="AS9" s="1138"/>
      <c r="AT9" s="1138"/>
      <c r="AU9" s="1138"/>
      <c r="AV9" s="1138"/>
      <c r="AW9" s="1138"/>
      <c r="AX9" s="1138"/>
      <c r="AY9" s="1138"/>
      <c r="AZ9" s="1138"/>
      <c r="BA9" s="1138"/>
      <c r="BB9" s="1138"/>
      <c r="BC9" s="1138"/>
      <c r="BD9" s="1138"/>
      <c r="BE9" s="1138"/>
      <c r="BF9" s="1138"/>
      <c r="BG9" s="1138"/>
      <c r="BH9" s="1138"/>
      <c r="BI9" s="1138"/>
      <c r="BJ9" s="1138"/>
      <c r="BK9" s="1138"/>
      <c r="BL9" s="1138"/>
      <c r="BM9" s="1138"/>
      <c r="BN9" s="1138"/>
      <c r="BO9" s="1138"/>
      <c r="BP9" s="1138"/>
      <c r="BQ9" s="1138"/>
      <c r="BR9" s="1138"/>
      <c r="BS9" s="1138"/>
      <c r="BT9" s="1138"/>
      <c r="BU9" s="1138"/>
      <c r="BV9" s="1138"/>
      <c r="BW9" s="1138"/>
      <c r="BX9" s="1138"/>
      <c r="BY9" s="1138"/>
      <c r="BZ9" s="1138"/>
      <c r="CA9" s="1138"/>
      <c r="CB9" s="1138"/>
      <c r="CC9" s="1138"/>
      <c r="CD9" s="1138"/>
      <c r="CE9" s="1138"/>
      <c r="CF9" s="1138"/>
      <c r="CG9" s="1138"/>
      <c r="CH9" s="1138"/>
      <c r="CI9" s="1138"/>
      <c r="CJ9" s="1138"/>
      <c r="CK9" s="1138"/>
      <c r="CL9" s="1138"/>
      <c r="CM9" s="1138"/>
      <c r="CN9" s="1138"/>
      <c r="CO9" s="1138"/>
      <c r="CP9" s="1138"/>
      <c r="CQ9" s="1138"/>
      <c r="CR9" s="1138"/>
      <c r="CS9" s="1138"/>
      <c r="CT9" s="1138"/>
      <c r="CU9" s="1138"/>
      <c r="CV9" s="1138"/>
      <c r="CW9" s="1138"/>
      <c r="CX9" s="1138"/>
      <c r="CY9" s="1138"/>
      <c r="CZ9" s="1138"/>
      <c r="DA9" s="1138"/>
      <c r="DB9" s="1138"/>
      <c r="DC9" s="1138"/>
      <c r="DD9" s="1138"/>
      <c r="DE9" s="1138"/>
      <c r="DF9" s="1138"/>
      <c r="DG9" s="1138"/>
      <c r="DH9" s="1138"/>
      <c r="DI9" s="1138"/>
      <c r="DJ9" s="1138"/>
      <c r="DK9" s="1138"/>
      <c r="DL9" s="1138"/>
      <c r="DM9" s="1138"/>
      <c r="DN9" s="1138"/>
      <c r="DO9" s="1138"/>
      <c r="DP9" s="1138"/>
      <c r="DQ9" s="1138"/>
      <c r="DR9" s="1138"/>
      <c r="DS9" s="1138"/>
      <c r="DT9" s="1138"/>
      <c r="DU9" s="1138"/>
      <c r="DV9" s="1138"/>
      <c r="DW9" s="1138"/>
      <c r="DX9" s="1138"/>
      <c r="DY9" s="1138"/>
      <c r="DZ9" s="1138"/>
      <c r="EA9" s="1138"/>
      <c r="EB9" s="1138"/>
      <c r="EC9" s="1138"/>
      <c r="ED9" s="1138"/>
      <c r="EE9" s="1138"/>
      <c r="EF9" s="1138"/>
      <c r="EG9" s="1138"/>
      <c r="EH9" s="1138"/>
      <c r="EI9" s="1138"/>
      <c r="EJ9" s="1138"/>
      <c r="EK9" s="1138"/>
      <c r="EL9" s="1138"/>
      <c r="EM9" s="1138"/>
      <c r="EN9" s="1138"/>
      <c r="EO9" s="1138"/>
      <c r="EP9" s="1138"/>
      <c r="EQ9" s="1138"/>
      <c r="ER9" s="1138"/>
      <c r="ES9" s="1138"/>
      <c r="ET9" s="1204"/>
    </row>
    <row r="10" spans="5:150" ht="40.799999999999997" customHeight="1">
      <c r="E10" s="1131"/>
      <c r="F10" s="1132"/>
      <c r="G10" s="1137" t="s">
        <v>1</v>
      </c>
      <c r="H10" s="1204"/>
      <c r="I10" s="1137" t="s">
        <v>709</v>
      </c>
      <c r="J10" s="1204"/>
      <c r="K10" s="1137" t="s">
        <v>812</v>
      </c>
      <c r="L10" s="1204"/>
      <c r="M10" s="1137" t="s">
        <v>786</v>
      </c>
      <c r="N10" s="1204"/>
      <c r="O10" s="1137" t="s">
        <v>813</v>
      </c>
      <c r="P10" s="1204"/>
      <c r="Q10" s="1137" t="s">
        <v>788</v>
      </c>
      <c r="R10" s="1204"/>
      <c r="S10" s="1137" t="s">
        <v>789</v>
      </c>
      <c r="T10" s="1204"/>
      <c r="U10" s="1137" t="s">
        <v>790</v>
      </c>
      <c r="V10" s="1204"/>
      <c r="W10" s="1137" t="s">
        <v>791</v>
      </c>
      <c r="X10" s="1204"/>
      <c r="Y10" s="1137" t="s">
        <v>792</v>
      </c>
      <c r="Z10" s="1204"/>
      <c r="AA10" s="1137" t="s">
        <v>814</v>
      </c>
      <c r="AB10" s="1204"/>
      <c r="AC10" s="1137" t="s">
        <v>815</v>
      </c>
      <c r="AD10" s="1204"/>
      <c r="AE10" s="1137" t="s">
        <v>816</v>
      </c>
      <c r="AF10" s="1204"/>
      <c r="AG10" s="1137" t="s">
        <v>817</v>
      </c>
      <c r="AH10" s="1204"/>
      <c r="AI10" s="1137" t="s">
        <v>799</v>
      </c>
      <c r="AJ10" s="1204"/>
      <c r="AK10" s="1137" t="s">
        <v>1010</v>
      </c>
      <c r="AL10" s="1204"/>
      <c r="AM10" s="1137" t="s">
        <v>819</v>
      </c>
      <c r="AN10" s="1204"/>
      <c r="AO10" s="1137" t="s">
        <v>820</v>
      </c>
      <c r="AP10" s="1204"/>
      <c r="AQ10" s="1137" t="s">
        <v>1</v>
      </c>
      <c r="AR10" s="1204"/>
      <c r="AS10" s="1137" t="s">
        <v>709</v>
      </c>
      <c r="AT10" s="1204"/>
      <c r="AU10" s="1137" t="s">
        <v>812</v>
      </c>
      <c r="AV10" s="1204"/>
      <c r="AW10" s="1137" t="s">
        <v>786</v>
      </c>
      <c r="AX10" s="1204"/>
      <c r="AY10" s="1137" t="s">
        <v>813</v>
      </c>
      <c r="AZ10" s="1204"/>
      <c r="BA10" s="1137" t="s">
        <v>788</v>
      </c>
      <c r="BB10" s="1204"/>
      <c r="BC10" s="1137" t="s">
        <v>789</v>
      </c>
      <c r="BD10" s="1204"/>
      <c r="BE10" s="1137" t="s">
        <v>790</v>
      </c>
      <c r="BF10" s="1204"/>
      <c r="BG10" s="1137" t="s">
        <v>791</v>
      </c>
      <c r="BH10" s="1204"/>
      <c r="BI10" s="1137" t="s">
        <v>792</v>
      </c>
      <c r="BJ10" s="1204"/>
      <c r="BK10" s="1137" t="s">
        <v>814</v>
      </c>
      <c r="BL10" s="1204"/>
      <c r="BM10" s="1137" t="s">
        <v>815</v>
      </c>
      <c r="BN10" s="1204"/>
      <c r="BO10" s="1137" t="s">
        <v>816</v>
      </c>
      <c r="BP10" s="1204"/>
      <c r="BQ10" s="1137" t="s">
        <v>817</v>
      </c>
      <c r="BR10" s="1204"/>
      <c r="BS10" s="1137" t="s">
        <v>799</v>
      </c>
      <c r="BT10" s="1204"/>
      <c r="BU10" s="1137" t="s">
        <v>1010</v>
      </c>
      <c r="BV10" s="1204"/>
      <c r="BW10" s="1137" t="s">
        <v>819</v>
      </c>
      <c r="BX10" s="1204"/>
      <c r="BY10" s="1137" t="s">
        <v>820</v>
      </c>
      <c r="BZ10" s="1204"/>
      <c r="CA10" s="1137" t="s">
        <v>1</v>
      </c>
      <c r="CB10" s="1204"/>
      <c r="CC10" s="1137" t="s">
        <v>709</v>
      </c>
      <c r="CD10" s="1204"/>
      <c r="CE10" s="1137" t="s">
        <v>812</v>
      </c>
      <c r="CF10" s="1204"/>
      <c r="CG10" s="1137" t="s">
        <v>786</v>
      </c>
      <c r="CH10" s="1204"/>
      <c r="CI10" s="1137" t="s">
        <v>813</v>
      </c>
      <c r="CJ10" s="1204"/>
      <c r="CK10" s="1137" t="s">
        <v>788</v>
      </c>
      <c r="CL10" s="1204"/>
      <c r="CM10" s="1137" t="s">
        <v>789</v>
      </c>
      <c r="CN10" s="1204"/>
      <c r="CO10" s="1137" t="s">
        <v>790</v>
      </c>
      <c r="CP10" s="1204"/>
      <c r="CQ10" s="1137" t="s">
        <v>791</v>
      </c>
      <c r="CR10" s="1204"/>
      <c r="CS10" s="1137" t="s">
        <v>792</v>
      </c>
      <c r="CT10" s="1204"/>
      <c r="CU10" s="1137" t="s">
        <v>814</v>
      </c>
      <c r="CV10" s="1204"/>
      <c r="CW10" s="1137" t="s">
        <v>815</v>
      </c>
      <c r="CX10" s="1204"/>
      <c r="CY10" s="1137" t="s">
        <v>816</v>
      </c>
      <c r="CZ10" s="1204"/>
      <c r="DA10" s="1137" t="s">
        <v>817</v>
      </c>
      <c r="DB10" s="1204"/>
      <c r="DC10" s="1137" t="s">
        <v>799</v>
      </c>
      <c r="DD10" s="1204"/>
      <c r="DE10" s="1137" t="s">
        <v>1010</v>
      </c>
      <c r="DF10" s="1204"/>
      <c r="DG10" s="1137" t="s">
        <v>819</v>
      </c>
      <c r="DH10" s="1204"/>
      <c r="DI10" s="1137" t="s">
        <v>820</v>
      </c>
      <c r="DJ10" s="1204"/>
      <c r="DK10" s="1137" t="s">
        <v>1</v>
      </c>
      <c r="DL10" s="1204"/>
      <c r="DM10" s="1137" t="s">
        <v>709</v>
      </c>
      <c r="DN10" s="1204"/>
      <c r="DO10" s="1137" t="s">
        <v>812</v>
      </c>
      <c r="DP10" s="1204"/>
      <c r="DQ10" s="1137" t="s">
        <v>786</v>
      </c>
      <c r="DR10" s="1204"/>
      <c r="DS10" s="1137" t="s">
        <v>813</v>
      </c>
      <c r="DT10" s="1204"/>
      <c r="DU10" s="1137" t="s">
        <v>788</v>
      </c>
      <c r="DV10" s="1204"/>
      <c r="DW10" s="1137" t="s">
        <v>789</v>
      </c>
      <c r="DX10" s="1204"/>
      <c r="DY10" s="1137" t="s">
        <v>790</v>
      </c>
      <c r="DZ10" s="1204"/>
      <c r="EA10" s="1137" t="s">
        <v>791</v>
      </c>
      <c r="EB10" s="1204"/>
      <c r="EC10" s="1137" t="s">
        <v>792</v>
      </c>
      <c r="ED10" s="1204"/>
      <c r="EE10" s="1137" t="s">
        <v>814</v>
      </c>
      <c r="EF10" s="1204"/>
      <c r="EG10" s="1137" t="s">
        <v>815</v>
      </c>
      <c r="EH10" s="1204"/>
      <c r="EI10" s="1137" t="s">
        <v>816</v>
      </c>
      <c r="EJ10" s="1204"/>
      <c r="EK10" s="1137" t="s">
        <v>817</v>
      </c>
      <c r="EL10" s="1204"/>
      <c r="EM10" s="1137" t="s">
        <v>799</v>
      </c>
      <c r="EN10" s="1204"/>
      <c r="EO10" s="1137" t="s">
        <v>1010</v>
      </c>
      <c r="EP10" s="1204"/>
      <c r="EQ10" s="1137" t="s">
        <v>819</v>
      </c>
      <c r="ER10" s="1204"/>
      <c r="ES10" s="1137" t="s">
        <v>820</v>
      </c>
      <c r="ET10" s="1204"/>
    </row>
    <row r="11" spans="5:150">
      <c r="E11" s="1133"/>
      <c r="F11" s="1134"/>
      <c r="G11" s="1137" t="s">
        <v>719</v>
      </c>
      <c r="H11" s="1204"/>
      <c r="I11" s="1137" t="s">
        <v>719</v>
      </c>
      <c r="J11" s="1204"/>
      <c r="K11" s="1137" t="s">
        <v>719</v>
      </c>
      <c r="L11" s="1204"/>
      <c r="M11" s="1137" t="s">
        <v>719</v>
      </c>
      <c r="N11" s="1204"/>
      <c r="O11" s="1137" t="s">
        <v>719</v>
      </c>
      <c r="P11" s="1204"/>
      <c r="Q11" s="1137" t="s">
        <v>719</v>
      </c>
      <c r="R11" s="1204"/>
      <c r="S11" s="1137" t="s">
        <v>719</v>
      </c>
      <c r="T11" s="1204"/>
      <c r="U11" s="1137" t="s">
        <v>719</v>
      </c>
      <c r="V11" s="1204"/>
      <c r="W11" s="1137" t="s">
        <v>719</v>
      </c>
      <c r="X11" s="1204"/>
      <c r="Y11" s="1137" t="s">
        <v>719</v>
      </c>
      <c r="Z11" s="1204"/>
      <c r="AA11" s="1137" t="s">
        <v>719</v>
      </c>
      <c r="AB11" s="1204"/>
      <c r="AC11" s="1137" t="s">
        <v>719</v>
      </c>
      <c r="AD11" s="1204"/>
      <c r="AE11" s="1137" t="s">
        <v>719</v>
      </c>
      <c r="AF11" s="1204"/>
      <c r="AG11" s="1137" t="s">
        <v>719</v>
      </c>
      <c r="AH11" s="1204"/>
      <c r="AI11" s="1137" t="s">
        <v>719</v>
      </c>
      <c r="AJ11" s="1204"/>
      <c r="AK11" s="1137" t="s">
        <v>719</v>
      </c>
      <c r="AL11" s="1204"/>
      <c r="AM11" s="1137" t="s">
        <v>719</v>
      </c>
      <c r="AN11" s="1204"/>
      <c r="AO11" s="1137" t="s">
        <v>719</v>
      </c>
      <c r="AP11" s="1204"/>
      <c r="AQ11" s="1137" t="s">
        <v>719</v>
      </c>
      <c r="AR11" s="1204"/>
      <c r="AS11" s="1137" t="s">
        <v>719</v>
      </c>
      <c r="AT11" s="1204"/>
      <c r="AU11" s="1137" t="s">
        <v>719</v>
      </c>
      <c r="AV11" s="1204"/>
      <c r="AW11" s="1137" t="s">
        <v>719</v>
      </c>
      <c r="AX11" s="1204"/>
      <c r="AY11" s="1137" t="s">
        <v>719</v>
      </c>
      <c r="AZ11" s="1204"/>
      <c r="BA11" s="1137" t="s">
        <v>719</v>
      </c>
      <c r="BB11" s="1204"/>
      <c r="BC11" s="1137" t="s">
        <v>719</v>
      </c>
      <c r="BD11" s="1204"/>
      <c r="BE11" s="1137" t="s">
        <v>719</v>
      </c>
      <c r="BF11" s="1204"/>
      <c r="BG11" s="1137" t="s">
        <v>719</v>
      </c>
      <c r="BH11" s="1204"/>
      <c r="BI11" s="1137" t="s">
        <v>719</v>
      </c>
      <c r="BJ11" s="1204"/>
      <c r="BK11" s="1137" t="s">
        <v>719</v>
      </c>
      <c r="BL11" s="1204"/>
      <c r="BM11" s="1137" t="s">
        <v>719</v>
      </c>
      <c r="BN11" s="1204"/>
      <c r="BO11" s="1137" t="s">
        <v>719</v>
      </c>
      <c r="BP11" s="1204"/>
      <c r="BQ11" s="1137" t="s">
        <v>719</v>
      </c>
      <c r="BR11" s="1204"/>
      <c r="BS11" s="1137" t="s">
        <v>719</v>
      </c>
      <c r="BT11" s="1204"/>
      <c r="BU11" s="1137" t="s">
        <v>719</v>
      </c>
      <c r="BV11" s="1204"/>
      <c r="BW11" s="1137" t="s">
        <v>719</v>
      </c>
      <c r="BX11" s="1204"/>
      <c r="BY11" s="1137" t="s">
        <v>719</v>
      </c>
      <c r="BZ11" s="1204"/>
      <c r="CA11" s="1137" t="s">
        <v>719</v>
      </c>
      <c r="CB11" s="1204"/>
      <c r="CC11" s="1137" t="s">
        <v>719</v>
      </c>
      <c r="CD11" s="1204"/>
      <c r="CE11" s="1137" t="s">
        <v>719</v>
      </c>
      <c r="CF11" s="1204"/>
      <c r="CG11" s="1137" t="s">
        <v>719</v>
      </c>
      <c r="CH11" s="1204"/>
      <c r="CI11" s="1137" t="s">
        <v>719</v>
      </c>
      <c r="CJ11" s="1204"/>
      <c r="CK11" s="1137" t="s">
        <v>719</v>
      </c>
      <c r="CL11" s="1204"/>
      <c r="CM11" s="1137" t="s">
        <v>719</v>
      </c>
      <c r="CN11" s="1204"/>
      <c r="CO11" s="1137" t="s">
        <v>719</v>
      </c>
      <c r="CP11" s="1204"/>
      <c r="CQ11" s="1137" t="s">
        <v>719</v>
      </c>
      <c r="CR11" s="1204"/>
      <c r="CS11" s="1137" t="s">
        <v>719</v>
      </c>
      <c r="CT11" s="1204"/>
      <c r="CU11" s="1137" t="s">
        <v>719</v>
      </c>
      <c r="CV11" s="1204"/>
      <c r="CW11" s="1137" t="s">
        <v>719</v>
      </c>
      <c r="CX11" s="1204"/>
      <c r="CY11" s="1137" t="s">
        <v>719</v>
      </c>
      <c r="CZ11" s="1204"/>
      <c r="DA11" s="1137" t="s">
        <v>719</v>
      </c>
      <c r="DB11" s="1204"/>
      <c r="DC11" s="1137" t="s">
        <v>719</v>
      </c>
      <c r="DD11" s="1204"/>
      <c r="DE11" s="1137" t="s">
        <v>719</v>
      </c>
      <c r="DF11" s="1204"/>
      <c r="DG11" s="1137" t="s">
        <v>719</v>
      </c>
      <c r="DH11" s="1204"/>
      <c r="DI11" s="1137" t="s">
        <v>719</v>
      </c>
      <c r="DJ11" s="1204"/>
      <c r="DK11" s="1137" t="s">
        <v>719</v>
      </c>
      <c r="DL11" s="1204"/>
      <c r="DM11" s="1137" t="s">
        <v>719</v>
      </c>
      <c r="DN11" s="1204"/>
      <c r="DO11" s="1137" t="s">
        <v>719</v>
      </c>
      <c r="DP11" s="1204"/>
      <c r="DQ11" s="1137" t="s">
        <v>719</v>
      </c>
      <c r="DR11" s="1204"/>
      <c r="DS11" s="1137" t="s">
        <v>719</v>
      </c>
      <c r="DT11" s="1204"/>
      <c r="DU11" s="1137" t="s">
        <v>719</v>
      </c>
      <c r="DV11" s="1204"/>
      <c r="DW11" s="1137" t="s">
        <v>719</v>
      </c>
      <c r="DX11" s="1204"/>
      <c r="DY11" s="1137" t="s">
        <v>719</v>
      </c>
      <c r="DZ11" s="1204"/>
      <c r="EA11" s="1137" t="s">
        <v>719</v>
      </c>
      <c r="EB11" s="1204"/>
      <c r="EC11" s="1137" t="s">
        <v>719</v>
      </c>
      <c r="ED11" s="1204"/>
      <c r="EE11" s="1137" t="s">
        <v>719</v>
      </c>
      <c r="EF11" s="1204"/>
      <c r="EG11" s="1137" t="s">
        <v>719</v>
      </c>
      <c r="EH11" s="1204"/>
      <c r="EI11" s="1137" t="s">
        <v>719</v>
      </c>
      <c r="EJ11" s="1204"/>
      <c r="EK11" s="1137" t="s">
        <v>719</v>
      </c>
      <c r="EL11" s="1204"/>
      <c r="EM11" s="1137" t="s">
        <v>719</v>
      </c>
      <c r="EN11" s="1204"/>
      <c r="EO11" s="1137" t="s">
        <v>719</v>
      </c>
      <c r="EP11" s="1204"/>
      <c r="EQ11" s="1137" t="s">
        <v>719</v>
      </c>
      <c r="ER11" s="1204"/>
      <c r="ES11" s="1137" t="s">
        <v>719</v>
      </c>
      <c r="ET11" s="1204"/>
    </row>
    <row r="12" spans="5:150">
      <c r="E12" s="409" t="s">
        <v>263</v>
      </c>
      <c r="F12" s="410" t="s">
        <v>430</v>
      </c>
      <c r="G12" s="411">
        <v>1358357</v>
      </c>
      <c r="H12" s="412"/>
      <c r="I12" s="411">
        <v>128075</v>
      </c>
      <c r="J12" s="412"/>
      <c r="K12" s="411">
        <v>1265</v>
      </c>
      <c r="L12" s="412"/>
      <c r="M12" s="411">
        <v>70171</v>
      </c>
      <c r="N12" s="412"/>
      <c r="O12" s="411">
        <v>5176</v>
      </c>
      <c r="P12" s="412"/>
      <c r="Q12" s="411">
        <v>1924</v>
      </c>
      <c r="R12" s="412"/>
      <c r="S12" s="411">
        <v>93283</v>
      </c>
      <c r="T12" s="412"/>
      <c r="U12" s="411">
        <v>241228</v>
      </c>
      <c r="V12" s="412"/>
      <c r="W12" s="411">
        <v>36339</v>
      </c>
      <c r="X12" s="412"/>
      <c r="Y12" s="411">
        <v>123007</v>
      </c>
      <c r="Z12" s="412"/>
      <c r="AA12" s="411">
        <v>22638</v>
      </c>
      <c r="AB12" s="412"/>
      <c r="AC12" s="411">
        <v>52827</v>
      </c>
      <c r="AD12" s="412"/>
      <c r="AE12" s="411">
        <v>136090</v>
      </c>
      <c r="AF12" s="412"/>
      <c r="AG12" s="411">
        <v>178665</v>
      </c>
      <c r="AH12" s="412"/>
      <c r="AI12" s="411">
        <v>58201</v>
      </c>
      <c r="AJ12" s="412"/>
      <c r="AK12" s="411">
        <v>105841</v>
      </c>
      <c r="AL12" s="412"/>
      <c r="AM12" s="411">
        <v>37694</v>
      </c>
      <c r="AN12" s="412"/>
      <c r="AO12" s="411">
        <v>65933</v>
      </c>
      <c r="AP12" s="412"/>
      <c r="AQ12" s="411">
        <v>1376388</v>
      </c>
      <c r="AR12" s="412"/>
      <c r="AS12" s="411">
        <v>131547</v>
      </c>
      <c r="AT12" s="412"/>
      <c r="AU12" s="411">
        <v>1259</v>
      </c>
      <c r="AV12" s="412"/>
      <c r="AW12" s="411">
        <v>72972</v>
      </c>
      <c r="AX12" s="412" t="s">
        <v>459</v>
      </c>
      <c r="AY12" s="411">
        <v>4800</v>
      </c>
      <c r="AZ12" s="412"/>
      <c r="BA12" s="411">
        <v>1919</v>
      </c>
      <c r="BB12" s="412"/>
      <c r="BC12" s="411">
        <v>91381</v>
      </c>
      <c r="BD12" s="412"/>
      <c r="BE12" s="411">
        <v>244969</v>
      </c>
      <c r="BF12" s="412" t="s">
        <v>459</v>
      </c>
      <c r="BG12" s="411">
        <v>33472</v>
      </c>
      <c r="BH12" s="412"/>
      <c r="BI12" s="411">
        <v>128603</v>
      </c>
      <c r="BJ12" s="412"/>
      <c r="BK12" s="411">
        <v>22262</v>
      </c>
      <c r="BL12" s="412"/>
      <c r="BM12" s="411">
        <v>50739</v>
      </c>
      <c r="BN12" s="412"/>
      <c r="BO12" s="411">
        <v>133896</v>
      </c>
      <c r="BP12" s="412"/>
      <c r="BQ12" s="411">
        <v>190954</v>
      </c>
      <c r="BR12" s="412"/>
      <c r="BS12" s="411">
        <v>59097</v>
      </c>
      <c r="BT12" s="412"/>
      <c r="BU12" s="411">
        <v>103398</v>
      </c>
      <c r="BV12" s="412"/>
      <c r="BW12" s="411">
        <v>38799</v>
      </c>
      <c r="BX12" s="412"/>
      <c r="BY12" s="411">
        <v>66321</v>
      </c>
      <c r="BZ12" s="412"/>
      <c r="CA12" s="411">
        <v>1336122</v>
      </c>
      <c r="CB12" s="412"/>
      <c r="CC12" s="411">
        <v>134108</v>
      </c>
      <c r="CD12" s="412"/>
      <c r="CE12" s="411">
        <v>1259</v>
      </c>
      <c r="CF12" s="412"/>
      <c r="CG12" s="411">
        <v>72467</v>
      </c>
      <c r="CH12" s="412" t="s">
        <v>459</v>
      </c>
      <c r="CI12" s="411">
        <v>4655</v>
      </c>
      <c r="CJ12" s="412"/>
      <c r="CK12" s="411">
        <v>1893</v>
      </c>
      <c r="CL12" s="412"/>
      <c r="CM12" s="411">
        <v>86274</v>
      </c>
      <c r="CN12" s="412"/>
      <c r="CO12" s="411">
        <v>244346</v>
      </c>
      <c r="CP12" s="412"/>
      <c r="CQ12" s="411">
        <v>27748</v>
      </c>
      <c r="CR12" s="412"/>
      <c r="CS12" s="411">
        <v>123608</v>
      </c>
      <c r="CT12" s="412"/>
      <c r="CU12" s="411">
        <v>20280</v>
      </c>
      <c r="CV12" s="412"/>
      <c r="CW12" s="411">
        <v>46398</v>
      </c>
      <c r="CX12" s="412"/>
      <c r="CY12" s="411">
        <v>130461</v>
      </c>
      <c r="CZ12" s="412"/>
      <c r="DA12" s="411">
        <v>183240</v>
      </c>
      <c r="DB12" s="412" t="s">
        <v>459</v>
      </c>
      <c r="DC12" s="411">
        <v>58589</v>
      </c>
      <c r="DD12" s="412"/>
      <c r="DE12" s="411">
        <v>100408</v>
      </c>
      <c r="DF12" s="412"/>
      <c r="DG12" s="411">
        <v>37207</v>
      </c>
      <c r="DH12" s="412"/>
      <c r="DI12" s="411">
        <v>63181</v>
      </c>
      <c r="DJ12" s="412"/>
      <c r="DK12" s="411">
        <v>1297053</v>
      </c>
      <c r="DL12" s="412"/>
      <c r="DM12" s="411">
        <v>134054</v>
      </c>
      <c r="DN12" s="412"/>
      <c r="DO12" s="411">
        <v>1290</v>
      </c>
      <c r="DP12" s="412"/>
      <c r="DQ12" s="411">
        <v>71674</v>
      </c>
      <c r="DR12" s="412"/>
      <c r="DS12" s="411">
        <v>4376</v>
      </c>
      <c r="DT12" s="412"/>
      <c r="DU12" s="411">
        <v>1835</v>
      </c>
      <c r="DV12" s="412"/>
      <c r="DW12" s="411">
        <v>82498</v>
      </c>
      <c r="DX12" s="412"/>
      <c r="DY12" s="411">
        <v>244847</v>
      </c>
      <c r="DZ12" s="412"/>
      <c r="EA12" s="411">
        <v>24951</v>
      </c>
      <c r="EB12" s="412"/>
      <c r="EC12" s="411">
        <v>113575</v>
      </c>
      <c r="ED12" s="412"/>
      <c r="EE12" s="411">
        <v>18972</v>
      </c>
      <c r="EF12" s="412"/>
      <c r="EG12" s="411">
        <v>41525</v>
      </c>
      <c r="EH12" s="412"/>
      <c r="EI12" s="411">
        <v>127419</v>
      </c>
      <c r="EJ12" s="412"/>
      <c r="EK12" s="411">
        <v>178607</v>
      </c>
      <c r="EL12" s="412"/>
      <c r="EM12" s="411">
        <v>57234</v>
      </c>
      <c r="EN12" s="412"/>
      <c r="EO12" s="411">
        <v>97028</v>
      </c>
      <c r="EP12" s="412"/>
      <c r="EQ12" s="411">
        <v>36198</v>
      </c>
      <c r="ER12" s="412"/>
      <c r="ES12" s="411">
        <v>60970</v>
      </c>
      <c r="ET12" s="412"/>
    </row>
    <row r="13" spans="5:150">
      <c r="E13" s="413" t="s">
        <v>3</v>
      </c>
      <c r="F13" s="414">
        <v>16</v>
      </c>
      <c r="G13" s="415">
        <v>277798</v>
      </c>
      <c r="H13" s="416"/>
      <c r="I13" s="415">
        <v>29740</v>
      </c>
      <c r="J13" s="416"/>
      <c r="K13" s="415">
        <v>468</v>
      </c>
      <c r="L13" s="416"/>
      <c r="M13" s="415">
        <v>17026</v>
      </c>
      <c r="N13" s="416"/>
      <c r="O13" s="415">
        <v>1907</v>
      </c>
      <c r="P13" s="416"/>
      <c r="Q13" s="415">
        <v>496</v>
      </c>
      <c r="R13" s="416"/>
      <c r="S13" s="415">
        <v>24539</v>
      </c>
      <c r="T13" s="416"/>
      <c r="U13" s="415">
        <v>55453</v>
      </c>
      <c r="V13" s="416"/>
      <c r="W13" s="415">
        <v>5931</v>
      </c>
      <c r="X13" s="416"/>
      <c r="Y13" s="415">
        <v>21560</v>
      </c>
      <c r="Z13" s="416"/>
      <c r="AA13" s="415">
        <v>3365</v>
      </c>
      <c r="AB13" s="416"/>
      <c r="AC13" s="415">
        <v>7378</v>
      </c>
      <c r="AD13" s="416"/>
      <c r="AE13" s="415">
        <v>25054</v>
      </c>
      <c r="AF13" s="416"/>
      <c r="AG13" s="415">
        <v>30985</v>
      </c>
      <c r="AH13" s="416"/>
      <c r="AI13" s="415">
        <v>13030</v>
      </c>
      <c r="AJ13" s="416"/>
      <c r="AK13" s="415">
        <v>21293</v>
      </c>
      <c r="AL13" s="416"/>
      <c r="AM13" s="415">
        <v>6231</v>
      </c>
      <c r="AN13" s="416"/>
      <c r="AO13" s="415">
        <v>13342</v>
      </c>
      <c r="AP13" s="416"/>
      <c r="AQ13" s="415">
        <v>280875</v>
      </c>
      <c r="AR13" s="416"/>
      <c r="AS13" s="415">
        <v>30842</v>
      </c>
      <c r="AT13" s="416"/>
      <c r="AU13" s="415">
        <v>462</v>
      </c>
      <c r="AV13" s="416"/>
      <c r="AW13" s="415">
        <v>17648</v>
      </c>
      <c r="AX13" s="416"/>
      <c r="AY13" s="415">
        <v>1765</v>
      </c>
      <c r="AZ13" s="416"/>
      <c r="BA13" s="415">
        <v>488</v>
      </c>
      <c r="BB13" s="416"/>
      <c r="BC13" s="415">
        <v>24233</v>
      </c>
      <c r="BD13" s="416"/>
      <c r="BE13" s="415">
        <v>56291</v>
      </c>
      <c r="BF13" s="416"/>
      <c r="BG13" s="415">
        <v>5638</v>
      </c>
      <c r="BH13" s="416"/>
      <c r="BI13" s="415">
        <v>22615</v>
      </c>
      <c r="BJ13" s="416"/>
      <c r="BK13" s="415">
        <v>3241</v>
      </c>
      <c r="BL13" s="416"/>
      <c r="BM13" s="415">
        <v>6933</v>
      </c>
      <c r="BN13" s="416"/>
      <c r="BO13" s="415">
        <v>24614</v>
      </c>
      <c r="BP13" s="416"/>
      <c r="BQ13" s="415">
        <v>32338</v>
      </c>
      <c r="BR13" s="416"/>
      <c r="BS13" s="415">
        <v>13191</v>
      </c>
      <c r="BT13" s="416"/>
      <c r="BU13" s="415">
        <v>20830</v>
      </c>
      <c r="BV13" s="416"/>
      <c r="BW13" s="415">
        <v>6457</v>
      </c>
      <c r="BX13" s="416"/>
      <c r="BY13" s="415">
        <v>13289</v>
      </c>
      <c r="BZ13" s="416"/>
      <c r="CA13" s="415">
        <v>276313</v>
      </c>
      <c r="CB13" s="416"/>
      <c r="CC13" s="415">
        <v>31341</v>
      </c>
      <c r="CD13" s="416"/>
      <c r="CE13" s="415">
        <v>457</v>
      </c>
      <c r="CF13" s="416"/>
      <c r="CG13" s="415">
        <v>17585</v>
      </c>
      <c r="CH13" s="416"/>
      <c r="CI13" s="415">
        <v>1759</v>
      </c>
      <c r="CJ13" s="416"/>
      <c r="CK13" s="415">
        <v>488</v>
      </c>
      <c r="CL13" s="416"/>
      <c r="CM13" s="415">
        <v>23411</v>
      </c>
      <c r="CN13" s="416"/>
      <c r="CO13" s="415">
        <v>56196</v>
      </c>
      <c r="CP13" s="416"/>
      <c r="CQ13" s="415">
        <v>5339</v>
      </c>
      <c r="CR13" s="416"/>
      <c r="CS13" s="415">
        <v>22118</v>
      </c>
      <c r="CT13" s="416"/>
      <c r="CU13" s="415">
        <v>3041</v>
      </c>
      <c r="CV13" s="416"/>
      <c r="CW13" s="415">
        <v>6409</v>
      </c>
      <c r="CX13" s="416"/>
      <c r="CY13" s="415">
        <v>24240</v>
      </c>
      <c r="CZ13" s="416"/>
      <c r="DA13" s="415">
        <v>31625</v>
      </c>
      <c r="DB13" s="416"/>
      <c r="DC13" s="415">
        <v>13064</v>
      </c>
      <c r="DD13" s="416"/>
      <c r="DE13" s="415">
        <v>20233</v>
      </c>
      <c r="DF13" s="416"/>
      <c r="DG13" s="415">
        <v>6237</v>
      </c>
      <c r="DH13" s="416"/>
      <c r="DI13" s="415">
        <v>12770</v>
      </c>
      <c r="DJ13" s="416"/>
      <c r="DK13" s="415">
        <v>273179</v>
      </c>
      <c r="DL13" s="416"/>
      <c r="DM13" s="415">
        <v>32424</v>
      </c>
      <c r="DN13" s="416"/>
      <c r="DO13" s="415">
        <v>474</v>
      </c>
      <c r="DP13" s="416"/>
      <c r="DQ13" s="415">
        <v>17616</v>
      </c>
      <c r="DR13" s="416"/>
      <c r="DS13" s="415">
        <v>1647</v>
      </c>
      <c r="DT13" s="416"/>
      <c r="DU13" s="415">
        <v>443</v>
      </c>
      <c r="DV13" s="416"/>
      <c r="DW13" s="415">
        <v>23162</v>
      </c>
      <c r="DX13" s="416"/>
      <c r="DY13" s="415">
        <v>57008</v>
      </c>
      <c r="DZ13" s="416"/>
      <c r="EA13" s="415">
        <v>5335</v>
      </c>
      <c r="EB13" s="416"/>
      <c r="EC13" s="415">
        <v>20986</v>
      </c>
      <c r="ED13" s="416"/>
      <c r="EE13" s="415">
        <v>2863</v>
      </c>
      <c r="EF13" s="416"/>
      <c r="EG13" s="415">
        <v>5894</v>
      </c>
      <c r="EH13" s="416"/>
      <c r="EI13" s="415">
        <v>23585</v>
      </c>
      <c r="EJ13" s="416"/>
      <c r="EK13" s="415">
        <v>31185</v>
      </c>
      <c r="EL13" s="416"/>
      <c r="EM13" s="415">
        <v>12745</v>
      </c>
      <c r="EN13" s="416"/>
      <c r="EO13" s="415">
        <v>19408</v>
      </c>
      <c r="EP13" s="416"/>
      <c r="EQ13" s="415">
        <v>6055</v>
      </c>
      <c r="ER13" s="416"/>
      <c r="ES13" s="415">
        <v>12349</v>
      </c>
      <c r="ET13" s="416"/>
    </row>
    <row r="14" spans="5:150">
      <c r="E14" s="409" t="s">
        <v>150</v>
      </c>
      <c r="F14" s="410" t="s">
        <v>290</v>
      </c>
      <c r="G14" s="411">
        <v>56104</v>
      </c>
      <c r="H14" s="412"/>
      <c r="I14" s="411">
        <v>4860</v>
      </c>
      <c r="J14" s="412"/>
      <c r="K14" s="411">
        <v>57</v>
      </c>
      <c r="L14" s="412"/>
      <c r="M14" s="411">
        <v>2553</v>
      </c>
      <c r="N14" s="412"/>
      <c r="O14" s="411">
        <v>473</v>
      </c>
      <c r="P14" s="412"/>
      <c r="Q14" s="411">
        <v>67</v>
      </c>
      <c r="R14" s="412"/>
      <c r="S14" s="411">
        <v>4389</v>
      </c>
      <c r="T14" s="412"/>
      <c r="U14" s="411">
        <v>10236</v>
      </c>
      <c r="V14" s="412"/>
      <c r="W14" s="411">
        <v>1238</v>
      </c>
      <c r="X14" s="412"/>
      <c r="Y14" s="411">
        <v>4187</v>
      </c>
      <c r="Z14" s="412"/>
      <c r="AA14" s="411">
        <v>691</v>
      </c>
      <c r="AB14" s="412"/>
      <c r="AC14" s="411">
        <v>1352</v>
      </c>
      <c r="AD14" s="412"/>
      <c r="AE14" s="411">
        <v>5908</v>
      </c>
      <c r="AF14" s="412"/>
      <c r="AG14" s="411">
        <v>6948</v>
      </c>
      <c r="AH14" s="412"/>
      <c r="AI14" s="411">
        <v>2903</v>
      </c>
      <c r="AJ14" s="412"/>
      <c r="AK14" s="411">
        <v>6260</v>
      </c>
      <c r="AL14" s="412"/>
      <c r="AM14" s="411">
        <v>1317</v>
      </c>
      <c r="AN14" s="412"/>
      <c r="AO14" s="411">
        <v>2665</v>
      </c>
      <c r="AP14" s="412"/>
      <c r="AQ14" s="411">
        <v>56713</v>
      </c>
      <c r="AR14" s="412"/>
      <c r="AS14" s="411">
        <v>5014</v>
      </c>
      <c r="AT14" s="412"/>
      <c r="AU14" s="411">
        <v>57</v>
      </c>
      <c r="AV14" s="412"/>
      <c r="AW14" s="411">
        <v>2692</v>
      </c>
      <c r="AX14" s="412"/>
      <c r="AY14" s="411">
        <v>438</v>
      </c>
      <c r="AZ14" s="412"/>
      <c r="BA14" s="411">
        <v>69</v>
      </c>
      <c r="BB14" s="412"/>
      <c r="BC14" s="411">
        <v>4359</v>
      </c>
      <c r="BD14" s="412"/>
      <c r="BE14" s="411">
        <v>10385</v>
      </c>
      <c r="BF14" s="412"/>
      <c r="BG14" s="411">
        <v>1161</v>
      </c>
      <c r="BH14" s="412"/>
      <c r="BI14" s="411">
        <v>4208</v>
      </c>
      <c r="BJ14" s="412"/>
      <c r="BK14" s="411">
        <v>710</v>
      </c>
      <c r="BL14" s="412"/>
      <c r="BM14" s="411">
        <v>1261</v>
      </c>
      <c r="BN14" s="412"/>
      <c r="BO14" s="411">
        <v>5844</v>
      </c>
      <c r="BP14" s="412"/>
      <c r="BQ14" s="411">
        <v>7215</v>
      </c>
      <c r="BR14" s="412"/>
      <c r="BS14" s="411">
        <v>2971</v>
      </c>
      <c r="BT14" s="412"/>
      <c r="BU14" s="411">
        <v>6230</v>
      </c>
      <c r="BV14" s="412"/>
      <c r="BW14" s="411">
        <v>1418</v>
      </c>
      <c r="BX14" s="412"/>
      <c r="BY14" s="411">
        <v>2681</v>
      </c>
      <c r="BZ14" s="412"/>
      <c r="CA14" s="411">
        <v>56015</v>
      </c>
      <c r="CB14" s="412"/>
      <c r="CC14" s="411">
        <v>5282</v>
      </c>
      <c r="CD14" s="412"/>
      <c r="CE14" s="411">
        <v>56</v>
      </c>
      <c r="CF14" s="412"/>
      <c r="CG14" s="411">
        <v>2677</v>
      </c>
      <c r="CH14" s="412"/>
      <c r="CI14" s="411">
        <v>443</v>
      </c>
      <c r="CJ14" s="412"/>
      <c r="CK14" s="411">
        <v>66</v>
      </c>
      <c r="CL14" s="412"/>
      <c r="CM14" s="411">
        <v>4219</v>
      </c>
      <c r="CN14" s="412"/>
      <c r="CO14" s="411">
        <v>10384</v>
      </c>
      <c r="CP14" s="412"/>
      <c r="CQ14" s="411">
        <v>1073</v>
      </c>
      <c r="CR14" s="412"/>
      <c r="CS14" s="411">
        <v>4107</v>
      </c>
      <c r="CT14" s="412"/>
      <c r="CU14" s="411">
        <v>687</v>
      </c>
      <c r="CV14" s="412"/>
      <c r="CW14" s="411">
        <v>1163</v>
      </c>
      <c r="CX14" s="412"/>
      <c r="CY14" s="411">
        <v>5739</v>
      </c>
      <c r="CZ14" s="412"/>
      <c r="DA14" s="411">
        <v>7102</v>
      </c>
      <c r="DB14" s="412"/>
      <c r="DC14" s="411">
        <v>2920</v>
      </c>
      <c r="DD14" s="412"/>
      <c r="DE14" s="411">
        <v>6104</v>
      </c>
      <c r="DF14" s="412"/>
      <c r="DG14" s="411">
        <v>1391</v>
      </c>
      <c r="DH14" s="412"/>
      <c r="DI14" s="411">
        <v>2602</v>
      </c>
      <c r="DJ14" s="412"/>
      <c r="DK14" s="411">
        <v>55849</v>
      </c>
      <c r="DL14" s="412"/>
      <c r="DM14" s="411">
        <v>5527</v>
      </c>
      <c r="DN14" s="412"/>
      <c r="DO14" s="411">
        <v>61</v>
      </c>
      <c r="DP14" s="412"/>
      <c r="DQ14" s="411">
        <v>2704</v>
      </c>
      <c r="DR14" s="412"/>
      <c r="DS14" s="411">
        <v>412</v>
      </c>
      <c r="DT14" s="412"/>
      <c r="DU14" s="411">
        <v>64</v>
      </c>
      <c r="DV14" s="412"/>
      <c r="DW14" s="411">
        <v>4272</v>
      </c>
      <c r="DX14" s="412"/>
      <c r="DY14" s="411">
        <v>10677</v>
      </c>
      <c r="DZ14" s="412"/>
      <c r="EA14" s="411">
        <v>1047</v>
      </c>
      <c r="EB14" s="412"/>
      <c r="EC14" s="411">
        <v>3891</v>
      </c>
      <c r="ED14" s="412"/>
      <c r="EE14" s="411">
        <v>667</v>
      </c>
      <c r="EF14" s="412"/>
      <c r="EG14" s="411">
        <v>1077</v>
      </c>
      <c r="EH14" s="412"/>
      <c r="EI14" s="411">
        <v>5670</v>
      </c>
      <c r="EJ14" s="412"/>
      <c r="EK14" s="411">
        <v>7044</v>
      </c>
      <c r="EL14" s="412"/>
      <c r="EM14" s="411">
        <v>2866</v>
      </c>
      <c r="EN14" s="412"/>
      <c r="EO14" s="411">
        <v>5952</v>
      </c>
      <c r="EP14" s="412"/>
      <c r="EQ14" s="411">
        <v>1365</v>
      </c>
      <c r="ER14" s="412"/>
      <c r="ES14" s="411">
        <v>2553</v>
      </c>
      <c r="ET14" s="412"/>
    </row>
    <row r="15" spans="5:150">
      <c r="E15" s="413" t="s">
        <v>151</v>
      </c>
      <c r="F15" s="414" t="s">
        <v>291</v>
      </c>
      <c r="G15" s="415">
        <v>29541</v>
      </c>
      <c r="H15" s="416"/>
      <c r="I15" s="415">
        <v>4383</v>
      </c>
      <c r="J15" s="416"/>
      <c r="K15" s="415">
        <v>49</v>
      </c>
      <c r="L15" s="416"/>
      <c r="M15" s="415">
        <v>1574</v>
      </c>
      <c r="N15" s="416"/>
      <c r="O15" s="415">
        <v>198</v>
      </c>
      <c r="P15" s="416"/>
      <c r="Q15" s="415">
        <v>46</v>
      </c>
      <c r="R15" s="416"/>
      <c r="S15" s="415">
        <v>2823</v>
      </c>
      <c r="T15" s="416"/>
      <c r="U15" s="415">
        <v>5711</v>
      </c>
      <c r="V15" s="416"/>
      <c r="W15" s="415">
        <v>644</v>
      </c>
      <c r="X15" s="416"/>
      <c r="Y15" s="415">
        <v>2172</v>
      </c>
      <c r="Z15" s="416"/>
      <c r="AA15" s="415">
        <v>294</v>
      </c>
      <c r="AB15" s="416"/>
      <c r="AC15" s="415">
        <v>630</v>
      </c>
      <c r="AD15" s="416"/>
      <c r="AE15" s="415">
        <v>2539</v>
      </c>
      <c r="AF15" s="416"/>
      <c r="AG15" s="415">
        <v>2655</v>
      </c>
      <c r="AH15" s="416"/>
      <c r="AI15" s="415">
        <v>1498</v>
      </c>
      <c r="AJ15" s="416"/>
      <c r="AK15" s="415">
        <v>2434</v>
      </c>
      <c r="AL15" s="416"/>
      <c r="AM15" s="415">
        <v>609</v>
      </c>
      <c r="AN15" s="416"/>
      <c r="AO15" s="415">
        <v>1282</v>
      </c>
      <c r="AP15" s="416"/>
      <c r="AQ15" s="415">
        <v>29883</v>
      </c>
      <c r="AR15" s="416"/>
      <c r="AS15" s="415">
        <v>4559</v>
      </c>
      <c r="AT15" s="416"/>
      <c r="AU15" s="415">
        <v>47</v>
      </c>
      <c r="AV15" s="416"/>
      <c r="AW15" s="415">
        <v>1587</v>
      </c>
      <c r="AX15" s="416"/>
      <c r="AY15" s="415">
        <v>173</v>
      </c>
      <c r="AZ15" s="416"/>
      <c r="BA15" s="415">
        <v>46</v>
      </c>
      <c r="BB15" s="416"/>
      <c r="BC15" s="415">
        <v>2843</v>
      </c>
      <c r="BD15" s="416"/>
      <c r="BE15" s="415">
        <v>5794</v>
      </c>
      <c r="BF15" s="416"/>
      <c r="BG15" s="415">
        <v>635</v>
      </c>
      <c r="BH15" s="416"/>
      <c r="BI15" s="415">
        <v>2230</v>
      </c>
      <c r="BJ15" s="416"/>
      <c r="BK15" s="415">
        <v>274</v>
      </c>
      <c r="BL15" s="416"/>
      <c r="BM15" s="415">
        <v>593</v>
      </c>
      <c r="BN15" s="416"/>
      <c r="BO15" s="415">
        <v>2482</v>
      </c>
      <c r="BP15" s="416"/>
      <c r="BQ15" s="415">
        <v>2804</v>
      </c>
      <c r="BR15" s="416"/>
      <c r="BS15" s="415">
        <v>1551</v>
      </c>
      <c r="BT15" s="416"/>
      <c r="BU15" s="415">
        <v>2387</v>
      </c>
      <c r="BV15" s="416"/>
      <c r="BW15" s="415">
        <v>616</v>
      </c>
      <c r="BX15" s="416"/>
      <c r="BY15" s="415">
        <v>1262</v>
      </c>
      <c r="BZ15" s="416"/>
      <c r="CA15" s="415">
        <v>29428</v>
      </c>
      <c r="CB15" s="416"/>
      <c r="CC15" s="415">
        <v>4650</v>
      </c>
      <c r="CD15" s="416"/>
      <c r="CE15" s="415">
        <v>45</v>
      </c>
      <c r="CF15" s="416"/>
      <c r="CG15" s="415">
        <v>1557</v>
      </c>
      <c r="CH15" s="416"/>
      <c r="CI15" s="415">
        <v>170</v>
      </c>
      <c r="CJ15" s="416"/>
      <c r="CK15" s="415">
        <v>49</v>
      </c>
      <c r="CL15" s="416"/>
      <c r="CM15" s="415">
        <v>2716</v>
      </c>
      <c r="CN15" s="416"/>
      <c r="CO15" s="415">
        <v>5842</v>
      </c>
      <c r="CP15" s="416"/>
      <c r="CQ15" s="415">
        <v>608</v>
      </c>
      <c r="CR15" s="416"/>
      <c r="CS15" s="415">
        <v>2223</v>
      </c>
      <c r="CT15" s="416"/>
      <c r="CU15" s="415">
        <v>254</v>
      </c>
      <c r="CV15" s="416"/>
      <c r="CW15" s="415">
        <v>552</v>
      </c>
      <c r="CX15" s="416"/>
      <c r="CY15" s="415">
        <v>2447</v>
      </c>
      <c r="CZ15" s="416"/>
      <c r="DA15" s="415">
        <v>2712</v>
      </c>
      <c r="DB15" s="416"/>
      <c r="DC15" s="415">
        <v>1556</v>
      </c>
      <c r="DD15" s="416"/>
      <c r="DE15" s="415">
        <v>2269</v>
      </c>
      <c r="DF15" s="416"/>
      <c r="DG15" s="415">
        <v>564</v>
      </c>
      <c r="DH15" s="416"/>
      <c r="DI15" s="415">
        <v>1214</v>
      </c>
      <c r="DJ15" s="416"/>
      <c r="DK15" s="415">
        <v>28873</v>
      </c>
      <c r="DL15" s="416"/>
      <c r="DM15" s="415">
        <v>4954</v>
      </c>
      <c r="DN15" s="416"/>
      <c r="DO15" s="415">
        <v>45</v>
      </c>
      <c r="DP15" s="416"/>
      <c r="DQ15" s="415">
        <v>1560</v>
      </c>
      <c r="DR15" s="416"/>
      <c r="DS15" s="415">
        <v>160</v>
      </c>
      <c r="DT15" s="416"/>
      <c r="DU15" s="415">
        <v>44</v>
      </c>
      <c r="DV15" s="416"/>
      <c r="DW15" s="415">
        <v>2636</v>
      </c>
      <c r="DX15" s="416"/>
      <c r="DY15" s="415">
        <v>5788</v>
      </c>
      <c r="DZ15" s="416"/>
      <c r="EA15" s="415">
        <v>612</v>
      </c>
      <c r="EB15" s="416"/>
      <c r="EC15" s="415">
        <v>2113</v>
      </c>
      <c r="ED15" s="416"/>
      <c r="EE15" s="415">
        <v>229</v>
      </c>
      <c r="EF15" s="416"/>
      <c r="EG15" s="415">
        <v>502</v>
      </c>
      <c r="EH15" s="416"/>
      <c r="EI15" s="415">
        <v>2365</v>
      </c>
      <c r="EJ15" s="416"/>
      <c r="EK15" s="415">
        <v>2600</v>
      </c>
      <c r="EL15" s="416"/>
      <c r="EM15" s="415">
        <v>1443</v>
      </c>
      <c r="EN15" s="416"/>
      <c r="EO15" s="415">
        <v>2110</v>
      </c>
      <c r="EP15" s="416"/>
      <c r="EQ15" s="415">
        <v>551</v>
      </c>
      <c r="ER15" s="416"/>
      <c r="ES15" s="415">
        <v>1161</v>
      </c>
      <c r="ET15" s="416"/>
    </row>
    <row r="16" spans="5:150">
      <c r="E16" s="409" t="s">
        <v>152</v>
      </c>
      <c r="F16" s="410" t="s">
        <v>292</v>
      </c>
      <c r="G16" s="411">
        <v>25802</v>
      </c>
      <c r="H16" s="412"/>
      <c r="I16" s="411">
        <v>5389</v>
      </c>
      <c r="J16" s="412"/>
      <c r="K16" s="411">
        <v>38</v>
      </c>
      <c r="L16" s="412"/>
      <c r="M16" s="411">
        <v>1306</v>
      </c>
      <c r="N16" s="412"/>
      <c r="O16" s="411">
        <v>186</v>
      </c>
      <c r="P16" s="412"/>
      <c r="Q16" s="411">
        <v>41</v>
      </c>
      <c r="R16" s="412"/>
      <c r="S16" s="411">
        <v>2146</v>
      </c>
      <c r="T16" s="412"/>
      <c r="U16" s="411">
        <v>4911</v>
      </c>
      <c r="V16" s="412"/>
      <c r="W16" s="411">
        <v>600</v>
      </c>
      <c r="X16" s="412"/>
      <c r="Y16" s="411">
        <v>2267</v>
      </c>
      <c r="Z16" s="412"/>
      <c r="AA16" s="411">
        <v>250</v>
      </c>
      <c r="AB16" s="412"/>
      <c r="AC16" s="411">
        <v>402</v>
      </c>
      <c r="AD16" s="412"/>
      <c r="AE16" s="411">
        <v>1986</v>
      </c>
      <c r="AF16" s="412"/>
      <c r="AG16" s="411">
        <v>1788</v>
      </c>
      <c r="AH16" s="412"/>
      <c r="AI16" s="411">
        <v>1219</v>
      </c>
      <c r="AJ16" s="412"/>
      <c r="AK16" s="411">
        <v>1688</v>
      </c>
      <c r="AL16" s="412"/>
      <c r="AM16" s="411">
        <v>430</v>
      </c>
      <c r="AN16" s="412"/>
      <c r="AO16" s="411">
        <v>1155</v>
      </c>
      <c r="AP16" s="412"/>
      <c r="AQ16" s="411">
        <v>26221</v>
      </c>
      <c r="AR16" s="412"/>
      <c r="AS16" s="411">
        <v>5674</v>
      </c>
      <c r="AT16" s="412"/>
      <c r="AU16" s="411">
        <v>39</v>
      </c>
      <c r="AV16" s="412"/>
      <c r="AW16" s="411">
        <v>1336</v>
      </c>
      <c r="AX16" s="412"/>
      <c r="AY16" s="411">
        <v>181</v>
      </c>
      <c r="AZ16" s="412"/>
      <c r="BA16" s="411">
        <v>39</v>
      </c>
      <c r="BB16" s="412"/>
      <c r="BC16" s="411">
        <v>2105</v>
      </c>
      <c r="BD16" s="412"/>
      <c r="BE16" s="411">
        <v>5022</v>
      </c>
      <c r="BF16" s="412"/>
      <c r="BG16" s="411">
        <v>598</v>
      </c>
      <c r="BH16" s="412"/>
      <c r="BI16" s="411">
        <v>2338</v>
      </c>
      <c r="BJ16" s="412"/>
      <c r="BK16" s="411">
        <v>241</v>
      </c>
      <c r="BL16" s="412"/>
      <c r="BM16" s="411">
        <v>360</v>
      </c>
      <c r="BN16" s="412"/>
      <c r="BO16" s="411">
        <v>1974</v>
      </c>
      <c r="BP16" s="412"/>
      <c r="BQ16" s="411">
        <v>1841</v>
      </c>
      <c r="BR16" s="412"/>
      <c r="BS16" s="411">
        <v>1250</v>
      </c>
      <c r="BT16" s="412"/>
      <c r="BU16" s="411">
        <v>1644</v>
      </c>
      <c r="BV16" s="412"/>
      <c r="BW16" s="411">
        <v>416</v>
      </c>
      <c r="BX16" s="412"/>
      <c r="BY16" s="411">
        <v>1163</v>
      </c>
      <c r="BZ16" s="412"/>
      <c r="CA16" s="411">
        <v>25896</v>
      </c>
      <c r="CB16" s="412"/>
      <c r="CC16" s="411">
        <v>5553</v>
      </c>
      <c r="CD16" s="412"/>
      <c r="CE16" s="411">
        <v>38</v>
      </c>
      <c r="CF16" s="412"/>
      <c r="CG16" s="411">
        <v>1339</v>
      </c>
      <c r="CH16" s="412"/>
      <c r="CI16" s="411">
        <v>169</v>
      </c>
      <c r="CJ16" s="412"/>
      <c r="CK16" s="411">
        <v>42</v>
      </c>
      <c r="CL16" s="412"/>
      <c r="CM16" s="411">
        <v>2079</v>
      </c>
      <c r="CN16" s="412"/>
      <c r="CO16" s="411">
        <v>5037</v>
      </c>
      <c r="CP16" s="412"/>
      <c r="CQ16" s="411">
        <v>593</v>
      </c>
      <c r="CR16" s="412"/>
      <c r="CS16" s="411">
        <v>2314</v>
      </c>
      <c r="CT16" s="412"/>
      <c r="CU16" s="411">
        <v>216</v>
      </c>
      <c r="CV16" s="412"/>
      <c r="CW16" s="411">
        <v>334</v>
      </c>
      <c r="CX16" s="412"/>
      <c r="CY16" s="411">
        <v>1989</v>
      </c>
      <c r="CZ16" s="412"/>
      <c r="DA16" s="411">
        <v>1824</v>
      </c>
      <c r="DB16" s="412"/>
      <c r="DC16" s="411">
        <v>1225</v>
      </c>
      <c r="DD16" s="412"/>
      <c r="DE16" s="411">
        <v>1598</v>
      </c>
      <c r="DF16" s="412"/>
      <c r="DG16" s="411">
        <v>419</v>
      </c>
      <c r="DH16" s="412"/>
      <c r="DI16" s="411">
        <v>1127</v>
      </c>
      <c r="DJ16" s="412"/>
      <c r="DK16" s="411">
        <v>25241</v>
      </c>
      <c r="DL16" s="412"/>
      <c r="DM16" s="411">
        <v>5637</v>
      </c>
      <c r="DN16" s="412"/>
      <c r="DO16" s="411">
        <v>40</v>
      </c>
      <c r="DP16" s="412"/>
      <c r="DQ16" s="411">
        <v>1329</v>
      </c>
      <c r="DR16" s="412"/>
      <c r="DS16" s="411">
        <v>150</v>
      </c>
      <c r="DT16" s="412"/>
      <c r="DU16" s="411">
        <v>42</v>
      </c>
      <c r="DV16" s="412"/>
      <c r="DW16" s="411">
        <v>1961</v>
      </c>
      <c r="DX16" s="412"/>
      <c r="DY16" s="411">
        <v>5009</v>
      </c>
      <c r="DZ16" s="412"/>
      <c r="EA16" s="411">
        <v>585</v>
      </c>
      <c r="EB16" s="412"/>
      <c r="EC16" s="411">
        <v>2180</v>
      </c>
      <c r="ED16" s="412"/>
      <c r="EE16" s="411">
        <v>209</v>
      </c>
      <c r="EF16" s="412"/>
      <c r="EG16" s="411">
        <v>307</v>
      </c>
      <c r="EH16" s="412"/>
      <c r="EI16" s="411">
        <v>1840</v>
      </c>
      <c r="EJ16" s="412"/>
      <c r="EK16" s="411">
        <v>1805</v>
      </c>
      <c r="EL16" s="412"/>
      <c r="EM16" s="411">
        <v>1103</v>
      </c>
      <c r="EN16" s="412"/>
      <c r="EO16" s="411">
        <v>1547</v>
      </c>
      <c r="EP16" s="412"/>
      <c r="EQ16" s="411">
        <v>411</v>
      </c>
      <c r="ER16" s="412"/>
      <c r="ES16" s="411">
        <v>1086</v>
      </c>
      <c r="ET16" s="412"/>
    </row>
    <row r="17" spans="5:150">
      <c r="E17" s="417" t="s">
        <v>1059</v>
      </c>
      <c r="F17" s="418"/>
      <c r="G17" s="418"/>
      <c r="H17" s="1203"/>
      <c r="I17" s="1203"/>
      <c r="J17" s="1203"/>
      <c r="K17" s="1203"/>
      <c r="L17" s="1203"/>
      <c r="M17" s="1203"/>
      <c r="N17" s="1203"/>
      <c r="O17" s="1203"/>
      <c r="P17" s="1203"/>
      <c r="Q17" s="1203"/>
      <c r="R17" s="1203"/>
      <c r="S17" s="1203"/>
      <c r="T17" s="1203"/>
      <c r="U17" s="1203"/>
      <c r="V17" s="1203"/>
      <c r="W17" s="1203"/>
      <c r="X17" s="1203"/>
      <c r="Y17" s="1203"/>
      <c r="Z17" s="1203"/>
      <c r="AA17" s="1203"/>
      <c r="AB17" s="1203"/>
      <c r="AC17" s="1203"/>
      <c r="AD17" s="1203"/>
      <c r="AE17" s="1203"/>
      <c r="AF17" s="1203"/>
      <c r="AG17" s="1203"/>
      <c r="AH17" s="1203"/>
      <c r="AI17" s="1203"/>
      <c r="AJ17" s="1203"/>
      <c r="AK17" s="1203"/>
      <c r="AL17" s="1203"/>
      <c r="AM17" s="1203"/>
      <c r="AN17" s="1203"/>
      <c r="AO17" s="1203"/>
      <c r="AP17" s="1203"/>
      <c r="AQ17" s="1203"/>
      <c r="AR17" s="1203"/>
      <c r="AS17" s="1203"/>
      <c r="AT17" s="1203"/>
      <c r="AU17" s="1203"/>
      <c r="AV17" s="1203"/>
      <c r="AW17" s="1203"/>
      <c r="AX17" s="1203"/>
      <c r="AY17" s="1203"/>
      <c r="AZ17" s="1203"/>
      <c r="BA17" s="1203"/>
      <c r="BB17" s="1203"/>
      <c r="BC17" s="1203"/>
      <c r="BD17" s="1203"/>
      <c r="BE17" s="1203"/>
      <c r="BF17" s="1203"/>
      <c r="BG17" s="1203"/>
      <c r="BH17" s="1203"/>
      <c r="BI17" s="1203"/>
      <c r="BJ17" s="1203"/>
      <c r="BK17" s="1203"/>
      <c r="BL17" s="1203"/>
      <c r="BM17" s="1203"/>
      <c r="BN17" s="1203"/>
      <c r="BO17" s="1203"/>
      <c r="BP17" s="1203"/>
      <c r="BQ17" s="1203"/>
      <c r="BR17" s="1203"/>
      <c r="BS17" s="1203"/>
      <c r="BT17" s="1203"/>
      <c r="BU17" s="1203"/>
      <c r="BV17" s="1203"/>
      <c r="BW17" s="1203"/>
      <c r="BX17" s="1203"/>
      <c r="BY17" s="1203"/>
      <c r="BZ17" s="1203"/>
      <c r="CA17" s="1203"/>
      <c r="CB17" s="1203"/>
      <c r="CC17" s="1203"/>
      <c r="CD17" s="1203"/>
      <c r="CE17" s="1203"/>
      <c r="CF17" s="1203"/>
      <c r="CG17" s="1203"/>
      <c r="CH17" s="1203"/>
      <c r="CI17" s="1203"/>
      <c r="CJ17" s="1203"/>
      <c r="CK17" s="1203"/>
      <c r="CL17" s="1203"/>
      <c r="CM17" s="1203"/>
      <c r="CN17" s="1203"/>
      <c r="CO17" s="1203"/>
      <c r="CP17" s="1203"/>
      <c r="CQ17" s="1203"/>
      <c r="CR17" s="1203"/>
      <c r="CS17" s="1203"/>
      <c r="CT17" s="1203"/>
      <c r="CU17" s="1203"/>
      <c r="CV17" s="1203"/>
      <c r="CW17" s="1203"/>
      <c r="CX17" s="1203"/>
      <c r="CY17" s="1203"/>
      <c r="CZ17" s="1203"/>
      <c r="DA17" s="1203"/>
      <c r="DB17" s="1203"/>
      <c r="DC17" s="1203"/>
      <c r="DD17" s="1203"/>
      <c r="DE17" s="1203"/>
      <c r="DF17" s="1203"/>
      <c r="DG17" s="1203"/>
      <c r="DH17" s="1203"/>
      <c r="DI17" s="1203"/>
      <c r="DJ17" s="1203"/>
      <c r="DK17" s="1203"/>
      <c r="DL17" s="1203"/>
      <c r="DM17" s="1203"/>
      <c r="DN17" s="1203"/>
      <c r="DO17" s="1203"/>
      <c r="DP17" s="1203"/>
      <c r="DQ17" s="1203"/>
      <c r="DR17" s="1203"/>
      <c r="DS17" s="1203"/>
      <c r="DT17" s="1203"/>
      <c r="DU17" s="1203"/>
      <c r="DV17" s="1203"/>
      <c r="DW17" s="1203"/>
      <c r="DX17" s="1203"/>
      <c r="DY17" s="1203"/>
      <c r="DZ17" s="1203"/>
      <c r="EA17" s="1203"/>
      <c r="EB17" s="1203"/>
      <c r="EC17" s="1203"/>
      <c r="ED17" s="1203"/>
      <c r="EE17" s="1203"/>
      <c r="EF17" s="1203"/>
      <c r="EG17" s="1203"/>
      <c r="EH17" s="1203"/>
      <c r="EI17" s="1203"/>
      <c r="EJ17" s="1203"/>
      <c r="EK17" s="1203"/>
      <c r="EL17" s="1203"/>
      <c r="EM17" s="1203"/>
      <c r="EN17" s="1203"/>
      <c r="EO17" s="1203"/>
      <c r="EP17" s="1203"/>
      <c r="EQ17" s="1203"/>
      <c r="ER17" s="1203"/>
      <c r="ES17" s="1203"/>
      <c r="ET17" s="418"/>
    </row>
  </sheetData>
  <mergeCells count="223">
    <mergeCell ref="EJ17:EK17"/>
    <mergeCell ref="EL17:EM17"/>
    <mergeCell ref="EN17:EO17"/>
    <mergeCell ref="EP17:EQ17"/>
    <mergeCell ref="ER17:ES17"/>
    <mergeCell ref="DX17:DY17"/>
    <mergeCell ref="DZ17:EA17"/>
    <mergeCell ref="EB17:EC17"/>
    <mergeCell ref="ED17:EE17"/>
    <mergeCell ref="EF17:EG17"/>
    <mergeCell ref="EH17:EI17"/>
    <mergeCell ref="DL17:DM17"/>
    <mergeCell ref="DN17:DO17"/>
    <mergeCell ref="DP17:DQ17"/>
    <mergeCell ref="DR17:DS17"/>
    <mergeCell ref="DT17:DU17"/>
    <mergeCell ref="DV17:DW17"/>
    <mergeCell ref="CZ17:DA17"/>
    <mergeCell ref="DB17:DC17"/>
    <mergeCell ref="DD17:DE17"/>
    <mergeCell ref="DF17:DG17"/>
    <mergeCell ref="DH17:DI17"/>
    <mergeCell ref="DJ17:DK17"/>
    <mergeCell ref="CN17:CO17"/>
    <mergeCell ref="CP17:CQ17"/>
    <mergeCell ref="CR17:CS17"/>
    <mergeCell ref="CT17:CU17"/>
    <mergeCell ref="CV17:CW17"/>
    <mergeCell ref="CX17:CY17"/>
    <mergeCell ref="CB17:CC17"/>
    <mergeCell ref="CD17:CE17"/>
    <mergeCell ref="CF17:CG17"/>
    <mergeCell ref="CH17:CI17"/>
    <mergeCell ref="CJ17:CK17"/>
    <mergeCell ref="CL17:CM17"/>
    <mergeCell ref="BP17:BQ17"/>
    <mergeCell ref="BR17:BS17"/>
    <mergeCell ref="BT17:BU17"/>
    <mergeCell ref="BV17:BW17"/>
    <mergeCell ref="BX17:BY17"/>
    <mergeCell ref="BZ17:CA17"/>
    <mergeCell ref="BD17:BE17"/>
    <mergeCell ref="BF17:BG17"/>
    <mergeCell ref="BH17:BI17"/>
    <mergeCell ref="BJ17:BK17"/>
    <mergeCell ref="BL17:BM17"/>
    <mergeCell ref="BN17:BO17"/>
    <mergeCell ref="AR17:AS17"/>
    <mergeCell ref="AT17:AU17"/>
    <mergeCell ref="AV17:AW17"/>
    <mergeCell ref="AX17:AY17"/>
    <mergeCell ref="AZ17:BA17"/>
    <mergeCell ref="BB17:BC17"/>
    <mergeCell ref="AF17:AG17"/>
    <mergeCell ref="AH17:AI17"/>
    <mergeCell ref="AJ17:AK17"/>
    <mergeCell ref="AL17:AM17"/>
    <mergeCell ref="AN17:AO17"/>
    <mergeCell ref="AP17:AQ17"/>
    <mergeCell ref="T17:U17"/>
    <mergeCell ref="V17:W17"/>
    <mergeCell ref="X17:Y17"/>
    <mergeCell ref="Z17:AA17"/>
    <mergeCell ref="AB17:AC17"/>
    <mergeCell ref="AD17:AE17"/>
    <mergeCell ref="H17:I17"/>
    <mergeCell ref="J17:K17"/>
    <mergeCell ref="L17:M17"/>
    <mergeCell ref="N17:O17"/>
    <mergeCell ref="P17:Q17"/>
    <mergeCell ref="R17:S17"/>
    <mergeCell ref="EI11:EJ11"/>
    <mergeCell ref="EK11:EL11"/>
    <mergeCell ref="EM11:EN11"/>
    <mergeCell ref="EO11:EP11"/>
    <mergeCell ref="EQ11:ER11"/>
    <mergeCell ref="ES11:ET11"/>
    <mergeCell ref="DW11:DX11"/>
    <mergeCell ref="DY11:DZ11"/>
    <mergeCell ref="EA11:EB11"/>
    <mergeCell ref="EC11:ED11"/>
    <mergeCell ref="EE11:EF11"/>
    <mergeCell ref="EG11:EH11"/>
    <mergeCell ref="DK11:DL11"/>
    <mergeCell ref="DM11:DN11"/>
    <mergeCell ref="DO11:DP11"/>
    <mergeCell ref="DQ11:DR11"/>
    <mergeCell ref="DS11:DT11"/>
    <mergeCell ref="DU11:DV11"/>
    <mergeCell ref="CY11:CZ11"/>
    <mergeCell ref="DA11:DB11"/>
    <mergeCell ref="DC11:DD11"/>
    <mergeCell ref="DE11:DF11"/>
    <mergeCell ref="DG11:DH11"/>
    <mergeCell ref="DI11:DJ11"/>
    <mergeCell ref="CM11:CN11"/>
    <mergeCell ref="CO11:CP11"/>
    <mergeCell ref="CQ11:CR11"/>
    <mergeCell ref="CS11:CT11"/>
    <mergeCell ref="CU11:CV11"/>
    <mergeCell ref="CW11:CX11"/>
    <mergeCell ref="CA11:CB11"/>
    <mergeCell ref="CC11:CD11"/>
    <mergeCell ref="CE11:CF11"/>
    <mergeCell ref="CG11:CH11"/>
    <mergeCell ref="CI11:CJ11"/>
    <mergeCell ref="CK11:CL11"/>
    <mergeCell ref="BO11:BP11"/>
    <mergeCell ref="BQ11:BR11"/>
    <mergeCell ref="BS11:BT11"/>
    <mergeCell ref="BU11:BV11"/>
    <mergeCell ref="BW11:BX11"/>
    <mergeCell ref="BY11:BZ11"/>
    <mergeCell ref="BC11:BD11"/>
    <mergeCell ref="BE11:BF11"/>
    <mergeCell ref="BG11:BH11"/>
    <mergeCell ref="BI11:BJ11"/>
    <mergeCell ref="BK11:BL11"/>
    <mergeCell ref="BM11:BN11"/>
    <mergeCell ref="AQ11:AR11"/>
    <mergeCell ref="AS11:AT11"/>
    <mergeCell ref="AU11:AV11"/>
    <mergeCell ref="AW11:AX11"/>
    <mergeCell ref="AY11:AZ11"/>
    <mergeCell ref="BA11:BB11"/>
    <mergeCell ref="AE11:AF11"/>
    <mergeCell ref="AG11:AH11"/>
    <mergeCell ref="AI11:AJ11"/>
    <mergeCell ref="AK11:AL11"/>
    <mergeCell ref="AM11:AN11"/>
    <mergeCell ref="AO11:AP11"/>
    <mergeCell ref="S11:T11"/>
    <mergeCell ref="U11:V11"/>
    <mergeCell ref="W11:X11"/>
    <mergeCell ref="Y11:Z11"/>
    <mergeCell ref="AA11:AB11"/>
    <mergeCell ref="AC11:AD11"/>
    <mergeCell ref="EM10:EN10"/>
    <mergeCell ref="EO10:EP10"/>
    <mergeCell ref="EQ10:ER10"/>
    <mergeCell ref="DM10:DN10"/>
    <mergeCell ref="CQ10:CR10"/>
    <mergeCell ref="CS10:CT10"/>
    <mergeCell ref="CU10:CV10"/>
    <mergeCell ref="CW10:CX10"/>
    <mergeCell ref="CY10:CZ10"/>
    <mergeCell ref="DA10:DB10"/>
    <mergeCell ref="CE10:CF10"/>
    <mergeCell ref="CG10:CH10"/>
    <mergeCell ref="CI10:CJ10"/>
    <mergeCell ref="CK10:CL10"/>
    <mergeCell ref="CM10:CN10"/>
    <mergeCell ref="CO10:CP10"/>
    <mergeCell ref="BS10:BT10"/>
    <mergeCell ref="BU10:BV10"/>
    <mergeCell ref="ES10:ET10"/>
    <mergeCell ref="G11:H11"/>
    <mergeCell ref="I11:J11"/>
    <mergeCell ref="K11:L11"/>
    <mergeCell ref="M11:N11"/>
    <mergeCell ref="O11:P11"/>
    <mergeCell ref="Q11:R11"/>
    <mergeCell ref="EA10:EB10"/>
    <mergeCell ref="EC10:ED10"/>
    <mergeCell ref="EE10:EF10"/>
    <mergeCell ref="EG10:EH10"/>
    <mergeCell ref="EI10:EJ10"/>
    <mergeCell ref="EK10:EL10"/>
    <mergeCell ref="DO10:DP10"/>
    <mergeCell ref="DQ10:DR10"/>
    <mergeCell ref="DS10:DT10"/>
    <mergeCell ref="DU10:DV10"/>
    <mergeCell ref="DW10:DX10"/>
    <mergeCell ref="DY10:DZ10"/>
    <mergeCell ref="DC10:DD10"/>
    <mergeCell ref="DE10:DF10"/>
    <mergeCell ref="DG10:DH10"/>
    <mergeCell ref="DI10:DJ10"/>
    <mergeCell ref="DK10:DL10"/>
    <mergeCell ref="BW10:BX10"/>
    <mergeCell ref="BY10:BZ10"/>
    <mergeCell ref="CA10:CB10"/>
    <mergeCell ref="CC10:CD10"/>
    <mergeCell ref="BG10:BH10"/>
    <mergeCell ref="BI10:BJ10"/>
    <mergeCell ref="BK10:BL10"/>
    <mergeCell ref="BM10:BN10"/>
    <mergeCell ref="BO10:BP10"/>
    <mergeCell ref="BQ10:BR10"/>
    <mergeCell ref="AY10:AZ10"/>
    <mergeCell ref="BA10:BB10"/>
    <mergeCell ref="BC10:BD10"/>
    <mergeCell ref="BE10:BF10"/>
    <mergeCell ref="AI10:AJ10"/>
    <mergeCell ref="AK10:AL10"/>
    <mergeCell ref="AM10:AN10"/>
    <mergeCell ref="AO10:AP10"/>
    <mergeCell ref="AQ10:AR10"/>
    <mergeCell ref="AS10:AT10"/>
    <mergeCell ref="E6:F11"/>
    <mergeCell ref="G6:ET6"/>
    <mergeCell ref="G7:ET7"/>
    <mergeCell ref="G8:AP8"/>
    <mergeCell ref="AQ8:BZ8"/>
    <mergeCell ref="CA8:DJ8"/>
    <mergeCell ref="DK8:ET8"/>
    <mergeCell ref="G9:ET9"/>
    <mergeCell ref="G10:H10"/>
    <mergeCell ref="I10:J10"/>
    <mergeCell ref="W10:X10"/>
    <mergeCell ref="Y10:Z10"/>
    <mergeCell ref="AA10:AB10"/>
    <mergeCell ref="AC10:AD10"/>
    <mergeCell ref="AE10:AF10"/>
    <mergeCell ref="AG10:AH10"/>
    <mergeCell ref="K10:L10"/>
    <mergeCell ref="M10:N10"/>
    <mergeCell ref="O10:P10"/>
    <mergeCell ref="Q10:R10"/>
    <mergeCell ref="S10:T10"/>
    <mergeCell ref="U10:V10"/>
    <mergeCell ref="AU10:AV10"/>
    <mergeCell ref="AW10:AX10"/>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9D337-72D0-4A22-9550-D3EB493011DC}">
  <dimension ref="E8:DV19"/>
  <sheetViews>
    <sheetView workbookViewId="0"/>
  </sheetViews>
  <sheetFormatPr defaultRowHeight="14.4"/>
  <sheetData>
    <row r="8" spans="5:126">
      <c r="E8" s="1129" t="s">
        <v>452</v>
      </c>
      <c r="F8" s="1130"/>
      <c r="G8" s="1135" t="s">
        <v>989</v>
      </c>
      <c r="H8" s="1136"/>
      <c r="I8" s="1136"/>
      <c r="J8" s="1136"/>
      <c r="K8" s="1136"/>
      <c r="L8" s="1136"/>
      <c r="M8" s="1136"/>
      <c r="N8" s="1136"/>
      <c r="O8" s="1136"/>
      <c r="P8" s="1136"/>
      <c r="Q8" s="1136"/>
      <c r="R8" s="1136"/>
      <c r="S8" s="1136"/>
      <c r="T8" s="1136"/>
      <c r="U8" s="1136"/>
      <c r="V8" s="1136"/>
      <c r="W8" s="1136"/>
      <c r="X8" s="1136"/>
      <c r="Y8" s="1136"/>
      <c r="Z8" s="1136"/>
      <c r="AA8" s="1136"/>
      <c r="AB8" s="1136"/>
      <c r="AC8" s="1136"/>
      <c r="AD8" s="1136"/>
      <c r="AE8" s="1136"/>
      <c r="AF8" s="1136"/>
      <c r="AG8" s="1136"/>
      <c r="AH8" s="1136"/>
      <c r="AI8" s="1136"/>
      <c r="AJ8" s="1136"/>
      <c r="AK8" s="1136"/>
      <c r="AL8" s="1136"/>
      <c r="AM8" s="1136"/>
      <c r="AN8" s="1136"/>
      <c r="AO8" s="1136"/>
      <c r="AP8" s="1136"/>
      <c r="AQ8" s="1136"/>
      <c r="AR8" s="1136"/>
      <c r="AS8" s="1136"/>
      <c r="AT8" s="1136"/>
      <c r="AU8" s="1136"/>
      <c r="AV8" s="1136"/>
      <c r="AW8" s="1136"/>
      <c r="AX8" s="1136"/>
      <c r="AY8" s="1136"/>
      <c r="AZ8" s="1136"/>
      <c r="BA8" s="1136"/>
      <c r="BB8" s="1136"/>
      <c r="BC8" s="1136"/>
      <c r="BD8" s="1136"/>
      <c r="BE8" s="1136"/>
      <c r="BF8" s="1136"/>
      <c r="BG8" s="1136"/>
      <c r="BH8" s="1136"/>
      <c r="BI8" s="1136"/>
      <c r="BJ8" s="1136"/>
      <c r="BK8" s="1136"/>
      <c r="BL8" s="1136"/>
      <c r="BM8" s="1136"/>
      <c r="BN8" s="1136"/>
      <c r="BO8" s="1136"/>
      <c r="BP8" s="1136"/>
      <c r="BQ8" s="1136"/>
      <c r="BR8" s="1136"/>
      <c r="BS8" s="1136"/>
      <c r="BT8" s="1136"/>
      <c r="BU8" s="1136"/>
      <c r="BV8" s="1136"/>
      <c r="BW8" s="1136"/>
      <c r="BX8" s="1136"/>
      <c r="BY8" s="1136"/>
      <c r="BZ8" s="1136"/>
      <c r="CA8" s="1136"/>
      <c r="CB8" s="1136"/>
      <c r="CC8" s="1136"/>
      <c r="CD8" s="1136"/>
      <c r="CE8" s="1136"/>
      <c r="CF8" s="1136"/>
      <c r="CG8" s="1136"/>
      <c r="CH8" s="1136"/>
      <c r="CI8" s="1136"/>
      <c r="CJ8" s="1136"/>
      <c r="CK8" s="1136"/>
      <c r="CL8" s="1136"/>
      <c r="CM8" s="1136"/>
      <c r="CN8" s="1136"/>
      <c r="CO8" s="1136"/>
      <c r="CP8" s="1136"/>
      <c r="CQ8" s="1136"/>
      <c r="CR8" s="1136"/>
      <c r="CS8" s="1136"/>
      <c r="CT8" s="1136"/>
      <c r="CU8" s="1136"/>
      <c r="CV8" s="1136"/>
      <c r="CW8" s="1136"/>
      <c r="CX8" s="1136"/>
      <c r="CY8" s="1136"/>
      <c r="CZ8" s="1136"/>
      <c r="DA8" s="1136"/>
      <c r="DB8" s="1136"/>
      <c r="DC8" s="1136"/>
      <c r="DD8" s="1136"/>
      <c r="DE8" s="1136"/>
      <c r="DF8" s="1136"/>
      <c r="DG8" s="1136"/>
      <c r="DH8" s="1136"/>
      <c r="DI8" s="1136"/>
      <c r="DJ8" s="1136"/>
      <c r="DK8" s="1136"/>
      <c r="DL8" s="1136"/>
      <c r="DM8" s="1136"/>
      <c r="DN8" s="1136"/>
      <c r="DO8" s="1136"/>
      <c r="DP8" s="1136"/>
      <c r="DQ8" s="1136"/>
      <c r="DR8" s="1136"/>
      <c r="DS8" s="1136"/>
      <c r="DT8" s="1136"/>
      <c r="DU8" s="1136"/>
      <c r="DV8" s="1205"/>
    </row>
    <row r="9" spans="5:126">
      <c r="E9" s="1131"/>
      <c r="F9" s="1132"/>
      <c r="G9" s="1137" t="s">
        <v>449</v>
      </c>
      <c r="H9" s="1138"/>
      <c r="I9" s="1138"/>
      <c r="J9" s="1138"/>
      <c r="K9" s="1138"/>
      <c r="L9" s="1138"/>
      <c r="M9" s="1138"/>
      <c r="N9" s="1138"/>
      <c r="O9" s="1138"/>
      <c r="P9" s="1138"/>
      <c r="Q9" s="1138"/>
      <c r="R9" s="1138"/>
      <c r="S9" s="1138"/>
      <c r="T9" s="1138"/>
      <c r="U9" s="1138"/>
      <c r="V9" s="1138"/>
      <c r="W9" s="1138"/>
      <c r="X9" s="1138"/>
      <c r="Y9" s="1138"/>
      <c r="Z9" s="1138"/>
      <c r="AA9" s="1138"/>
      <c r="AB9" s="1138"/>
      <c r="AC9" s="1138"/>
      <c r="AD9" s="1138"/>
      <c r="AE9" s="1138"/>
      <c r="AF9" s="1138"/>
      <c r="AG9" s="1138"/>
      <c r="AH9" s="1138"/>
      <c r="AI9" s="1138"/>
      <c r="AJ9" s="1138"/>
      <c r="AK9" s="1138"/>
      <c r="AL9" s="1138"/>
      <c r="AM9" s="1138"/>
      <c r="AN9" s="1138"/>
      <c r="AO9" s="1138"/>
      <c r="AP9" s="1138"/>
      <c r="AQ9" s="1138"/>
      <c r="AR9" s="1138"/>
      <c r="AS9" s="1138"/>
      <c r="AT9" s="1138"/>
      <c r="AU9" s="1138"/>
      <c r="AV9" s="1138"/>
      <c r="AW9" s="1138"/>
      <c r="AX9" s="1138"/>
      <c r="AY9" s="1138"/>
      <c r="AZ9" s="1138"/>
      <c r="BA9" s="1138"/>
      <c r="BB9" s="1138"/>
      <c r="BC9" s="1138"/>
      <c r="BD9" s="1138"/>
      <c r="BE9" s="1138"/>
      <c r="BF9" s="1138"/>
      <c r="BG9" s="1138"/>
      <c r="BH9" s="1138"/>
      <c r="BI9" s="1138"/>
      <c r="BJ9" s="1138"/>
      <c r="BK9" s="1138"/>
      <c r="BL9" s="1138"/>
      <c r="BM9" s="1138"/>
      <c r="BN9" s="1138"/>
      <c r="BO9" s="1138"/>
      <c r="BP9" s="1138"/>
      <c r="BQ9" s="1138"/>
      <c r="BR9" s="1138"/>
      <c r="BS9" s="1138"/>
      <c r="BT9" s="1138"/>
      <c r="BU9" s="1138"/>
      <c r="BV9" s="1138"/>
      <c r="BW9" s="1138"/>
      <c r="BX9" s="1138"/>
      <c r="BY9" s="1138"/>
      <c r="BZ9" s="1138"/>
      <c r="CA9" s="1138"/>
      <c r="CB9" s="1138"/>
      <c r="CC9" s="1138"/>
      <c r="CD9" s="1138"/>
      <c r="CE9" s="1138"/>
      <c r="CF9" s="1138"/>
      <c r="CG9" s="1138"/>
      <c r="CH9" s="1138"/>
      <c r="CI9" s="1138"/>
      <c r="CJ9" s="1138"/>
      <c r="CK9" s="1138"/>
      <c r="CL9" s="1138"/>
      <c r="CM9" s="1138"/>
      <c r="CN9" s="1138"/>
      <c r="CO9" s="1138"/>
      <c r="CP9" s="1138"/>
      <c r="CQ9" s="1138"/>
      <c r="CR9" s="1138"/>
      <c r="CS9" s="1138"/>
      <c r="CT9" s="1138"/>
      <c r="CU9" s="1138"/>
      <c r="CV9" s="1138"/>
      <c r="CW9" s="1138"/>
      <c r="CX9" s="1138"/>
      <c r="CY9" s="1138"/>
      <c r="CZ9" s="1138"/>
      <c r="DA9" s="1138"/>
      <c r="DB9" s="1138"/>
      <c r="DC9" s="1138"/>
      <c r="DD9" s="1138"/>
      <c r="DE9" s="1138"/>
      <c r="DF9" s="1138"/>
      <c r="DG9" s="1138"/>
      <c r="DH9" s="1138"/>
      <c r="DI9" s="1138"/>
      <c r="DJ9" s="1138"/>
      <c r="DK9" s="1138"/>
      <c r="DL9" s="1138"/>
      <c r="DM9" s="1138"/>
      <c r="DN9" s="1138"/>
      <c r="DO9" s="1138"/>
      <c r="DP9" s="1138"/>
      <c r="DQ9" s="1138"/>
      <c r="DR9" s="1138"/>
      <c r="DS9" s="1138"/>
      <c r="DT9" s="1138"/>
      <c r="DU9" s="1138"/>
      <c r="DV9" s="1204"/>
    </row>
    <row r="10" spans="5:126">
      <c r="E10" s="1131"/>
      <c r="F10" s="1132"/>
      <c r="G10" s="1137">
        <v>2020</v>
      </c>
      <c r="H10" s="1138"/>
      <c r="I10" s="1138"/>
      <c r="J10" s="1138"/>
      <c r="K10" s="1138"/>
      <c r="L10" s="1138"/>
      <c r="M10" s="1138"/>
      <c r="N10" s="1138"/>
      <c r="O10" s="1138"/>
      <c r="P10" s="1138"/>
      <c r="Q10" s="1138"/>
      <c r="R10" s="1138"/>
      <c r="S10" s="1138"/>
      <c r="T10" s="1138"/>
      <c r="U10" s="1138"/>
      <c r="V10" s="1138"/>
      <c r="W10" s="1138"/>
      <c r="X10" s="1138"/>
      <c r="Y10" s="1138"/>
      <c r="Z10" s="1138"/>
      <c r="AA10" s="1138"/>
      <c r="AB10" s="1138"/>
      <c r="AC10" s="1138"/>
      <c r="AD10" s="1138"/>
      <c r="AE10" s="1138"/>
      <c r="AF10" s="1138"/>
      <c r="AG10" s="1138"/>
      <c r="AH10" s="1138"/>
      <c r="AI10" s="1138"/>
      <c r="AJ10" s="1204"/>
      <c r="AK10" s="1137">
        <v>2019</v>
      </c>
      <c r="AL10" s="1138"/>
      <c r="AM10" s="1138"/>
      <c r="AN10" s="1138"/>
      <c r="AO10" s="1138"/>
      <c r="AP10" s="1138"/>
      <c r="AQ10" s="1138"/>
      <c r="AR10" s="1138"/>
      <c r="AS10" s="1138"/>
      <c r="AT10" s="1138"/>
      <c r="AU10" s="1138"/>
      <c r="AV10" s="1138"/>
      <c r="AW10" s="1138"/>
      <c r="AX10" s="1138"/>
      <c r="AY10" s="1138"/>
      <c r="AZ10" s="1138"/>
      <c r="BA10" s="1138"/>
      <c r="BB10" s="1138"/>
      <c r="BC10" s="1138"/>
      <c r="BD10" s="1138"/>
      <c r="BE10" s="1138"/>
      <c r="BF10" s="1138"/>
      <c r="BG10" s="1138"/>
      <c r="BH10" s="1138"/>
      <c r="BI10" s="1138"/>
      <c r="BJ10" s="1138"/>
      <c r="BK10" s="1138"/>
      <c r="BL10" s="1138"/>
      <c r="BM10" s="1138"/>
      <c r="BN10" s="1204"/>
      <c r="BO10" s="1137">
        <v>2018</v>
      </c>
      <c r="BP10" s="1138"/>
      <c r="BQ10" s="1138"/>
      <c r="BR10" s="1138"/>
      <c r="BS10" s="1138"/>
      <c r="BT10" s="1138"/>
      <c r="BU10" s="1138"/>
      <c r="BV10" s="1138"/>
      <c r="BW10" s="1138"/>
      <c r="BX10" s="1138"/>
      <c r="BY10" s="1138"/>
      <c r="BZ10" s="1138"/>
      <c r="CA10" s="1138"/>
      <c r="CB10" s="1138"/>
      <c r="CC10" s="1138"/>
      <c r="CD10" s="1138"/>
      <c r="CE10" s="1138"/>
      <c r="CF10" s="1138"/>
      <c r="CG10" s="1138"/>
      <c r="CH10" s="1138"/>
      <c r="CI10" s="1138"/>
      <c r="CJ10" s="1138"/>
      <c r="CK10" s="1138"/>
      <c r="CL10" s="1138"/>
      <c r="CM10" s="1138"/>
      <c r="CN10" s="1138"/>
      <c r="CO10" s="1138"/>
      <c r="CP10" s="1138"/>
      <c r="CQ10" s="1138"/>
      <c r="CR10" s="1204"/>
      <c r="CS10" s="1137">
        <v>2017</v>
      </c>
      <c r="CT10" s="1138"/>
      <c r="CU10" s="1138"/>
      <c r="CV10" s="1138"/>
      <c r="CW10" s="1138"/>
      <c r="CX10" s="1138"/>
      <c r="CY10" s="1138"/>
      <c r="CZ10" s="1138"/>
      <c r="DA10" s="1138"/>
      <c r="DB10" s="1138"/>
      <c r="DC10" s="1138"/>
      <c r="DD10" s="1138"/>
      <c r="DE10" s="1138"/>
      <c r="DF10" s="1138"/>
      <c r="DG10" s="1138"/>
      <c r="DH10" s="1138"/>
      <c r="DI10" s="1138"/>
      <c r="DJ10" s="1138"/>
      <c r="DK10" s="1138"/>
      <c r="DL10" s="1138"/>
      <c r="DM10" s="1138"/>
      <c r="DN10" s="1138"/>
      <c r="DO10" s="1138"/>
      <c r="DP10" s="1138"/>
      <c r="DQ10" s="1138"/>
      <c r="DR10" s="1138"/>
      <c r="DS10" s="1138"/>
      <c r="DT10" s="1138"/>
      <c r="DU10" s="1138"/>
      <c r="DV10" s="1204"/>
    </row>
    <row r="11" spans="5:126">
      <c r="E11" s="1131"/>
      <c r="F11" s="1132"/>
      <c r="G11" s="1137" t="s">
        <v>990</v>
      </c>
      <c r="H11" s="1138"/>
      <c r="I11" s="1138"/>
      <c r="J11" s="1138"/>
      <c r="K11" s="1138"/>
      <c r="L11" s="1138"/>
      <c r="M11" s="1138"/>
      <c r="N11" s="1138"/>
      <c r="O11" s="1138"/>
      <c r="P11" s="1138"/>
      <c r="Q11" s="1138"/>
      <c r="R11" s="1138"/>
      <c r="S11" s="1138"/>
      <c r="T11" s="1138"/>
      <c r="U11" s="1138"/>
      <c r="V11" s="1138"/>
      <c r="W11" s="1138"/>
      <c r="X11" s="1138"/>
      <c r="Y11" s="1138"/>
      <c r="Z11" s="1138"/>
      <c r="AA11" s="1138"/>
      <c r="AB11" s="1138"/>
      <c r="AC11" s="1138"/>
      <c r="AD11" s="1138"/>
      <c r="AE11" s="1138"/>
      <c r="AF11" s="1138"/>
      <c r="AG11" s="1138"/>
      <c r="AH11" s="1138"/>
      <c r="AI11" s="1138"/>
      <c r="AJ11" s="1138"/>
      <c r="AK11" s="1138"/>
      <c r="AL11" s="1138"/>
      <c r="AM11" s="1138"/>
      <c r="AN11" s="1138"/>
      <c r="AO11" s="1138"/>
      <c r="AP11" s="1138"/>
      <c r="AQ11" s="1138"/>
      <c r="AR11" s="1138"/>
      <c r="AS11" s="1138"/>
      <c r="AT11" s="1138"/>
      <c r="AU11" s="1138"/>
      <c r="AV11" s="1138"/>
      <c r="AW11" s="1138"/>
      <c r="AX11" s="1138"/>
      <c r="AY11" s="1138"/>
      <c r="AZ11" s="1138"/>
      <c r="BA11" s="1138"/>
      <c r="BB11" s="1138"/>
      <c r="BC11" s="1138"/>
      <c r="BD11" s="1138"/>
      <c r="BE11" s="1138"/>
      <c r="BF11" s="1138"/>
      <c r="BG11" s="1138"/>
      <c r="BH11" s="1138"/>
      <c r="BI11" s="1138"/>
      <c r="BJ11" s="1138"/>
      <c r="BK11" s="1138"/>
      <c r="BL11" s="1138"/>
      <c r="BM11" s="1138"/>
      <c r="BN11" s="1138"/>
      <c r="BO11" s="1138"/>
      <c r="BP11" s="1138"/>
      <c r="BQ11" s="1138"/>
      <c r="BR11" s="1138"/>
      <c r="BS11" s="1138"/>
      <c r="BT11" s="1138"/>
      <c r="BU11" s="1138"/>
      <c r="BV11" s="1138"/>
      <c r="BW11" s="1138"/>
      <c r="BX11" s="1138"/>
      <c r="BY11" s="1138"/>
      <c r="BZ11" s="1138"/>
      <c r="CA11" s="1138"/>
      <c r="CB11" s="1138"/>
      <c r="CC11" s="1138"/>
      <c r="CD11" s="1138"/>
      <c r="CE11" s="1138"/>
      <c r="CF11" s="1138"/>
      <c r="CG11" s="1138"/>
      <c r="CH11" s="1138"/>
      <c r="CI11" s="1138"/>
      <c r="CJ11" s="1138"/>
      <c r="CK11" s="1138"/>
      <c r="CL11" s="1138"/>
      <c r="CM11" s="1138"/>
      <c r="CN11" s="1138"/>
      <c r="CO11" s="1138"/>
      <c r="CP11" s="1138"/>
      <c r="CQ11" s="1138"/>
      <c r="CR11" s="1138"/>
      <c r="CS11" s="1138"/>
      <c r="CT11" s="1138"/>
      <c r="CU11" s="1138"/>
      <c r="CV11" s="1138"/>
      <c r="CW11" s="1138"/>
      <c r="CX11" s="1138"/>
      <c r="CY11" s="1138"/>
      <c r="CZ11" s="1138"/>
      <c r="DA11" s="1138"/>
      <c r="DB11" s="1138"/>
      <c r="DC11" s="1138"/>
      <c r="DD11" s="1138"/>
      <c r="DE11" s="1138"/>
      <c r="DF11" s="1138"/>
      <c r="DG11" s="1138"/>
      <c r="DH11" s="1138"/>
      <c r="DI11" s="1138"/>
      <c r="DJ11" s="1138"/>
      <c r="DK11" s="1138"/>
      <c r="DL11" s="1138"/>
      <c r="DM11" s="1138"/>
      <c r="DN11" s="1138"/>
      <c r="DO11" s="1138"/>
      <c r="DP11" s="1138"/>
      <c r="DQ11" s="1138"/>
      <c r="DR11" s="1138"/>
      <c r="DS11" s="1138"/>
      <c r="DT11" s="1138"/>
      <c r="DU11" s="1138"/>
      <c r="DV11" s="1204"/>
    </row>
    <row r="12" spans="5:126" ht="20.399999999999999" customHeight="1">
      <c r="E12" s="1131"/>
      <c r="F12" s="1132"/>
      <c r="G12" s="1137" t="s">
        <v>991</v>
      </c>
      <c r="H12" s="1204"/>
      <c r="I12" s="1137" t="s">
        <v>992</v>
      </c>
      <c r="J12" s="1204"/>
      <c r="K12" s="1137" t="s">
        <v>993</v>
      </c>
      <c r="L12" s="1204"/>
      <c r="M12" s="1137" t="s">
        <v>994</v>
      </c>
      <c r="N12" s="1204"/>
      <c r="O12" s="1137" t="s">
        <v>995</v>
      </c>
      <c r="P12" s="1204"/>
      <c r="Q12" s="1137" t="s">
        <v>996</v>
      </c>
      <c r="R12" s="1204"/>
      <c r="S12" s="1137" t="s">
        <v>997</v>
      </c>
      <c r="T12" s="1204"/>
      <c r="U12" s="1137" t="s">
        <v>998</v>
      </c>
      <c r="V12" s="1204"/>
      <c r="W12" s="1137" t="s">
        <v>999</v>
      </c>
      <c r="X12" s="1204"/>
      <c r="Y12" s="1137" t="s">
        <v>1000</v>
      </c>
      <c r="Z12" s="1204"/>
      <c r="AA12" s="1137" t="s">
        <v>1001</v>
      </c>
      <c r="AB12" s="1204"/>
      <c r="AC12" s="1137" t="s">
        <v>1002</v>
      </c>
      <c r="AD12" s="1204"/>
      <c r="AE12" s="1137" t="s">
        <v>1003</v>
      </c>
      <c r="AF12" s="1204"/>
      <c r="AG12" s="1137" t="s">
        <v>1004</v>
      </c>
      <c r="AH12" s="1204"/>
      <c r="AI12" s="1137" t="s">
        <v>1005</v>
      </c>
      <c r="AJ12" s="1204"/>
      <c r="AK12" s="1137" t="s">
        <v>991</v>
      </c>
      <c r="AL12" s="1204"/>
      <c r="AM12" s="1137" t="s">
        <v>992</v>
      </c>
      <c r="AN12" s="1204"/>
      <c r="AO12" s="1137" t="s">
        <v>993</v>
      </c>
      <c r="AP12" s="1204"/>
      <c r="AQ12" s="1137" t="s">
        <v>994</v>
      </c>
      <c r="AR12" s="1204"/>
      <c r="AS12" s="1137" t="s">
        <v>995</v>
      </c>
      <c r="AT12" s="1204"/>
      <c r="AU12" s="1137" t="s">
        <v>996</v>
      </c>
      <c r="AV12" s="1204"/>
      <c r="AW12" s="1137" t="s">
        <v>997</v>
      </c>
      <c r="AX12" s="1204"/>
      <c r="AY12" s="1137" t="s">
        <v>998</v>
      </c>
      <c r="AZ12" s="1204"/>
      <c r="BA12" s="1137" t="s">
        <v>999</v>
      </c>
      <c r="BB12" s="1204"/>
      <c r="BC12" s="1137" t="s">
        <v>1000</v>
      </c>
      <c r="BD12" s="1204"/>
      <c r="BE12" s="1137" t="s">
        <v>1001</v>
      </c>
      <c r="BF12" s="1204"/>
      <c r="BG12" s="1137" t="s">
        <v>1002</v>
      </c>
      <c r="BH12" s="1204"/>
      <c r="BI12" s="1137" t="s">
        <v>1003</v>
      </c>
      <c r="BJ12" s="1204"/>
      <c r="BK12" s="1137" t="s">
        <v>1004</v>
      </c>
      <c r="BL12" s="1204"/>
      <c r="BM12" s="1137" t="s">
        <v>1005</v>
      </c>
      <c r="BN12" s="1204"/>
      <c r="BO12" s="1137" t="s">
        <v>991</v>
      </c>
      <c r="BP12" s="1204"/>
      <c r="BQ12" s="1137" t="s">
        <v>992</v>
      </c>
      <c r="BR12" s="1204"/>
      <c r="BS12" s="1137" t="s">
        <v>993</v>
      </c>
      <c r="BT12" s="1204"/>
      <c r="BU12" s="1137" t="s">
        <v>994</v>
      </c>
      <c r="BV12" s="1204"/>
      <c r="BW12" s="1137" t="s">
        <v>995</v>
      </c>
      <c r="BX12" s="1204"/>
      <c r="BY12" s="1137" t="s">
        <v>996</v>
      </c>
      <c r="BZ12" s="1204"/>
      <c r="CA12" s="1137" t="s">
        <v>997</v>
      </c>
      <c r="CB12" s="1204"/>
      <c r="CC12" s="1137" t="s">
        <v>998</v>
      </c>
      <c r="CD12" s="1204"/>
      <c r="CE12" s="1137" t="s">
        <v>999</v>
      </c>
      <c r="CF12" s="1204"/>
      <c r="CG12" s="1137" t="s">
        <v>1000</v>
      </c>
      <c r="CH12" s="1204"/>
      <c r="CI12" s="1137" t="s">
        <v>1001</v>
      </c>
      <c r="CJ12" s="1204"/>
      <c r="CK12" s="1137" t="s">
        <v>1002</v>
      </c>
      <c r="CL12" s="1204"/>
      <c r="CM12" s="1137" t="s">
        <v>1003</v>
      </c>
      <c r="CN12" s="1204"/>
      <c r="CO12" s="1137" t="s">
        <v>1004</v>
      </c>
      <c r="CP12" s="1204"/>
      <c r="CQ12" s="1137" t="s">
        <v>1005</v>
      </c>
      <c r="CR12" s="1204"/>
      <c r="CS12" s="1137" t="s">
        <v>991</v>
      </c>
      <c r="CT12" s="1204"/>
      <c r="CU12" s="1137" t="s">
        <v>992</v>
      </c>
      <c r="CV12" s="1204"/>
      <c r="CW12" s="1137" t="s">
        <v>993</v>
      </c>
      <c r="CX12" s="1204"/>
      <c r="CY12" s="1137" t="s">
        <v>994</v>
      </c>
      <c r="CZ12" s="1204"/>
      <c r="DA12" s="1137" t="s">
        <v>995</v>
      </c>
      <c r="DB12" s="1204"/>
      <c r="DC12" s="1137" t="s">
        <v>996</v>
      </c>
      <c r="DD12" s="1204"/>
      <c r="DE12" s="1137" t="s">
        <v>997</v>
      </c>
      <c r="DF12" s="1204"/>
      <c r="DG12" s="1137" t="s">
        <v>998</v>
      </c>
      <c r="DH12" s="1204"/>
      <c r="DI12" s="1137" t="s">
        <v>999</v>
      </c>
      <c r="DJ12" s="1204"/>
      <c r="DK12" s="1137" t="s">
        <v>1000</v>
      </c>
      <c r="DL12" s="1204"/>
      <c r="DM12" s="1137" t="s">
        <v>1001</v>
      </c>
      <c r="DN12" s="1204"/>
      <c r="DO12" s="1137" t="s">
        <v>1002</v>
      </c>
      <c r="DP12" s="1204"/>
      <c r="DQ12" s="1137" t="s">
        <v>1003</v>
      </c>
      <c r="DR12" s="1204"/>
      <c r="DS12" s="1137" t="s">
        <v>1004</v>
      </c>
      <c r="DT12" s="1204"/>
      <c r="DU12" s="1137" t="s">
        <v>1005</v>
      </c>
      <c r="DV12" s="1204"/>
    </row>
    <row r="13" spans="5:126">
      <c r="E13" s="1133"/>
      <c r="F13" s="1134"/>
      <c r="G13" s="1137" t="s">
        <v>451</v>
      </c>
      <c r="H13" s="1204"/>
      <c r="I13" s="1137" t="s">
        <v>451</v>
      </c>
      <c r="J13" s="1204"/>
      <c r="K13" s="1137" t="s">
        <v>451</v>
      </c>
      <c r="L13" s="1204"/>
      <c r="M13" s="1137" t="s">
        <v>451</v>
      </c>
      <c r="N13" s="1204"/>
      <c r="O13" s="1137" t="s">
        <v>451</v>
      </c>
      <c r="P13" s="1204"/>
      <c r="Q13" s="1137" t="s">
        <v>451</v>
      </c>
      <c r="R13" s="1204"/>
      <c r="S13" s="1137" t="s">
        <v>451</v>
      </c>
      <c r="T13" s="1204"/>
      <c r="U13" s="1137" t="s">
        <v>451</v>
      </c>
      <c r="V13" s="1204"/>
      <c r="W13" s="1137" t="s">
        <v>451</v>
      </c>
      <c r="X13" s="1204"/>
      <c r="Y13" s="1137" t="s">
        <v>451</v>
      </c>
      <c r="Z13" s="1204"/>
      <c r="AA13" s="1137" t="s">
        <v>451</v>
      </c>
      <c r="AB13" s="1204"/>
      <c r="AC13" s="1137" t="s">
        <v>451</v>
      </c>
      <c r="AD13" s="1204"/>
      <c r="AE13" s="1137" t="s">
        <v>451</v>
      </c>
      <c r="AF13" s="1204"/>
      <c r="AG13" s="1137" t="s">
        <v>451</v>
      </c>
      <c r="AH13" s="1204"/>
      <c r="AI13" s="1137" t="s">
        <v>451</v>
      </c>
      <c r="AJ13" s="1204"/>
      <c r="AK13" s="1137" t="s">
        <v>451</v>
      </c>
      <c r="AL13" s="1204"/>
      <c r="AM13" s="1137" t="s">
        <v>451</v>
      </c>
      <c r="AN13" s="1204"/>
      <c r="AO13" s="1137" t="s">
        <v>451</v>
      </c>
      <c r="AP13" s="1204"/>
      <c r="AQ13" s="1137" t="s">
        <v>451</v>
      </c>
      <c r="AR13" s="1204"/>
      <c r="AS13" s="1137" t="s">
        <v>451</v>
      </c>
      <c r="AT13" s="1204"/>
      <c r="AU13" s="1137" t="s">
        <v>451</v>
      </c>
      <c r="AV13" s="1204"/>
      <c r="AW13" s="1137" t="s">
        <v>451</v>
      </c>
      <c r="AX13" s="1204"/>
      <c r="AY13" s="1137" t="s">
        <v>451</v>
      </c>
      <c r="AZ13" s="1204"/>
      <c r="BA13" s="1137" t="s">
        <v>451</v>
      </c>
      <c r="BB13" s="1204"/>
      <c r="BC13" s="1137" t="s">
        <v>451</v>
      </c>
      <c r="BD13" s="1204"/>
      <c r="BE13" s="1137" t="s">
        <v>451</v>
      </c>
      <c r="BF13" s="1204"/>
      <c r="BG13" s="1137" t="s">
        <v>451</v>
      </c>
      <c r="BH13" s="1204"/>
      <c r="BI13" s="1137" t="s">
        <v>451</v>
      </c>
      <c r="BJ13" s="1204"/>
      <c r="BK13" s="1137" t="s">
        <v>451</v>
      </c>
      <c r="BL13" s="1204"/>
      <c r="BM13" s="1137" t="s">
        <v>451</v>
      </c>
      <c r="BN13" s="1204"/>
      <c r="BO13" s="1137" t="s">
        <v>451</v>
      </c>
      <c r="BP13" s="1204"/>
      <c r="BQ13" s="1137" t="s">
        <v>451</v>
      </c>
      <c r="BR13" s="1204"/>
      <c r="BS13" s="1137" t="s">
        <v>451</v>
      </c>
      <c r="BT13" s="1204"/>
      <c r="BU13" s="1137" t="s">
        <v>451</v>
      </c>
      <c r="BV13" s="1204"/>
      <c r="BW13" s="1137" t="s">
        <v>451</v>
      </c>
      <c r="BX13" s="1204"/>
      <c r="BY13" s="1137" t="s">
        <v>451</v>
      </c>
      <c r="BZ13" s="1204"/>
      <c r="CA13" s="1137" t="s">
        <v>451</v>
      </c>
      <c r="CB13" s="1204"/>
      <c r="CC13" s="1137" t="s">
        <v>451</v>
      </c>
      <c r="CD13" s="1204"/>
      <c r="CE13" s="1137" t="s">
        <v>451</v>
      </c>
      <c r="CF13" s="1204"/>
      <c r="CG13" s="1137" t="s">
        <v>451</v>
      </c>
      <c r="CH13" s="1204"/>
      <c r="CI13" s="1137" t="s">
        <v>451</v>
      </c>
      <c r="CJ13" s="1204"/>
      <c r="CK13" s="1137" t="s">
        <v>451</v>
      </c>
      <c r="CL13" s="1204"/>
      <c r="CM13" s="1137" t="s">
        <v>451</v>
      </c>
      <c r="CN13" s="1204"/>
      <c r="CO13" s="1137" t="s">
        <v>451</v>
      </c>
      <c r="CP13" s="1204"/>
      <c r="CQ13" s="1137" t="s">
        <v>451</v>
      </c>
      <c r="CR13" s="1204"/>
      <c r="CS13" s="1137" t="s">
        <v>451</v>
      </c>
      <c r="CT13" s="1204"/>
      <c r="CU13" s="1137" t="s">
        <v>451</v>
      </c>
      <c r="CV13" s="1204"/>
      <c r="CW13" s="1137" t="s">
        <v>451</v>
      </c>
      <c r="CX13" s="1204"/>
      <c r="CY13" s="1137" t="s">
        <v>451</v>
      </c>
      <c r="CZ13" s="1204"/>
      <c r="DA13" s="1137" t="s">
        <v>451</v>
      </c>
      <c r="DB13" s="1204"/>
      <c r="DC13" s="1137" t="s">
        <v>451</v>
      </c>
      <c r="DD13" s="1204"/>
      <c r="DE13" s="1137" t="s">
        <v>451</v>
      </c>
      <c r="DF13" s="1204"/>
      <c r="DG13" s="1137" t="s">
        <v>451</v>
      </c>
      <c r="DH13" s="1204"/>
      <c r="DI13" s="1137" t="s">
        <v>451</v>
      </c>
      <c r="DJ13" s="1204"/>
      <c r="DK13" s="1137" t="s">
        <v>451</v>
      </c>
      <c r="DL13" s="1204"/>
      <c r="DM13" s="1137" t="s">
        <v>451</v>
      </c>
      <c r="DN13" s="1204"/>
      <c r="DO13" s="1137" t="s">
        <v>451</v>
      </c>
      <c r="DP13" s="1204"/>
      <c r="DQ13" s="1137" t="s">
        <v>451</v>
      </c>
      <c r="DR13" s="1204"/>
      <c r="DS13" s="1137" t="s">
        <v>451</v>
      </c>
      <c r="DT13" s="1204"/>
      <c r="DU13" s="1137" t="s">
        <v>451</v>
      </c>
      <c r="DV13" s="1204"/>
    </row>
    <row r="14" spans="5:126">
      <c r="E14" s="409" t="s">
        <v>263</v>
      </c>
      <c r="F14" s="410" t="s">
        <v>430</v>
      </c>
      <c r="G14" s="411">
        <v>227661</v>
      </c>
      <c r="H14" s="412" t="s">
        <v>458</v>
      </c>
      <c r="I14" s="411">
        <v>640605</v>
      </c>
      <c r="J14" s="412" t="s">
        <v>458</v>
      </c>
      <c r="K14" s="411">
        <v>28085</v>
      </c>
      <c r="L14" s="412" t="s">
        <v>458</v>
      </c>
      <c r="M14" s="411"/>
      <c r="N14" s="412" t="s">
        <v>39</v>
      </c>
      <c r="O14" s="411"/>
      <c r="P14" s="412" t="s">
        <v>39</v>
      </c>
      <c r="Q14" s="411"/>
      <c r="R14" s="412" t="s">
        <v>39</v>
      </c>
      <c r="S14" s="411">
        <v>801145</v>
      </c>
      <c r="T14" s="412" t="s">
        <v>458</v>
      </c>
      <c r="U14" s="411">
        <v>81382</v>
      </c>
      <c r="V14" s="412" t="s">
        <v>458</v>
      </c>
      <c r="W14" s="411">
        <v>476</v>
      </c>
      <c r="X14" s="412" t="s">
        <v>458</v>
      </c>
      <c r="Y14" s="411">
        <v>3964892</v>
      </c>
      <c r="Z14" s="412" t="s">
        <v>458</v>
      </c>
      <c r="AA14" s="411">
        <v>309686</v>
      </c>
      <c r="AB14" s="412" t="s">
        <v>458</v>
      </c>
      <c r="AC14" s="411">
        <v>82723</v>
      </c>
      <c r="AD14" s="412" t="s">
        <v>458</v>
      </c>
      <c r="AE14" s="411">
        <v>321684</v>
      </c>
      <c r="AF14" s="412" t="s">
        <v>458</v>
      </c>
      <c r="AG14" s="411">
        <v>356760</v>
      </c>
      <c r="AH14" s="412" t="s">
        <v>458</v>
      </c>
      <c r="AI14" s="411">
        <v>1599</v>
      </c>
      <c r="AJ14" s="412" t="s">
        <v>458</v>
      </c>
      <c r="AK14" s="411">
        <v>212476</v>
      </c>
      <c r="AL14" s="412"/>
      <c r="AM14" s="411">
        <v>614436</v>
      </c>
      <c r="AN14" s="412"/>
      <c r="AO14" s="411">
        <v>35353</v>
      </c>
      <c r="AP14" s="412"/>
      <c r="AQ14" s="411"/>
      <c r="AR14" s="412" t="s">
        <v>39</v>
      </c>
      <c r="AS14" s="411"/>
      <c r="AT14" s="412" t="s">
        <v>39</v>
      </c>
      <c r="AU14" s="411"/>
      <c r="AV14" s="412" t="s">
        <v>39</v>
      </c>
      <c r="AW14" s="411">
        <v>980478</v>
      </c>
      <c r="AX14" s="412"/>
      <c r="AY14" s="411">
        <v>87125</v>
      </c>
      <c r="AZ14" s="412"/>
      <c r="BA14" s="411">
        <v>414</v>
      </c>
      <c r="BB14" s="412"/>
      <c r="BC14" s="411">
        <v>4608650</v>
      </c>
      <c r="BD14" s="412"/>
      <c r="BE14" s="411">
        <v>301130</v>
      </c>
      <c r="BF14" s="412"/>
      <c r="BG14" s="411">
        <v>84398</v>
      </c>
      <c r="BH14" s="412"/>
      <c r="BI14" s="411">
        <v>342909</v>
      </c>
      <c r="BJ14" s="412"/>
      <c r="BK14" s="411">
        <v>338215</v>
      </c>
      <c r="BL14" s="412"/>
      <c r="BM14" s="411">
        <v>2091</v>
      </c>
      <c r="BN14" s="412"/>
      <c r="BO14" s="411">
        <v>195539</v>
      </c>
      <c r="BP14" s="412"/>
      <c r="BQ14" s="411">
        <v>445754</v>
      </c>
      <c r="BR14" s="412"/>
      <c r="BS14" s="411">
        <v>34505</v>
      </c>
      <c r="BT14" s="412"/>
      <c r="BU14" s="411"/>
      <c r="BV14" s="412" t="s">
        <v>39</v>
      </c>
      <c r="BW14" s="411"/>
      <c r="BX14" s="412" t="s">
        <v>39</v>
      </c>
      <c r="BY14" s="411"/>
      <c r="BZ14" s="412" t="s">
        <v>39</v>
      </c>
      <c r="CA14" s="411">
        <v>947070</v>
      </c>
      <c r="CB14" s="412"/>
      <c r="CC14" s="411">
        <v>80164</v>
      </c>
      <c r="CD14" s="412"/>
      <c r="CE14" s="411">
        <v>467</v>
      </c>
      <c r="CF14" s="412"/>
      <c r="CG14" s="411">
        <v>4494606</v>
      </c>
      <c r="CH14" s="412"/>
      <c r="CI14" s="411">
        <v>300546</v>
      </c>
      <c r="CJ14" s="412"/>
      <c r="CK14" s="411">
        <v>91558</v>
      </c>
      <c r="CL14" s="412"/>
      <c r="CM14" s="411">
        <v>348430</v>
      </c>
      <c r="CN14" s="412"/>
      <c r="CO14" s="411">
        <v>343992</v>
      </c>
      <c r="CP14" s="412"/>
      <c r="CQ14" s="411">
        <v>4770</v>
      </c>
      <c r="CR14" s="412"/>
      <c r="CS14" s="411">
        <v>238682</v>
      </c>
      <c r="CT14" s="412"/>
      <c r="CU14" s="411">
        <v>522801</v>
      </c>
      <c r="CV14" s="412"/>
      <c r="CW14" s="411">
        <v>34317</v>
      </c>
      <c r="CX14" s="412"/>
      <c r="CY14" s="411"/>
      <c r="CZ14" s="412" t="s">
        <v>39</v>
      </c>
      <c r="DA14" s="411"/>
      <c r="DB14" s="412" t="s">
        <v>39</v>
      </c>
      <c r="DC14" s="411"/>
      <c r="DD14" s="412" t="s">
        <v>39</v>
      </c>
      <c r="DE14" s="411">
        <v>952114</v>
      </c>
      <c r="DF14" s="412"/>
      <c r="DG14" s="411">
        <v>80417</v>
      </c>
      <c r="DH14" s="412"/>
      <c r="DI14" s="411">
        <v>731</v>
      </c>
      <c r="DJ14" s="412"/>
      <c r="DK14" s="411">
        <v>4466224</v>
      </c>
      <c r="DL14" s="412"/>
      <c r="DM14" s="411">
        <v>277081</v>
      </c>
      <c r="DN14" s="412"/>
      <c r="DO14" s="411">
        <v>84857</v>
      </c>
      <c r="DP14" s="412"/>
      <c r="DQ14" s="411">
        <v>348070</v>
      </c>
      <c r="DR14" s="412"/>
      <c r="DS14" s="411">
        <v>388771</v>
      </c>
      <c r="DT14" s="412"/>
      <c r="DU14" s="411">
        <v>2470</v>
      </c>
      <c r="DV14" s="412"/>
    </row>
    <row r="15" spans="5:126">
      <c r="E15" s="413" t="s">
        <v>3</v>
      </c>
      <c r="F15" s="414">
        <v>16</v>
      </c>
      <c r="G15" s="415">
        <v>39961</v>
      </c>
      <c r="H15" s="416" t="s">
        <v>458</v>
      </c>
      <c r="I15" s="415">
        <v>96833</v>
      </c>
      <c r="J15" s="416" t="s">
        <v>458</v>
      </c>
      <c r="K15" s="415">
        <v>9607</v>
      </c>
      <c r="L15" s="416" t="s">
        <v>458</v>
      </c>
      <c r="M15" s="415"/>
      <c r="N15" s="416" t="s">
        <v>39</v>
      </c>
      <c r="O15" s="415"/>
      <c r="P15" s="416" t="s">
        <v>39</v>
      </c>
      <c r="Q15" s="415"/>
      <c r="R15" s="416" t="s">
        <v>39</v>
      </c>
      <c r="S15" s="415">
        <v>191775</v>
      </c>
      <c r="T15" s="416" t="s">
        <v>458</v>
      </c>
      <c r="U15" s="415">
        <v>23764</v>
      </c>
      <c r="V15" s="416" t="s">
        <v>458</v>
      </c>
      <c r="W15" s="415">
        <v>215</v>
      </c>
      <c r="X15" s="416" t="s">
        <v>458</v>
      </c>
      <c r="Y15" s="415">
        <v>1185305</v>
      </c>
      <c r="Z15" s="416" t="s">
        <v>458</v>
      </c>
      <c r="AA15" s="415">
        <v>81886</v>
      </c>
      <c r="AB15" s="416" t="s">
        <v>458</v>
      </c>
      <c r="AC15" s="415">
        <v>29884</v>
      </c>
      <c r="AD15" s="416" t="s">
        <v>458</v>
      </c>
      <c r="AE15" s="415">
        <v>44712</v>
      </c>
      <c r="AF15" s="416" t="s">
        <v>458</v>
      </c>
      <c r="AG15" s="415">
        <v>151304</v>
      </c>
      <c r="AH15" s="416" t="s">
        <v>458</v>
      </c>
      <c r="AI15" s="415">
        <v>839</v>
      </c>
      <c r="AJ15" s="416" t="s">
        <v>458</v>
      </c>
      <c r="AK15" s="415">
        <v>35547</v>
      </c>
      <c r="AL15" s="416"/>
      <c r="AM15" s="415">
        <v>100115</v>
      </c>
      <c r="AN15" s="416"/>
      <c r="AO15" s="415">
        <v>12338</v>
      </c>
      <c r="AP15" s="416"/>
      <c r="AQ15" s="415"/>
      <c r="AR15" s="416" t="s">
        <v>39</v>
      </c>
      <c r="AS15" s="415"/>
      <c r="AT15" s="416" t="s">
        <v>39</v>
      </c>
      <c r="AU15" s="415"/>
      <c r="AV15" s="416" t="s">
        <v>39</v>
      </c>
      <c r="AW15" s="415">
        <v>230081</v>
      </c>
      <c r="AX15" s="416"/>
      <c r="AY15" s="415">
        <v>25026</v>
      </c>
      <c r="AZ15" s="416"/>
      <c r="BA15" s="415">
        <v>182</v>
      </c>
      <c r="BB15" s="416"/>
      <c r="BC15" s="415">
        <v>1355610</v>
      </c>
      <c r="BD15" s="416"/>
      <c r="BE15" s="415">
        <v>85277</v>
      </c>
      <c r="BF15" s="416"/>
      <c r="BG15" s="415">
        <v>30434</v>
      </c>
      <c r="BH15" s="416"/>
      <c r="BI15" s="415">
        <v>38052</v>
      </c>
      <c r="BJ15" s="416"/>
      <c r="BK15" s="415">
        <v>162134</v>
      </c>
      <c r="BL15" s="416"/>
      <c r="BM15" s="415">
        <v>737</v>
      </c>
      <c r="BN15" s="416"/>
      <c r="BO15" s="415">
        <v>36773</v>
      </c>
      <c r="BP15" s="416"/>
      <c r="BQ15" s="415">
        <v>101298</v>
      </c>
      <c r="BR15" s="416"/>
      <c r="BS15" s="415">
        <v>12428</v>
      </c>
      <c r="BT15" s="416"/>
      <c r="BU15" s="415"/>
      <c r="BV15" s="416" t="s">
        <v>39</v>
      </c>
      <c r="BW15" s="415"/>
      <c r="BX15" s="416" t="s">
        <v>39</v>
      </c>
      <c r="BY15" s="415"/>
      <c r="BZ15" s="416" t="s">
        <v>39</v>
      </c>
      <c r="CA15" s="415">
        <v>225719</v>
      </c>
      <c r="CB15" s="416"/>
      <c r="CC15" s="415">
        <v>23690</v>
      </c>
      <c r="CD15" s="416"/>
      <c r="CE15" s="415">
        <v>263</v>
      </c>
      <c r="CF15" s="416"/>
      <c r="CG15" s="415">
        <v>1330510</v>
      </c>
      <c r="CH15" s="416"/>
      <c r="CI15" s="415">
        <v>93846</v>
      </c>
      <c r="CJ15" s="416"/>
      <c r="CK15" s="415">
        <v>36186</v>
      </c>
      <c r="CL15" s="416"/>
      <c r="CM15" s="415">
        <v>44537</v>
      </c>
      <c r="CN15" s="416"/>
      <c r="CO15" s="415">
        <v>161480</v>
      </c>
      <c r="CP15" s="416"/>
      <c r="CQ15" s="415">
        <v>564</v>
      </c>
      <c r="CR15" s="416"/>
      <c r="CS15" s="415">
        <v>35288</v>
      </c>
      <c r="CT15" s="416"/>
      <c r="CU15" s="415">
        <v>97373</v>
      </c>
      <c r="CV15" s="416"/>
      <c r="CW15" s="415">
        <v>12811</v>
      </c>
      <c r="CX15" s="416"/>
      <c r="CY15" s="415"/>
      <c r="CZ15" s="416" t="s">
        <v>39</v>
      </c>
      <c r="DA15" s="415"/>
      <c r="DB15" s="416" t="s">
        <v>39</v>
      </c>
      <c r="DC15" s="415"/>
      <c r="DD15" s="416" t="s">
        <v>39</v>
      </c>
      <c r="DE15" s="415">
        <v>217605</v>
      </c>
      <c r="DF15" s="416"/>
      <c r="DG15" s="415">
        <v>23329</v>
      </c>
      <c r="DH15" s="416"/>
      <c r="DI15" s="415">
        <v>455</v>
      </c>
      <c r="DJ15" s="416"/>
      <c r="DK15" s="415">
        <v>1258514</v>
      </c>
      <c r="DL15" s="416"/>
      <c r="DM15" s="415">
        <v>83233</v>
      </c>
      <c r="DN15" s="416"/>
      <c r="DO15" s="415">
        <v>33264</v>
      </c>
      <c r="DP15" s="416"/>
      <c r="DQ15" s="415">
        <v>63474</v>
      </c>
      <c r="DR15" s="416"/>
      <c r="DS15" s="415">
        <v>156348</v>
      </c>
      <c r="DT15" s="416"/>
      <c r="DU15" s="415">
        <v>230</v>
      </c>
      <c r="DV15" s="416"/>
    </row>
    <row r="16" spans="5:126">
      <c r="E16" s="409" t="s">
        <v>150</v>
      </c>
      <c r="F16" s="410" t="s">
        <v>290</v>
      </c>
      <c r="G16" s="411">
        <v>4759</v>
      </c>
      <c r="H16" s="412" t="s">
        <v>458</v>
      </c>
      <c r="I16" s="411">
        <v>16603</v>
      </c>
      <c r="J16" s="412" t="s">
        <v>458</v>
      </c>
      <c r="K16" s="411">
        <v>4025</v>
      </c>
      <c r="L16" s="412" t="s">
        <v>458</v>
      </c>
      <c r="M16" s="411"/>
      <c r="N16" s="412" t="s">
        <v>39</v>
      </c>
      <c r="O16" s="411"/>
      <c r="P16" s="412" t="s">
        <v>39</v>
      </c>
      <c r="Q16" s="411"/>
      <c r="R16" s="412" t="s">
        <v>39</v>
      </c>
      <c r="S16" s="411">
        <v>27127</v>
      </c>
      <c r="T16" s="412" t="s">
        <v>458</v>
      </c>
      <c r="U16" s="411">
        <v>3216</v>
      </c>
      <c r="V16" s="412" t="s">
        <v>458</v>
      </c>
      <c r="W16" s="411">
        <v>49</v>
      </c>
      <c r="X16" s="412" t="s">
        <v>458</v>
      </c>
      <c r="Y16" s="411">
        <v>174291</v>
      </c>
      <c r="Z16" s="412" t="s">
        <v>458</v>
      </c>
      <c r="AA16" s="411">
        <v>8886</v>
      </c>
      <c r="AB16" s="412" t="s">
        <v>458</v>
      </c>
      <c r="AC16" s="411">
        <v>4452</v>
      </c>
      <c r="AD16" s="412" t="s">
        <v>458</v>
      </c>
      <c r="AE16" s="411">
        <v>19181</v>
      </c>
      <c r="AF16" s="412" t="s">
        <v>458</v>
      </c>
      <c r="AG16" s="411">
        <v>81160</v>
      </c>
      <c r="AH16" s="412" t="s">
        <v>458</v>
      </c>
      <c r="AI16" s="411">
        <v>0</v>
      </c>
      <c r="AJ16" s="412" t="s">
        <v>56</v>
      </c>
      <c r="AK16" s="411">
        <v>3932</v>
      </c>
      <c r="AL16" s="412"/>
      <c r="AM16" s="411">
        <v>17648</v>
      </c>
      <c r="AN16" s="412"/>
      <c r="AO16" s="411">
        <v>4928</v>
      </c>
      <c r="AP16" s="412"/>
      <c r="AQ16" s="411"/>
      <c r="AR16" s="412" t="s">
        <v>39</v>
      </c>
      <c r="AS16" s="411"/>
      <c r="AT16" s="412" t="s">
        <v>39</v>
      </c>
      <c r="AU16" s="411"/>
      <c r="AV16" s="412" t="s">
        <v>39</v>
      </c>
      <c r="AW16" s="411">
        <v>32717</v>
      </c>
      <c r="AX16" s="412"/>
      <c r="AY16" s="411">
        <v>3555</v>
      </c>
      <c r="AZ16" s="412"/>
      <c r="BA16" s="411">
        <v>28</v>
      </c>
      <c r="BB16" s="412"/>
      <c r="BC16" s="411">
        <v>200471</v>
      </c>
      <c r="BD16" s="412"/>
      <c r="BE16" s="411">
        <v>8902</v>
      </c>
      <c r="BF16" s="412"/>
      <c r="BG16" s="411">
        <v>4255</v>
      </c>
      <c r="BH16" s="412"/>
      <c r="BI16" s="411">
        <v>11155</v>
      </c>
      <c r="BJ16" s="412"/>
      <c r="BK16" s="411">
        <v>82935</v>
      </c>
      <c r="BL16" s="412"/>
      <c r="BM16" s="411">
        <v>22</v>
      </c>
      <c r="BN16" s="412"/>
      <c r="BO16" s="411">
        <v>4028</v>
      </c>
      <c r="BP16" s="412"/>
      <c r="BQ16" s="411">
        <v>16671</v>
      </c>
      <c r="BR16" s="412"/>
      <c r="BS16" s="411">
        <v>4971</v>
      </c>
      <c r="BT16" s="412"/>
      <c r="BU16" s="411"/>
      <c r="BV16" s="412" t="s">
        <v>39</v>
      </c>
      <c r="BW16" s="411"/>
      <c r="BX16" s="412" t="s">
        <v>39</v>
      </c>
      <c r="BY16" s="411"/>
      <c r="BZ16" s="412" t="s">
        <v>39</v>
      </c>
      <c r="CA16" s="411">
        <v>32970</v>
      </c>
      <c r="CB16" s="412"/>
      <c r="CC16" s="411">
        <v>3539</v>
      </c>
      <c r="CD16" s="412"/>
      <c r="CE16" s="411">
        <v>28</v>
      </c>
      <c r="CF16" s="412"/>
      <c r="CG16" s="411">
        <v>215808</v>
      </c>
      <c r="CH16" s="412"/>
      <c r="CI16" s="411">
        <v>13437</v>
      </c>
      <c r="CJ16" s="412"/>
      <c r="CK16" s="411">
        <v>4478</v>
      </c>
      <c r="CL16" s="412"/>
      <c r="CM16" s="411">
        <v>19011</v>
      </c>
      <c r="CN16" s="412"/>
      <c r="CO16" s="411">
        <v>91254</v>
      </c>
      <c r="CP16" s="412"/>
      <c r="CQ16" s="411">
        <v>27</v>
      </c>
      <c r="CR16" s="412"/>
      <c r="CS16" s="411">
        <v>4203</v>
      </c>
      <c r="CT16" s="412"/>
      <c r="CU16" s="411">
        <v>16468</v>
      </c>
      <c r="CV16" s="412"/>
      <c r="CW16" s="411">
        <v>5683</v>
      </c>
      <c r="CX16" s="412"/>
      <c r="CY16" s="411"/>
      <c r="CZ16" s="412" t="s">
        <v>39</v>
      </c>
      <c r="DA16" s="411"/>
      <c r="DB16" s="412" t="s">
        <v>39</v>
      </c>
      <c r="DC16" s="411"/>
      <c r="DD16" s="412" t="s">
        <v>39</v>
      </c>
      <c r="DE16" s="411">
        <v>33638</v>
      </c>
      <c r="DF16" s="412"/>
      <c r="DG16" s="411">
        <v>3836</v>
      </c>
      <c r="DH16" s="412"/>
      <c r="DI16" s="411">
        <v>41</v>
      </c>
      <c r="DJ16" s="412"/>
      <c r="DK16" s="411">
        <v>209651</v>
      </c>
      <c r="DL16" s="412"/>
      <c r="DM16" s="411">
        <v>9617</v>
      </c>
      <c r="DN16" s="412"/>
      <c r="DO16" s="411">
        <v>3978</v>
      </c>
      <c r="DP16" s="412"/>
      <c r="DQ16" s="411">
        <v>27102</v>
      </c>
      <c r="DR16" s="412"/>
      <c r="DS16" s="411">
        <v>85740</v>
      </c>
      <c r="DT16" s="412"/>
      <c r="DU16" s="411">
        <v>34</v>
      </c>
      <c r="DV16" s="412"/>
    </row>
    <row r="17" spans="5:126">
      <c r="E17" s="413" t="s">
        <v>151</v>
      </c>
      <c r="F17" s="414" t="s">
        <v>291</v>
      </c>
      <c r="G17" s="415">
        <v>4878</v>
      </c>
      <c r="H17" s="416" t="s">
        <v>458</v>
      </c>
      <c r="I17" s="415">
        <v>11693</v>
      </c>
      <c r="J17" s="416" t="s">
        <v>458</v>
      </c>
      <c r="K17" s="415">
        <v>642</v>
      </c>
      <c r="L17" s="416" t="s">
        <v>458</v>
      </c>
      <c r="M17" s="415"/>
      <c r="N17" s="416" t="s">
        <v>39</v>
      </c>
      <c r="O17" s="415"/>
      <c r="P17" s="416" t="s">
        <v>39</v>
      </c>
      <c r="Q17" s="415"/>
      <c r="R17" s="416" t="s">
        <v>39</v>
      </c>
      <c r="S17" s="415">
        <v>16650</v>
      </c>
      <c r="T17" s="416" t="s">
        <v>458</v>
      </c>
      <c r="U17" s="415">
        <v>2076</v>
      </c>
      <c r="V17" s="416" t="s">
        <v>458</v>
      </c>
      <c r="W17" s="415">
        <v>52</v>
      </c>
      <c r="X17" s="416" t="s">
        <v>458</v>
      </c>
      <c r="Y17" s="415">
        <v>96833</v>
      </c>
      <c r="Z17" s="416" t="s">
        <v>458</v>
      </c>
      <c r="AA17" s="415">
        <v>6835</v>
      </c>
      <c r="AB17" s="416" t="s">
        <v>458</v>
      </c>
      <c r="AC17" s="415">
        <v>3139</v>
      </c>
      <c r="AD17" s="416" t="s">
        <v>458</v>
      </c>
      <c r="AE17" s="415">
        <v>1999</v>
      </c>
      <c r="AF17" s="416" t="s">
        <v>458</v>
      </c>
      <c r="AG17" s="415">
        <v>0</v>
      </c>
      <c r="AH17" s="416" t="s">
        <v>56</v>
      </c>
      <c r="AI17" s="415">
        <v>0</v>
      </c>
      <c r="AJ17" s="416" t="s">
        <v>56</v>
      </c>
      <c r="AK17" s="415">
        <v>4629</v>
      </c>
      <c r="AL17" s="416"/>
      <c r="AM17" s="415">
        <v>12428</v>
      </c>
      <c r="AN17" s="416"/>
      <c r="AO17" s="415">
        <v>810</v>
      </c>
      <c r="AP17" s="416"/>
      <c r="AQ17" s="415"/>
      <c r="AR17" s="416" t="s">
        <v>39</v>
      </c>
      <c r="AS17" s="415"/>
      <c r="AT17" s="416" t="s">
        <v>39</v>
      </c>
      <c r="AU17" s="415"/>
      <c r="AV17" s="416" t="s">
        <v>39</v>
      </c>
      <c r="AW17" s="415">
        <v>20162</v>
      </c>
      <c r="AX17" s="416"/>
      <c r="AY17" s="415">
        <v>2009</v>
      </c>
      <c r="AZ17" s="416"/>
      <c r="BA17" s="415">
        <v>45</v>
      </c>
      <c r="BB17" s="416"/>
      <c r="BC17" s="415">
        <v>111652</v>
      </c>
      <c r="BD17" s="416"/>
      <c r="BE17" s="415">
        <v>6465</v>
      </c>
      <c r="BF17" s="416"/>
      <c r="BG17" s="415">
        <v>3809</v>
      </c>
      <c r="BH17" s="416"/>
      <c r="BI17" s="415">
        <v>1491</v>
      </c>
      <c r="BJ17" s="416"/>
      <c r="BK17" s="415">
        <v>0</v>
      </c>
      <c r="BL17" s="416" t="s">
        <v>56</v>
      </c>
      <c r="BM17" s="415">
        <v>0</v>
      </c>
      <c r="BN17" s="416" t="s">
        <v>56</v>
      </c>
      <c r="BO17" s="415">
        <v>4558</v>
      </c>
      <c r="BP17" s="416"/>
      <c r="BQ17" s="415">
        <v>12382</v>
      </c>
      <c r="BR17" s="416"/>
      <c r="BS17" s="415">
        <v>788</v>
      </c>
      <c r="BT17" s="416"/>
      <c r="BU17" s="415"/>
      <c r="BV17" s="416" t="s">
        <v>39</v>
      </c>
      <c r="BW17" s="415"/>
      <c r="BX17" s="416" t="s">
        <v>39</v>
      </c>
      <c r="BY17" s="415"/>
      <c r="BZ17" s="416" t="s">
        <v>39</v>
      </c>
      <c r="CA17" s="415">
        <v>19482</v>
      </c>
      <c r="CB17" s="416"/>
      <c r="CC17" s="415">
        <v>1917</v>
      </c>
      <c r="CD17" s="416"/>
      <c r="CE17" s="415">
        <v>47</v>
      </c>
      <c r="CF17" s="416"/>
      <c r="CG17" s="415">
        <v>107831</v>
      </c>
      <c r="CH17" s="416"/>
      <c r="CI17" s="415">
        <v>6008</v>
      </c>
      <c r="CJ17" s="416"/>
      <c r="CK17" s="415">
        <v>4468</v>
      </c>
      <c r="CL17" s="416"/>
      <c r="CM17" s="415">
        <v>1488</v>
      </c>
      <c r="CN17" s="416"/>
      <c r="CO17" s="415">
        <v>0</v>
      </c>
      <c r="CP17" s="416" t="s">
        <v>56</v>
      </c>
      <c r="CQ17" s="415">
        <v>1</v>
      </c>
      <c r="CR17" s="416"/>
      <c r="CS17" s="415">
        <v>4828</v>
      </c>
      <c r="CT17" s="416"/>
      <c r="CU17" s="415">
        <v>12337</v>
      </c>
      <c r="CV17" s="416"/>
      <c r="CW17" s="415">
        <v>813</v>
      </c>
      <c r="CX17" s="416"/>
      <c r="CY17" s="415"/>
      <c r="CZ17" s="416" t="s">
        <v>39</v>
      </c>
      <c r="DA17" s="415"/>
      <c r="DB17" s="416" t="s">
        <v>39</v>
      </c>
      <c r="DC17" s="415"/>
      <c r="DD17" s="416" t="s">
        <v>39</v>
      </c>
      <c r="DE17" s="415">
        <v>19162</v>
      </c>
      <c r="DF17" s="416"/>
      <c r="DG17" s="415">
        <v>1863</v>
      </c>
      <c r="DH17" s="416"/>
      <c r="DI17" s="415">
        <v>65</v>
      </c>
      <c r="DJ17" s="416"/>
      <c r="DK17" s="415">
        <v>106237</v>
      </c>
      <c r="DL17" s="416"/>
      <c r="DM17" s="415">
        <v>4957</v>
      </c>
      <c r="DN17" s="416"/>
      <c r="DO17" s="415">
        <v>4099</v>
      </c>
      <c r="DP17" s="416"/>
      <c r="DQ17" s="415">
        <v>1687</v>
      </c>
      <c r="DR17" s="416"/>
      <c r="DS17" s="415">
        <v>0</v>
      </c>
      <c r="DT17" s="416" t="s">
        <v>56</v>
      </c>
      <c r="DU17" s="415">
        <v>0</v>
      </c>
      <c r="DV17" s="416" t="s">
        <v>56</v>
      </c>
    </row>
    <row r="18" spans="5:126">
      <c r="E18" s="409" t="s">
        <v>152</v>
      </c>
      <c r="F18" s="410" t="s">
        <v>292</v>
      </c>
      <c r="G18" s="411">
        <v>3055</v>
      </c>
      <c r="H18" s="412" t="s">
        <v>458</v>
      </c>
      <c r="I18" s="411">
        <v>7138</v>
      </c>
      <c r="J18" s="412" t="s">
        <v>458</v>
      </c>
      <c r="K18" s="411">
        <v>214</v>
      </c>
      <c r="L18" s="412" t="s">
        <v>458</v>
      </c>
      <c r="M18" s="411"/>
      <c r="N18" s="412" t="s">
        <v>39</v>
      </c>
      <c r="O18" s="411"/>
      <c r="P18" s="412" t="s">
        <v>39</v>
      </c>
      <c r="Q18" s="411"/>
      <c r="R18" s="412" t="s">
        <v>39</v>
      </c>
      <c r="S18" s="411">
        <v>10710</v>
      </c>
      <c r="T18" s="412" t="s">
        <v>458</v>
      </c>
      <c r="U18" s="411">
        <v>1255</v>
      </c>
      <c r="V18" s="412" t="s">
        <v>458</v>
      </c>
      <c r="W18" s="411">
        <v>33</v>
      </c>
      <c r="X18" s="412" t="s">
        <v>458</v>
      </c>
      <c r="Y18" s="411">
        <v>62979</v>
      </c>
      <c r="Z18" s="412" t="s">
        <v>458</v>
      </c>
      <c r="AA18" s="411">
        <v>8019</v>
      </c>
      <c r="AB18" s="412" t="s">
        <v>458</v>
      </c>
      <c r="AC18" s="411">
        <v>3759</v>
      </c>
      <c r="AD18" s="412" t="s">
        <v>458</v>
      </c>
      <c r="AE18" s="411">
        <v>643</v>
      </c>
      <c r="AF18" s="412" t="s">
        <v>458</v>
      </c>
      <c r="AG18" s="411">
        <v>0</v>
      </c>
      <c r="AH18" s="412" t="s">
        <v>56</v>
      </c>
      <c r="AI18" s="411">
        <v>0</v>
      </c>
      <c r="AJ18" s="412" t="s">
        <v>56</v>
      </c>
      <c r="AK18" s="411">
        <v>2595</v>
      </c>
      <c r="AL18" s="412"/>
      <c r="AM18" s="411">
        <v>7864</v>
      </c>
      <c r="AN18" s="412"/>
      <c r="AO18" s="411">
        <v>272</v>
      </c>
      <c r="AP18" s="412"/>
      <c r="AQ18" s="411"/>
      <c r="AR18" s="412" t="s">
        <v>39</v>
      </c>
      <c r="AS18" s="411"/>
      <c r="AT18" s="412" t="s">
        <v>39</v>
      </c>
      <c r="AU18" s="411"/>
      <c r="AV18" s="412" t="s">
        <v>39</v>
      </c>
      <c r="AW18" s="411">
        <v>12644</v>
      </c>
      <c r="AX18" s="412"/>
      <c r="AY18" s="411">
        <v>1357</v>
      </c>
      <c r="AZ18" s="412"/>
      <c r="BA18" s="411">
        <v>42</v>
      </c>
      <c r="BB18" s="412"/>
      <c r="BC18" s="411">
        <v>73043</v>
      </c>
      <c r="BD18" s="412"/>
      <c r="BE18" s="411">
        <v>7381</v>
      </c>
      <c r="BF18" s="412"/>
      <c r="BG18" s="411">
        <v>3452</v>
      </c>
      <c r="BH18" s="412"/>
      <c r="BI18" s="411">
        <v>860</v>
      </c>
      <c r="BJ18" s="412"/>
      <c r="BK18" s="411">
        <v>0</v>
      </c>
      <c r="BL18" s="412" t="s">
        <v>56</v>
      </c>
      <c r="BM18" s="411">
        <v>0</v>
      </c>
      <c r="BN18" s="412" t="s">
        <v>56</v>
      </c>
      <c r="BO18" s="411">
        <v>2767</v>
      </c>
      <c r="BP18" s="412"/>
      <c r="BQ18" s="411">
        <v>7894</v>
      </c>
      <c r="BR18" s="412"/>
      <c r="BS18" s="411">
        <v>249</v>
      </c>
      <c r="BT18" s="412"/>
      <c r="BU18" s="411"/>
      <c r="BV18" s="412" t="s">
        <v>39</v>
      </c>
      <c r="BW18" s="411"/>
      <c r="BX18" s="412" t="s">
        <v>39</v>
      </c>
      <c r="BY18" s="411"/>
      <c r="BZ18" s="412" t="s">
        <v>39</v>
      </c>
      <c r="CA18" s="411">
        <v>12859</v>
      </c>
      <c r="CB18" s="412"/>
      <c r="CC18" s="411">
        <v>1236</v>
      </c>
      <c r="CD18" s="412"/>
      <c r="CE18" s="411">
        <v>25</v>
      </c>
      <c r="CF18" s="412"/>
      <c r="CG18" s="411">
        <v>73354</v>
      </c>
      <c r="CH18" s="412"/>
      <c r="CI18" s="411">
        <v>7575</v>
      </c>
      <c r="CJ18" s="412"/>
      <c r="CK18" s="411">
        <v>4444</v>
      </c>
      <c r="CL18" s="412"/>
      <c r="CM18" s="411">
        <v>679</v>
      </c>
      <c r="CN18" s="412"/>
      <c r="CO18" s="411">
        <v>0</v>
      </c>
      <c r="CP18" s="412" t="s">
        <v>56</v>
      </c>
      <c r="CQ18" s="411">
        <v>0</v>
      </c>
      <c r="CR18" s="412" t="s">
        <v>56</v>
      </c>
      <c r="CS18" s="411">
        <v>2734</v>
      </c>
      <c r="CT18" s="412"/>
      <c r="CU18" s="411">
        <v>7106</v>
      </c>
      <c r="CV18" s="412"/>
      <c r="CW18" s="411">
        <v>247</v>
      </c>
      <c r="CX18" s="412"/>
      <c r="CY18" s="411"/>
      <c r="CZ18" s="412" t="s">
        <v>39</v>
      </c>
      <c r="DA18" s="411"/>
      <c r="DB18" s="412" t="s">
        <v>39</v>
      </c>
      <c r="DC18" s="411"/>
      <c r="DD18" s="412" t="s">
        <v>39</v>
      </c>
      <c r="DE18" s="411">
        <v>12835</v>
      </c>
      <c r="DF18" s="412"/>
      <c r="DG18" s="411">
        <v>1273</v>
      </c>
      <c r="DH18" s="412"/>
      <c r="DI18" s="411">
        <v>47</v>
      </c>
      <c r="DJ18" s="412"/>
      <c r="DK18" s="411">
        <v>73162</v>
      </c>
      <c r="DL18" s="412"/>
      <c r="DM18" s="411">
        <v>6918</v>
      </c>
      <c r="DN18" s="412"/>
      <c r="DO18" s="411">
        <v>3844</v>
      </c>
      <c r="DP18" s="412"/>
      <c r="DQ18" s="411">
        <v>1041</v>
      </c>
      <c r="DR18" s="412"/>
      <c r="DS18" s="411">
        <v>0</v>
      </c>
      <c r="DT18" s="412" t="s">
        <v>56</v>
      </c>
      <c r="DU18" s="411">
        <v>0</v>
      </c>
      <c r="DV18" s="412" t="s">
        <v>56</v>
      </c>
    </row>
    <row r="19" spans="5:126">
      <c r="E19" s="417" t="s">
        <v>1006</v>
      </c>
      <c r="F19" s="418"/>
      <c r="G19" s="418"/>
      <c r="H19" s="1203"/>
      <c r="I19" s="1203"/>
      <c r="J19" s="1203"/>
      <c r="K19" s="1203"/>
      <c r="L19" s="1203"/>
      <c r="M19" s="1203"/>
      <c r="N19" s="1203"/>
      <c r="O19" s="1203"/>
      <c r="P19" s="1203"/>
      <c r="Q19" s="1203"/>
      <c r="R19" s="1203"/>
      <c r="S19" s="1203"/>
      <c r="T19" s="1203"/>
      <c r="U19" s="1203"/>
      <c r="V19" s="1203"/>
      <c r="W19" s="1203"/>
      <c r="X19" s="1203"/>
      <c r="Y19" s="1203"/>
      <c r="Z19" s="1203"/>
      <c r="AA19" s="1203"/>
      <c r="AB19" s="1203"/>
      <c r="AC19" s="1203"/>
      <c r="AD19" s="1203"/>
      <c r="AE19" s="1203"/>
      <c r="AF19" s="1203"/>
      <c r="AG19" s="1203"/>
      <c r="AH19" s="1203"/>
      <c r="AI19" s="1203"/>
      <c r="AJ19" s="1203"/>
      <c r="AK19" s="1203"/>
      <c r="AL19" s="1203"/>
      <c r="AM19" s="1203"/>
      <c r="AN19" s="1203"/>
      <c r="AO19" s="1203"/>
      <c r="AP19" s="1203"/>
      <c r="AQ19" s="1203"/>
      <c r="AR19" s="1203"/>
      <c r="AS19" s="1203"/>
      <c r="AT19" s="1203"/>
      <c r="AU19" s="1203"/>
      <c r="AV19" s="1203"/>
      <c r="AW19" s="1203"/>
      <c r="AX19" s="1203"/>
      <c r="AY19" s="1203"/>
      <c r="AZ19" s="1203"/>
      <c r="BA19" s="1203"/>
      <c r="BB19" s="1203"/>
      <c r="BC19" s="1203"/>
      <c r="BD19" s="1203"/>
      <c r="BE19" s="1203"/>
      <c r="BF19" s="1203"/>
      <c r="BG19" s="1203"/>
      <c r="BH19" s="1203"/>
      <c r="BI19" s="1203"/>
      <c r="BJ19" s="1203"/>
      <c r="BK19" s="1203"/>
      <c r="BL19" s="1203"/>
      <c r="BM19" s="1203"/>
      <c r="BN19" s="1203"/>
      <c r="BO19" s="1203"/>
      <c r="BP19" s="1203"/>
      <c r="BQ19" s="1203"/>
      <c r="BR19" s="1203"/>
      <c r="BS19" s="1203"/>
      <c r="BT19" s="1203"/>
      <c r="BU19" s="1203"/>
      <c r="BV19" s="1203"/>
      <c r="BW19" s="1203"/>
      <c r="BX19" s="1203"/>
      <c r="BY19" s="1203"/>
      <c r="BZ19" s="1203"/>
      <c r="CA19" s="1203"/>
      <c r="CB19" s="1203"/>
      <c r="CC19" s="1203"/>
      <c r="CD19" s="1203"/>
      <c r="CE19" s="1203"/>
      <c r="CF19" s="1203"/>
      <c r="CG19" s="1203"/>
      <c r="CH19" s="1203"/>
      <c r="CI19" s="1203"/>
      <c r="CJ19" s="1203"/>
      <c r="CK19" s="1203"/>
      <c r="CL19" s="1203"/>
      <c r="CM19" s="1203"/>
      <c r="CN19" s="1203"/>
      <c r="CO19" s="1203"/>
      <c r="CP19" s="1203"/>
      <c r="CQ19" s="1203"/>
      <c r="CR19" s="1203"/>
      <c r="CS19" s="1203"/>
      <c r="CT19" s="1203"/>
      <c r="CU19" s="1203"/>
      <c r="CV19" s="1203"/>
      <c r="CW19" s="1203"/>
      <c r="CX19" s="1203"/>
      <c r="CY19" s="1203"/>
      <c r="CZ19" s="1203"/>
      <c r="DA19" s="1203"/>
      <c r="DB19" s="1203"/>
      <c r="DC19" s="1203"/>
      <c r="DD19" s="1203"/>
      <c r="DE19" s="1203"/>
      <c r="DF19" s="1203"/>
      <c r="DG19" s="1203"/>
      <c r="DH19" s="1203"/>
      <c r="DI19" s="1203"/>
      <c r="DJ19" s="1203"/>
      <c r="DK19" s="1203"/>
      <c r="DL19" s="1203"/>
      <c r="DM19" s="1203"/>
      <c r="DN19" s="1203"/>
      <c r="DO19" s="1203"/>
      <c r="DP19" s="1203"/>
      <c r="DQ19" s="1203"/>
      <c r="DR19" s="1203"/>
      <c r="DS19" s="1203"/>
      <c r="DT19" s="1203"/>
      <c r="DU19" s="1203"/>
      <c r="DV19" s="418"/>
    </row>
  </sheetData>
  <mergeCells count="187">
    <mergeCell ref="DL19:DM19"/>
    <mergeCell ref="DN19:DO19"/>
    <mergeCell ref="DP19:DQ19"/>
    <mergeCell ref="DR19:DS19"/>
    <mergeCell ref="DT19:DU19"/>
    <mergeCell ref="CZ19:DA19"/>
    <mergeCell ref="DB19:DC19"/>
    <mergeCell ref="DD19:DE19"/>
    <mergeCell ref="DF19:DG19"/>
    <mergeCell ref="DH19:DI19"/>
    <mergeCell ref="DJ19:DK19"/>
    <mergeCell ref="CN19:CO19"/>
    <mergeCell ref="CP19:CQ19"/>
    <mergeCell ref="CR19:CS19"/>
    <mergeCell ref="CT19:CU19"/>
    <mergeCell ref="CV19:CW19"/>
    <mergeCell ref="CX19:CY19"/>
    <mergeCell ref="CB19:CC19"/>
    <mergeCell ref="CD19:CE19"/>
    <mergeCell ref="CF19:CG19"/>
    <mergeCell ref="CH19:CI19"/>
    <mergeCell ref="CJ19:CK19"/>
    <mergeCell ref="CL19:CM19"/>
    <mergeCell ref="BP19:BQ19"/>
    <mergeCell ref="BR19:BS19"/>
    <mergeCell ref="BT19:BU19"/>
    <mergeCell ref="BV19:BW19"/>
    <mergeCell ref="BX19:BY19"/>
    <mergeCell ref="BZ19:CA19"/>
    <mergeCell ref="BD19:BE19"/>
    <mergeCell ref="BF19:BG19"/>
    <mergeCell ref="BH19:BI19"/>
    <mergeCell ref="BJ19:BK19"/>
    <mergeCell ref="BL19:BM19"/>
    <mergeCell ref="BN19:BO19"/>
    <mergeCell ref="AR19:AS19"/>
    <mergeCell ref="AT19:AU19"/>
    <mergeCell ref="AV19:AW19"/>
    <mergeCell ref="AX19:AY19"/>
    <mergeCell ref="AZ19:BA19"/>
    <mergeCell ref="BB19:BC19"/>
    <mergeCell ref="AF19:AG19"/>
    <mergeCell ref="AH19:AI19"/>
    <mergeCell ref="AJ19:AK19"/>
    <mergeCell ref="AL19:AM19"/>
    <mergeCell ref="AN19:AO19"/>
    <mergeCell ref="AP19:AQ19"/>
    <mergeCell ref="T19:U19"/>
    <mergeCell ref="V19:W19"/>
    <mergeCell ref="X19:Y19"/>
    <mergeCell ref="Z19:AA19"/>
    <mergeCell ref="AB19:AC19"/>
    <mergeCell ref="AD19:AE19"/>
    <mergeCell ref="H19:I19"/>
    <mergeCell ref="J19:K19"/>
    <mergeCell ref="L19:M19"/>
    <mergeCell ref="N19:O19"/>
    <mergeCell ref="P19:Q19"/>
    <mergeCell ref="R19:S19"/>
    <mergeCell ref="DK13:DL13"/>
    <mergeCell ref="DM13:DN13"/>
    <mergeCell ref="DO13:DP13"/>
    <mergeCell ref="DQ13:DR13"/>
    <mergeCell ref="DS13:DT13"/>
    <mergeCell ref="DU13:DV13"/>
    <mergeCell ref="CY13:CZ13"/>
    <mergeCell ref="DA13:DB13"/>
    <mergeCell ref="DC13:DD13"/>
    <mergeCell ref="DE13:DF13"/>
    <mergeCell ref="DG13:DH13"/>
    <mergeCell ref="DI13:DJ13"/>
    <mergeCell ref="CM13:CN13"/>
    <mergeCell ref="CO13:CP13"/>
    <mergeCell ref="CQ13:CR13"/>
    <mergeCell ref="CS13:CT13"/>
    <mergeCell ref="CU13:CV13"/>
    <mergeCell ref="CW13:CX13"/>
    <mergeCell ref="CA13:CB13"/>
    <mergeCell ref="CC13:CD13"/>
    <mergeCell ref="CE13:CF13"/>
    <mergeCell ref="CG13:CH13"/>
    <mergeCell ref="CI13:CJ13"/>
    <mergeCell ref="CK13:CL13"/>
    <mergeCell ref="BQ13:BR13"/>
    <mergeCell ref="BS13:BT13"/>
    <mergeCell ref="BU13:BV13"/>
    <mergeCell ref="BW13:BX13"/>
    <mergeCell ref="BY13:BZ13"/>
    <mergeCell ref="BC13:BD13"/>
    <mergeCell ref="BE13:BF13"/>
    <mergeCell ref="BG13:BH13"/>
    <mergeCell ref="BI13:BJ13"/>
    <mergeCell ref="BK13:BL13"/>
    <mergeCell ref="BM13:BN13"/>
    <mergeCell ref="AY13:AZ13"/>
    <mergeCell ref="BA13:BB13"/>
    <mergeCell ref="AE13:AF13"/>
    <mergeCell ref="AG13:AH13"/>
    <mergeCell ref="AI13:AJ13"/>
    <mergeCell ref="AK13:AL13"/>
    <mergeCell ref="AM13:AN13"/>
    <mergeCell ref="AO13:AP13"/>
    <mergeCell ref="BO13:BP13"/>
    <mergeCell ref="AA13:AB13"/>
    <mergeCell ref="AC13:AD13"/>
    <mergeCell ref="DO12:DP12"/>
    <mergeCell ref="DQ12:DR12"/>
    <mergeCell ref="DS12:DT12"/>
    <mergeCell ref="CO12:CP12"/>
    <mergeCell ref="BS12:BT12"/>
    <mergeCell ref="BU12:BV12"/>
    <mergeCell ref="BW12:BX12"/>
    <mergeCell ref="BY12:BZ12"/>
    <mergeCell ref="CA12:CB12"/>
    <mergeCell ref="CC12:CD12"/>
    <mergeCell ref="BG12:BH12"/>
    <mergeCell ref="BI12:BJ12"/>
    <mergeCell ref="BK12:BL12"/>
    <mergeCell ref="BM12:BN12"/>
    <mergeCell ref="BO12:BP12"/>
    <mergeCell ref="BQ12:BR12"/>
    <mergeCell ref="AU12:AV12"/>
    <mergeCell ref="AW12:AX12"/>
    <mergeCell ref="AQ13:AR13"/>
    <mergeCell ref="AS13:AT13"/>
    <mergeCell ref="AU13:AV13"/>
    <mergeCell ref="AW13:AX13"/>
    <mergeCell ref="G13:H13"/>
    <mergeCell ref="I13:J13"/>
    <mergeCell ref="K13:L13"/>
    <mergeCell ref="M13:N13"/>
    <mergeCell ref="O13:P13"/>
    <mergeCell ref="Q13:R13"/>
    <mergeCell ref="DC12:DD12"/>
    <mergeCell ref="DE12:DF12"/>
    <mergeCell ref="DG12:DH12"/>
    <mergeCell ref="CQ12:CR12"/>
    <mergeCell ref="CS12:CT12"/>
    <mergeCell ref="CU12:CV12"/>
    <mergeCell ref="CW12:CX12"/>
    <mergeCell ref="CY12:CZ12"/>
    <mergeCell ref="DA12:DB12"/>
    <mergeCell ref="CE12:CF12"/>
    <mergeCell ref="CG12:CH12"/>
    <mergeCell ref="CI12:CJ12"/>
    <mergeCell ref="CK12:CL12"/>
    <mergeCell ref="CM12:CN12"/>
    <mergeCell ref="S13:T13"/>
    <mergeCell ref="U13:V13"/>
    <mergeCell ref="W13:X13"/>
    <mergeCell ref="Y13:Z13"/>
    <mergeCell ref="BC12:BD12"/>
    <mergeCell ref="BE12:BF12"/>
    <mergeCell ref="AI12:AJ12"/>
    <mergeCell ref="AK12:AL12"/>
    <mergeCell ref="AM12:AN12"/>
    <mergeCell ref="AO12:AP12"/>
    <mergeCell ref="AQ12:AR12"/>
    <mergeCell ref="AS12:AT12"/>
    <mergeCell ref="DU12:DV12"/>
    <mergeCell ref="DI12:DJ12"/>
    <mergeCell ref="DK12:DL12"/>
    <mergeCell ref="DM12:DN12"/>
    <mergeCell ref="E8:F13"/>
    <mergeCell ref="G8:DV8"/>
    <mergeCell ref="G9:DV9"/>
    <mergeCell ref="G10:AJ10"/>
    <mergeCell ref="AK10:BN10"/>
    <mergeCell ref="BO10:CR10"/>
    <mergeCell ref="CS10:DV10"/>
    <mergeCell ref="G11:DV11"/>
    <mergeCell ref="G12:H12"/>
    <mergeCell ref="I12:J12"/>
    <mergeCell ref="W12:X12"/>
    <mergeCell ref="Y12:Z12"/>
    <mergeCell ref="AA12:AB12"/>
    <mergeCell ref="AC12:AD12"/>
    <mergeCell ref="AE12:AF12"/>
    <mergeCell ref="AG12:AH12"/>
    <mergeCell ref="K12:L12"/>
    <mergeCell ref="M12:N12"/>
    <mergeCell ref="O12:P12"/>
    <mergeCell ref="Q12:R12"/>
    <mergeCell ref="S12:T12"/>
    <mergeCell ref="U12:V12"/>
    <mergeCell ref="AY12:AZ12"/>
    <mergeCell ref="BA12:BB12"/>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B4CA9-E856-472B-AEF6-674C7623CEED}">
  <dimension ref="F4:R27"/>
  <sheetViews>
    <sheetView workbookViewId="0"/>
  </sheetViews>
  <sheetFormatPr defaultRowHeight="14.4"/>
  <sheetData>
    <row r="4" spans="6:18" ht="15" thickBot="1"/>
    <row r="5" spans="6:18" ht="15" thickBot="1">
      <c r="F5" s="1162" t="s">
        <v>416</v>
      </c>
      <c r="G5" s="1164"/>
    </row>
    <row r="6" spans="6:18">
      <c r="G6" s="1131" t="s">
        <v>452</v>
      </c>
      <c r="H6" s="1130"/>
      <c r="I6" s="1135" t="s">
        <v>966</v>
      </c>
      <c r="J6" s="1136"/>
      <c r="K6" s="1136"/>
      <c r="L6" s="1136"/>
      <c r="M6" s="1136"/>
      <c r="N6" s="1136"/>
      <c r="O6" s="1136"/>
      <c r="P6" s="1136"/>
      <c r="Q6" s="1136"/>
      <c r="R6" s="1205"/>
    </row>
    <row r="7" spans="6:18">
      <c r="G7" s="1131"/>
      <c r="H7" s="1132"/>
      <c r="I7" s="1137" t="s">
        <v>514</v>
      </c>
      <c r="J7" s="1138"/>
      <c r="K7" s="1138"/>
      <c r="L7" s="1138"/>
      <c r="M7" s="1138"/>
      <c r="N7" s="1138"/>
      <c r="O7" s="1138"/>
      <c r="P7" s="1138"/>
      <c r="Q7" s="1138"/>
      <c r="R7" s="1204"/>
    </row>
    <row r="8" spans="6:18">
      <c r="G8" s="1131"/>
      <c r="H8" s="1132"/>
      <c r="I8" s="1137">
        <v>2021</v>
      </c>
      <c r="J8" s="1204"/>
      <c r="K8" s="1137">
        <v>2020</v>
      </c>
      <c r="L8" s="1204"/>
      <c r="M8" s="1137">
        <v>2019</v>
      </c>
      <c r="N8" s="1204"/>
      <c r="O8" s="1137">
        <v>2018</v>
      </c>
      <c r="P8" s="1204"/>
      <c r="Q8" s="1137">
        <v>2017</v>
      </c>
      <c r="R8" s="1204"/>
    </row>
    <row r="9" spans="6:18">
      <c r="G9" s="1133"/>
      <c r="H9" s="1134"/>
      <c r="I9" s="1137" t="s">
        <v>429</v>
      </c>
      <c r="J9" s="1204"/>
      <c r="K9" s="1137" t="s">
        <v>429</v>
      </c>
      <c r="L9" s="1204"/>
      <c r="M9" s="1137" t="s">
        <v>429</v>
      </c>
      <c r="N9" s="1204"/>
      <c r="O9" s="1137" t="s">
        <v>429</v>
      </c>
      <c r="P9" s="1204"/>
      <c r="Q9" s="1137" t="s">
        <v>429</v>
      </c>
      <c r="R9" s="1204"/>
    </row>
    <row r="10" spans="6:18">
      <c r="G10" s="409" t="s">
        <v>263</v>
      </c>
      <c r="H10" s="410" t="s">
        <v>430</v>
      </c>
      <c r="I10" s="411">
        <v>27</v>
      </c>
      <c r="J10" s="412"/>
      <c r="K10" s="411">
        <v>25</v>
      </c>
      <c r="L10" s="412"/>
      <c r="M10" s="411">
        <v>25</v>
      </c>
      <c r="N10" s="412"/>
      <c r="O10" s="411">
        <v>25</v>
      </c>
      <c r="P10" s="412"/>
      <c r="Q10" s="411">
        <v>25</v>
      </c>
      <c r="R10" s="412"/>
    </row>
    <row r="11" spans="6:18">
      <c r="G11" s="413" t="s">
        <v>3</v>
      </c>
      <c r="H11" s="414">
        <v>16</v>
      </c>
      <c r="I11" s="415">
        <v>30</v>
      </c>
      <c r="J11" s="416"/>
      <c r="K11" s="415">
        <v>29</v>
      </c>
      <c r="L11" s="416"/>
      <c r="M11" s="415">
        <v>29</v>
      </c>
      <c r="N11" s="416"/>
      <c r="O11" s="415">
        <v>29</v>
      </c>
      <c r="P11" s="416"/>
      <c r="Q11" s="415">
        <v>29</v>
      </c>
      <c r="R11" s="416"/>
    </row>
    <row r="12" spans="6:18">
      <c r="G12" s="409" t="s">
        <v>150</v>
      </c>
      <c r="H12" s="410" t="s">
        <v>290</v>
      </c>
      <c r="I12" s="411">
        <v>28</v>
      </c>
      <c r="J12" s="412"/>
      <c r="K12" s="411">
        <v>29</v>
      </c>
      <c r="L12" s="412"/>
      <c r="M12" s="411">
        <v>30</v>
      </c>
      <c r="N12" s="412"/>
      <c r="O12" s="411">
        <v>30</v>
      </c>
      <c r="P12" s="412"/>
      <c r="Q12" s="411">
        <v>30</v>
      </c>
      <c r="R12" s="412"/>
    </row>
    <row r="13" spans="6:18">
      <c r="G13" s="413" t="s">
        <v>151</v>
      </c>
      <c r="H13" s="414" t="s">
        <v>291</v>
      </c>
      <c r="I13" s="415">
        <v>34</v>
      </c>
      <c r="J13" s="416"/>
      <c r="K13" s="415">
        <v>32</v>
      </c>
      <c r="L13" s="416"/>
      <c r="M13" s="415">
        <v>32</v>
      </c>
      <c r="N13" s="416"/>
      <c r="O13" s="415">
        <v>30</v>
      </c>
      <c r="P13" s="416"/>
      <c r="Q13" s="415">
        <v>32</v>
      </c>
      <c r="R13" s="416"/>
    </row>
    <row r="14" spans="6:18">
      <c r="G14" s="409" t="s">
        <v>152</v>
      </c>
      <c r="H14" s="410" t="s">
        <v>292</v>
      </c>
      <c r="I14" s="411">
        <v>18</v>
      </c>
      <c r="J14" s="412"/>
      <c r="K14" s="411">
        <v>20</v>
      </c>
      <c r="L14" s="412"/>
      <c r="M14" s="411">
        <v>20</v>
      </c>
      <c r="N14" s="412"/>
      <c r="O14" s="411">
        <v>20</v>
      </c>
      <c r="P14" s="412"/>
      <c r="Q14" s="411">
        <v>21</v>
      </c>
      <c r="R14" s="412"/>
    </row>
    <row r="15" spans="6:18">
      <c r="G15" s="417" t="s">
        <v>967</v>
      </c>
      <c r="H15" s="418"/>
      <c r="I15" s="418"/>
      <c r="J15" s="475"/>
      <c r="K15" s="475"/>
      <c r="L15" s="475"/>
      <c r="M15" s="475"/>
      <c r="N15" s="475"/>
      <c r="O15" s="475"/>
      <c r="P15" s="475"/>
      <c r="Q15" s="475"/>
      <c r="R15" s="418"/>
    </row>
    <row r="16" spans="6:18" ht="15" thickBot="1"/>
    <row r="17" spans="6:18" ht="15" thickBot="1">
      <c r="F17" s="1229" t="s">
        <v>413</v>
      </c>
      <c r="G17" s="1230"/>
    </row>
    <row r="18" spans="6:18">
      <c r="G18" s="1131" t="s">
        <v>452</v>
      </c>
      <c r="H18" s="1132"/>
      <c r="I18" s="1135" t="s">
        <v>970</v>
      </c>
      <c r="J18" s="1136"/>
      <c r="K18" s="1136"/>
      <c r="L18" s="1136"/>
      <c r="M18" s="1136"/>
      <c r="N18" s="1136"/>
      <c r="O18" s="1136"/>
      <c r="P18" s="1136"/>
      <c r="Q18" s="1136"/>
      <c r="R18" s="1205"/>
    </row>
    <row r="19" spans="6:18">
      <c r="G19" s="1131"/>
      <c r="H19" s="1132"/>
      <c r="I19" s="1137" t="s">
        <v>514</v>
      </c>
      <c r="J19" s="1138"/>
      <c r="K19" s="1138"/>
      <c r="L19" s="1138"/>
      <c r="M19" s="1138"/>
      <c r="N19" s="1138"/>
      <c r="O19" s="1138"/>
      <c r="P19" s="1138"/>
      <c r="Q19" s="1138"/>
      <c r="R19" s="1204"/>
    </row>
    <row r="20" spans="6:18">
      <c r="G20" s="1131"/>
      <c r="H20" s="1132"/>
      <c r="I20" s="1137">
        <v>2021</v>
      </c>
      <c r="J20" s="1204"/>
      <c r="K20" s="1137">
        <v>2020</v>
      </c>
      <c r="L20" s="1204"/>
      <c r="M20" s="1137">
        <v>2019</v>
      </c>
      <c r="N20" s="1204"/>
      <c r="O20" s="1137">
        <v>2018</v>
      </c>
      <c r="P20" s="1204"/>
      <c r="Q20" s="1137">
        <v>2017</v>
      </c>
      <c r="R20" s="1204"/>
    </row>
    <row r="21" spans="6:18">
      <c r="G21" s="1133"/>
      <c r="H21" s="1134"/>
      <c r="I21" s="1137" t="s">
        <v>429</v>
      </c>
      <c r="J21" s="1204"/>
      <c r="K21" s="1137" t="s">
        <v>429</v>
      </c>
      <c r="L21" s="1204"/>
      <c r="M21" s="1137" t="s">
        <v>429</v>
      </c>
      <c r="N21" s="1204"/>
      <c r="O21" s="1137" t="s">
        <v>429</v>
      </c>
      <c r="P21" s="1204"/>
      <c r="Q21" s="1137" t="s">
        <v>429</v>
      </c>
      <c r="R21" s="1204"/>
    </row>
    <row r="22" spans="6:18">
      <c r="G22" s="409" t="s">
        <v>263</v>
      </c>
      <c r="H22" s="410" t="s">
        <v>430</v>
      </c>
      <c r="I22" s="411">
        <v>33</v>
      </c>
      <c r="J22" s="412"/>
      <c r="K22" s="411">
        <v>32</v>
      </c>
      <c r="L22" s="412"/>
      <c r="M22" s="411">
        <v>31</v>
      </c>
      <c r="N22" s="412"/>
      <c r="O22" s="411">
        <v>32</v>
      </c>
      <c r="P22" s="412"/>
      <c r="Q22" s="411">
        <v>32</v>
      </c>
      <c r="R22" s="412"/>
    </row>
    <row r="23" spans="6:18">
      <c r="G23" s="413" t="s">
        <v>3</v>
      </c>
      <c r="H23" s="414">
        <v>16</v>
      </c>
      <c r="I23" s="415">
        <v>36</v>
      </c>
      <c r="J23" s="416"/>
      <c r="K23" s="415">
        <v>37</v>
      </c>
      <c r="L23" s="416"/>
      <c r="M23" s="415">
        <v>36</v>
      </c>
      <c r="N23" s="416"/>
      <c r="O23" s="415">
        <v>36</v>
      </c>
      <c r="P23" s="416"/>
      <c r="Q23" s="415">
        <v>37</v>
      </c>
      <c r="R23" s="416"/>
    </row>
    <row r="24" spans="6:18">
      <c r="G24" s="409" t="s">
        <v>150</v>
      </c>
      <c r="H24" s="410" t="s">
        <v>290</v>
      </c>
      <c r="I24" s="411">
        <v>35</v>
      </c>
      <c r="J24" s="412"/>
      <c r="K24" s="411">
        <v>36</v>
      </c>
      <c r="L24" s="412"/>
      <c r="M24" s="411">
        <v>34</v>
      </c>
      <c r="N24" s="412"/>
      <c r="O24" s="411">
        <v>36</v>
      </c>
      <c r="P24" s="412"/>
      <c r="Q24" s="411">
        <v>38</v>
      </c>
      <c r="R24" s="412"/>
    </row>
    <row r="25" spans="6:18">
      <c r="G25" s="413" t="s">
        <v>151</v>
      </c>
      <c r="H25" s="414" t="s">
        <v>291</v>
      </c>
      <c r="I25" s="415">
        <v>42</v>
      </c>
      <c r="J25" s="416"/>
      <c r="K25" s="415">
        <v>43</v>
      </c>
      <c r="L25" s="416"/>
      <c r="M25" s="415">
        <v>42</v>
      </c>
      <c r="N25" s="416"/>
      <c r="O25" s="415">
        <v>40</v>
      </c>
      <c r="P25" s="416"/>
      <c r="Q25" s="415">
        <v>41</v>
      </c>
      <c r="R25" s="416"/>
    </row>
    <row r="26" spans="6:18">
      <c r="G26" s="409" t="s">
        <v>152</v>
      </c>
      <c r="H26" s="410" t="s">
        <v>292</v>
      </c>
      <c r="I26" s="411">
        <v>57</v>
      </c>
      <c r="J26" s="412"/>
      <c r="K26" s="411">
        <v>54</v>
      </c>
      <c r="L26" s="412"/>
      <c r="M26" s="411">
        <v>50</v>
      </c>
      <c r="N26" s="412"/>
      <c r="O26" s="411">
        <v>52</v>
      </c>
      <c r="P26" s="412"/>
      <c r="Q26" s="411">
        <v>52</v>
      </c>
      <c r="R26" s="412"/>
    </row>
    <row r="27" spans="6:18">
      <c r="G27" s="417" t="s">
        <v>971</v>
      </c>
      <c r="H27" s="418"/>
      <c r="I27" s="418"/>
      <c r="J27" s="475"/>
      <c r="K27" s="475"/>
      <c r="L27" s="475"/>
      <c r="M27" s="475"/>
      <c r="N27" s="475"/>
      <c r="O27" s="475"/>
      <c r="P27" s="475"/>
      <c r="Q27" s="475"/>
      <c r="R27" s="418"/>
    </row>
  </sheetData>
  <mergeCells count="28">
    <mergeCell ref="F5:G5"/>
    <mergeCell ref="F17:G17"/>
    <mergeCell ref="M21:N21"/>
    <mergeCell ref="O21:P21"/>
    <mergeCell ref="Q21:R21"/>
    <mergeCell ref="G18:H21"/>
    <mergeCell ref="I18:R18"/>
    <mergeCell ref="I19:R19"/>
    <mergeCell ref="I20:J20"/>
    <mergeCell ref="K20:L20"/>
    <mergeCell ref="M20:N20"/>
    <mergeCell ref="O20:P20"/>
    <mergeCell ref="Q20:R20"/>
    <mergeCell ref="I21:J21"/>
    <mergeCell ref="K21:L21"/>
    <mergeCell ref="M9:N9"/>
    <mergeCell ref="O9:P9"/>
    <mergeCell ref="Q9:R9"/>
    <mergeCell ref="G6:H9"/>
    <mergeCell ref="I6:R6"/>
    <mergeCell ref="I7:R7"/>
    <mergeCell ref="I8:J8"/>
    <mergeCell ref="K8:L8"/>
    <mergeCell ref="M8:N8"/>
    <mergeCell ref="O8:P8"/>
    <mergeCell ref="Q8:R8"/>
    <mergeCell ref="I9:J9"/>
    <mergeCell ref="K9:L9"/>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27EB5-2096-477E-B0FC-98B1AF69754C}">
  <dimension ref="F8:R31"/>
  <sheetViews>
    <sheetView workbookViewId="0"/>
  </sheetViews>
  <sheetFormatPr defaultRowHeight="14.4"/>
  <sheetData>
    <row r="8" spans="6:18" ht="15" thickBot="1"/>
    <row r="9" spans="6:18" ht="15" thickBot="1">
      <c r="F9" s="1162" t="s">
        <v>416</v>
      </c>
      <c r="G9" s="1164"/>
    </row>
    <row r="10" spans="6:18">
      <c r="G10" s="1131" t="s">
        <v>452</v>
      </c>
      <c r="H10" s="1130"/>
      <c r="I10" s="1135" t="s">
        <v>968</v>
      </c>
      <c r="J10" s="1136"/>
      <c r="K10" s="1136"/>
      <c r="L10" s="1136"/>
      <c r="M10" s="1136"/>
      <c r="N10" s="1136"/>
      <c r="O10" s="1136"/>
      <c r="P10" s="1136"/>
      <c r="Q10" s="1136"/>
      <c r="R10" s="1205"/>
    </row>
    <row r="11" spans="6:18">
      <c r="G11" s="1131"/>
      <c r="H11" s="1132"/>
      <c r="I11" s="1137" t="s">
        <v>514</v>
      </c>
      <c r="J11" s="1138"/>
      <c r="K11" s="1138"/>
      <c r="L11" s="1138"/>
      <c r="M11" s="1138"/>
      <c r="N11" s="1138"/>
      <c r="O11" s="1138"/>
      <c r="P11" s="1138"/>
      <c r="Q11" s="1138"/>
      <c r="R11" s="1204"/>
    </row>
    <row r="12" spans="6:18">
      <c r="G12" s="1131"/>
      <c r="H12" s="1132"/>
      <c r="I12" s="1137">
        <v>2021</v>
      </c>
      <c r="J12" s="1204"/>
      <c r="K12" s="1137">
        <v>2020</v>
      </c>
      <c r="L12" s="1204"/>
      <c r="M12" s="1137">
        <v>2019</v>
      </c>
      <c r="N12" s="1204"/>
      <c r="O12" s="1137">
        <v>2018</v>
      </c>
      <c r="P12" s="1204"/>
      <c r="Q12" s="1137">
        <v>2017</v>
      </c>
      <c r="R12" s="1204"/>
    </row>
    <row r="13" spans="6:18">
      <c r="G13" s="1133"/>
      <c r="H13" s="1134"/>
      <c r="I13" s="1137" t="s">
        <v>429</v>
      </c>
      <c r="J13" s="1204"/>
      <c r="K13" s="1137" t="s">
        <v>429</v>
      </c>
      <c r="L13" s="1204"/>
      <c r="M13" s="1137" t="s">
        <v>429</v>
      </c>
      <c r="N13" s="1204"/>
      <c r="O13" s="1137" t="s">
        <v>429</v>
      </c>
      <c r="P13" s="1204"/>
      <c r="Q13" s="1137" t="s">
        <v>429</v>
      </c>
      <c r="R13" s="1204"/>
    </row>
    <row r="14" spans="6:18">
      <c r="G14" s="409" t="s">
        <v>263</v>
      </c>
      <c r="H14" s="410" t="s">
        <v>430</v>
      </c>
      <c r="I14" s="411">
        <v>56</v>
      </c>
      <c r="J14" s="412"/>
      <c r="K14" s="411">
        <v>57</v>
      </c>
      <c r="L14" s="412"/>
      <c r="M14" s="411">
        <v>56</v>
      </c>
      <c r="N14" s="412"/>
      <c r="O14" s="411">
        <v>56</v>
      </c>
      <c r="P14" s="412"/>
      <c r="Q14" s="411">
        <v>56</v>
      </c>
      <c r="R14" s="412"/>
    </row>
    <row r="15" spans="6:18">
      <c r="G15" s="413" t="s">
        <v>3</v>
      </c>
      <c r="H15" s="414">
        <v>16</v>
      </c>
      <c r="I15" s="415">
        <v>60</v>
      </c>
      <c r="J15" s="416"/>
      <c r="K15" s="415">
        <v>61</v>
      </c>
      <c r="L15" s="416"/>
      <c r="M15" s="415">
        <v>60</v>
      </c>
      <c r="N15" s="416"/>
      <c r="O15" s="415">
        <v>60</v>
      </c>
      <c r="P15" s="416"/>
      <c r="Q15" s="415">
        <v>60</v>
      </c>
      <c r="R15" s="416"/>
    </row>
    <row r="16" spans="6:18">
      <c r="G16" s="409" t="s">
        <v>150</v>
      </c>
      <c r="H16" s="410" t="s">
        <v>290</v>
      </c>
      <c r="I16" s="411">
        <v>55</v>
      </c>
      <c r="J16" s="412"/>
      <c r="K16" s="411">
        <v>54</v>
      </c>
      <c r="L16" s="412"/>
      <c r="M16" s="411">
        <v>54</v>
      </c>
      <c r="N16" s="412"/>
      <c r="O16" s="411">
        <v>56</v>
      </c>
      <c r="P16" s="412"/>
      <c r="Q16" s="411">
        <v>57</v>
      </c>
      <c r="R16" s="412"/>
    </row>
    <row r="17" spans="6:18">
      <c r="G17" s="413" t="s">
        <v>151</v>
      </c>
      <c r="H17" s="414" t="s">
        <v>291</v>
      </c>
      <c r="I17" s="415">
        <v>63</v>
      </c>
      <c r="J17" s="416"/>
      <c r="K17" s="415">
        <v>62</v>
      </c>
      <c r="L17" s="416"/>
      <c r="M17" s="415">
        <v>63</v>
      </c>
      <c r="N17" s="416"/>
      <c r="O17" s="415">
        <v>63</v>
      </c>
      <c r="P17" s="416"/>
      <c r="Q17" s="415">
        <v>65</v>
      </c>
      <c r="R17" s="416"/>
    </row>
    <row r="18" spans="6:18">
      <c r="G18" s="409" t="s">
        <v>152</v>
      </c>
      <c r="H18" s="410" t="s">
        <v>292</v>
      </c>
      <c r="I18" s="411">
        <v>54</v>
      </c>
      <c r="J18" s="412"/>
      <c r="K18" s="411">
        <v>59</v>
      </c>
      <c r="L18" s="412"/>
      <c r="M18" s="411">
        <v>60</v>
      </c>
      <c r="N18" s="412"/>
      <c r="O18" s="411">
        <v>60</v>
      </c>
      <c r="P18" s="412"/>
      <c r="Q18" s="411">
        <v>60</v>
      </c>
      <c r="R18" s="412"/>
    </row>
    <row r="19" spans="6:18">
      <c r="G19" s="417" t="s">
        <v>969</v>
      </c>
      <c r="H19" s="418"/>
      <c r="I19" s="418"/>
      <c r="J19" s="475"/>
      <c r="K19" s="475"/>
      <c r="L19" s="475"/>
      <c r="M19" s="475"/>
      <c r="N19" s="475"/>
      <c r="O19" s="475"/>
      <c r="P19" s="475"/>
      <c r="Q19" s="475"/>
      <c r="R19" s="418"/>
    </row>
    <row r="20" spans="6:18" ht="15" thickBot="1"/>
    <row r="21" spans="6:18" ht="15" thickBot="1">
      <c r="F21" s="1229" t="s">
        <v>413</v>
      </c>
      <c r="G21" s="1230"/>
    </row>
    <row r="22" spans="6:18">
      <c r="G22" s="1131" t="s">
        <v>452</v>
      </c>
      <c r="H22" s="1132"/>
      <c r="I22" s="1135" t="s">
        <v>973</v>
      </c>
      <c r="J22" s="1136"/>
      <c r="K22" s="1136"/>
      <c r="L22" s="1136"/>
      <c r="M22" s="1136"/>
      <c r="N22" s="1136"/>
      <c r="O22" s="1136"/>
      <c r="P22" s="1136"/>
      <c r="Q22" s="1136"/>
      <c r="R22" s="1205"/>
    </row>
    <row r="23" spans="6:18">
      <c r="G23" s="1131"/>
      <c r="H23" s="1132"/>
      <c r="I23" s="1137" t="s">
        <v>514</v>
      </c>
      <c r="J23" s="1138"/>
      <c r="K23" s="1138"/>
      <c r="L23" s="1138"/>
      <c r="M23" s="1138"/>
      <c r="N23" s="1138"/>
      <c r="O23" s="1138"/>
      <c r="P23" s="1138"/>
      <c r="Q23" s="1138"/>
      <c r="R23" s="1204"/>
    </row>
    <row r="24" spans="6:18">
      <c r="G24" s="1131"/>
      <c r="H24" s="1132"/>
      <c r="I24" s="1137">
        <v>2021</v>
      </c>
      <c r="J24" s="1204"/>
      <c r="K24" s="1137">
        <v>2020</v>
      </c>
      <c r="L24" s="1204"/>
      <c r="M24" s="1137">
        <v>2019</v>
      </c>
      <c r="N24" s="1204"/>
      <c r="O24" s="1137">
        <v>2018</v>
      </c>
      <c r="P24" s="1204"/>
      <c r="Q24" s="1137">
        <v>2017</v>
      </c>
      <c r="R24" s="1204"/>
    </row>
    <row r="25" spans="6:18">
      <c r="G25" s="1133"/>
      <c r="H25" s="1134"/>
      <c r="I25" s="1137" t="s">
        <v>429</v>
      </c>
      <c r="J25" s="1204"/>
      <c r="K25" s="1137" t="s">
        <v>429</v>
      </c>
      <c r="L25" s="1204"/>
      <c r="M25" s="1137" t="s">
        <v>429</v>
      </c>
      <c r="N25" s="1204"/>
      <c r="O25" s="1137" t="s">
        <v>429</v>
      </c>
      <c r="P25" s="1204"/>
      <c r="Q25" s="1137" t="s">
        <v>429</v>
      </c>
      <c r="R25" s="1204"/>
    </row>
    <row r="26" spans="6:18">
      <c r="G26" s="409" t="s">
        <v>263</v>
      </c>
      <c r="H26" s="410" t="s">
        <v>430</v>
      </c>
      <c r="I26" s="411">
        <v>57</v>
      </c>
      <c r="J26" s="412"/>
      <c r="K26" s="411">
        <v>59</v>
      </c>
      <c r="L26" s="412"/>
      <c r="M26" s="411">
        <v>59</v>
      </c>
      <c r="N26" s="412"/>
      <c r="O26" s="411">
        <v>58</v>
      </c>
      <c r="P26" s="412"/>
      <c r="Q26" s="411">
        <v>59</v>
      </c>
      <c r="R26" s="412"/>
    </row>
    <row r="27" spans="6:18">
      <c r="G27" s="413" t="s">
        <v>3</v>
      </c>
      <c r="H27" s="414">
        <v>16</v>
      </c>
      <c r="I27" s="415">
        <v>61</v>
      </c>
      <c r="J27" s="416"/>
      <c r="K27" s="415">
        <v>63</v>
      </c>
      <c r="L27" s="416"/>
      <c r="M27" s="415">
        <v>62</v>
      </c>
      <c r="N27" s="416"/>
      <c r="O27" s="415">
        <v>64</v>
      </c>
      <c r="P27" s="416"/>
      <c r="Q27" s="415">
        <v>64</v>
      </c>
      <c r="R27" s="416"/>
    </row>
    <row r="28" spans="6:18">
      <c r="G28" s="409" t="s">
        <v>150</v>
      </c>
      <c r="H28" s="410" t="s">
        <v>290</v>
      </c>
      <c r="I28" s="411">
        <v>59</v>
      </c>
      <c r="J28" s="412"/>
      <c r="K28" s="411">
        <v>62</v>
      </c>
      <c r="L28" s="412"/>
      <c r="M28" s="411">
        <v>60</v>
      </c>
      <c r="N28" s="412"/>
      <c r="O28" s="411">
        <v>62</v>
      </c>
      <c r="P28" s="412"/>
      <c r="Q28" s="411">
        <v>59</v>
      </c>
      <c r="R28" s="412"/>
    </row>
    <row r="29" spans="6:18">
      <c r="G29" s="413" t="s">
        <v>151</v>
      </c>
      <c r="H29" s="414" t="s">
        <v>291</v>
      </c>
      <c r="I29" s="415">
        <v>77</v>
      </c>
      <c r="J29" s="416"/>
      <c r="K29" s="415">
        <v>79</v>
      </c>
      <c r="L29" s="416"/>
      <c r="M29" s="415">
        <v>79</v>
      </c>
      <c r="N29" s="416"/>
      <c r="O29" s="415">
        <v>79</v>
      </c>
      <c r="P29" s="416"/>
      <c r="Q29" s="415">
        <v>79</v>
      </c>
      <c r="R29" s="416"/>
    </row>
    <row r="30" spans="6:18">
      <c r="G30" s="409" t="s">
        <v>152</v>
      </c>
      <c r="H30" s="410" t="s">
        <v>292</v>
      </c>
      <c r="I30" s="411">
        <v>78</v>
      </c>
      <c r="J30" s="412"/>
      <c r="K30" s="411">
        <v>77</v>
      </c>
      <c r="L30" s="412"/>
      <c r="M30" s="411">
        <v>76</v>
      </c>
      <c r="N30" s="412"/>
      <c r="O30" s="411">
        <v>77</v>
      </c>
      <c r="P30" s="412"/>
      <c r="Q30" s="411">
        <v>76</v>
      </c>
      <c r="R30" s="412"/>
    </row>
    <row r="31" spans="6:18">
      <c r="G31" s="417" t="s">
        <v>974</v>
      </c>
      <c r="H31" s="418"/>
      <c r="I31" s="418"/>
      <c r="J31" s="475"/>
      <c r="K31" s="475"/>
      <c r="L31" s="475"/>
      <c r="M31" s="475"/>
      <c r="N31" s="475"/>
      <c r="O31" s="475"/>
      <c r="P31" s="475"/>
      <c r="Q31" s="475"/>
      <c r="R31" s="418"/>
    </row>
  </sheetData>
  <mergeCells count="28">
    <mergeCell ref="Q12:R12"/>
    <mergeCell ref="I13:J13"/>
    <mergeCell ref="K13:L13"/>
    <mergeCell ref="F9:G9"/>
    <mergeCell ref="F21:G21"/>
    <mergeCell ref="M13:N13"/>
    <mergeCell ref="O13:P13"/>
    <mergeCell ref="Q13:R13"/>
    <mergeCell ref="G10:H13"/>
    <mergeCell ref="I10:R10"/>
    <mergeCell ref="I11:R11"/>
    <mergeCell ref="I12:J12"/>
    <mergeCell ref="K12:L12"/>
    <mergeCell ref="M12:N12"/>
    <mergeCell ref="O12:P12"/>
    <mergeCell ref="G22:H25"/>
    <mergeCell ref="I22:R22"/>
    <mergeCell ref="I23:R23"/>
    <mergeCell ref="I24:J24"/>
    <mergeCell ref="K24:L24"/>
    <mergeCell ref="M24:N24"/>
    <mergeCell ref="O24:P24"/>
    <mergeCell ref="Q24:R24"/>
    <mergeCell ref="I25:J25"/>
    <mergeCell ref="K25:L25"/>
    <mergeCell ref="M25:N25"/>
    <mergeCell ref="O25:P25"/>
    <mergeCell ref="Q25:R25"/>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BCFA-6CFE-428B-AC43-69CBB23C8045}">
  <dimension ref="H5:T28"/>
  <sheetViews>
    <sheetView workbookViewId="0"/>
  </sheetViews>
  <sheetFormatPr defaultRowHeight="14.4"/>
  <sheetData>
    <row r="5" spans="8:20" ht="15" thickBot="1"/>
    <row r="6" spans="8:20" ht="15" thickBot="1">
      <c r="H6" s="1162" t="s">
        <v>416</v>
      </c>
      <c r="I6" s="1164"/>
    </row>
    <row r="7" spans="8:20">
      <c r="I7" s="1129" t="s">
        <v>452</v>
      </c>
      <c r="J7" s="1130"/>
      <c r="K7" s="1135" t="s">
        <v>428</v>
      </c>
      <c r="L7" s="1136"/>
      <c r="M7" s="1136"/>
      <c r="N7" s="1136"/>
      <c r="O7" s="1136"/>
      <c r="P7" s="1136"/>
      <c r="Q7" s="1136"/>
      <c r="R7" s="1136"/>
      <c r="S7" s="1136"/>
      <c r="T7" s="1205"/>
    </row>
    <row r="8" spans="8:20">
      <c r="I8" s="1131"/>
      <c r="J8" s="1132"/>
      <c r="K8" s="1137" t="s">
        <v>514</v>
      </c>
      <c r="L8" s="1138"/>
      <c r="M8" s="1138"/>
      <c r="N8" s="1138"/>
      <c r="O8" s="1138"/>
      <c r="P8" s="1138"/>
      <c r="Q8" s="1138"/>
      <c r="R8" s="1138"/>
      <c r="S8" s="1138"/>
      <c r="T8" s="1204"/>
    </row>
    <row r="9" spans="8:20">
      <c r="I9" s="1131"/>
      <c r="J9" s="1132"/>
      <c r="K9" s="1137">
        <v>2021</v>
      </c>
      <c r="L9" s="1204"/>
      <c r="M9" s="1137">
        <v>2020</v>
      </c>
      <c r="N9" s="1204"/>
      <c r="O9" s="1137">
        <v>2019</v>
      </c>
      <c r="P9" s="1204"/>
      <c r="Q9" s="1137">
        <v>2018</v>
      </c>
      <c r="R9" s="1204"/>
      <c r="S9" s="1137">
        <v>2017</v>
      </c>
      <c r="T9" s="1204"/>
    </row>
    <row r="10" spans="8:20">
      <c r="I10" s="1133"/>
      <c r="J10" s="1134"/>
      <c r="K10" s="1137" t="s">
        <v>429</v>
      </c>
      <c r="L10" s="1204"/>
      <c r="M10" s="1137" t="s">
        <v>429</v>
      </c>
      <c r="N10" s="1204"/>
      <c r="O10" s="1137" t="s">
        <v>429</v>
      </c>
      <c r="P10" s="1204"/>
      <c r="Q10" s="1137" t="s">
        <v>429</v>
      </c>
      <c r="R10" s="1204"/>
      <c r="S10" s="1137" t="s">
        <v>429</v>
      </c>
      <c r="T10" s="1204"/>
    </row>
    <row r="11" spans="8:20">
      <c r="I11" s="409" t="s">
        <v>263</v>
      </c>
      <c r="J11" s="410" t="s">
        <v>430</v>
      </c>
      <c r="K11" s="411">
        <v>72</v>
      </c>
      <c r="L11" s="412"/>
      <c r="M11" s="411">
        <v>72</v>
      </c>
      <c r="N11" s="412"/>
      <c r="O11" s="411">
        <v>77</v>
      </c>
      <c r="P11" s="412"/>
      <c r="Q11" s="411">
        <v>76</v>
      </c>
      <c r="R11" s="412"/>
      <c r="S11" s="411">
        <v>74</v>
      </c>
      <c r="T11" s="412"/>
    </row>
    <row r="12" spans="8:20">
      <c r="I12" s="413" t="s">
        <v>3</v>
      </c>
      <c r="J12" s="414">
        <v>16</v>
      </c>
      <c r="K12" s="415">
        <v>76</v>
      </c>
      <c r="L12" s="416"/>
      <c r="M12" s="415">
        <v>77</v>
      </c>
      <c r="N12" s="416"/>
      <c r="O12" s="415">
        <v>80</v>
      </c>
      <c r="P12" s="416"/>
      <c r="Q12" s="415">
        <v>80</v>
      </c>
      <c r="R12" s="416"/>
      <c r="S12" s="415">
        <v>79</v>
      </c>
      <c r="T12" s="416"/>
    </row>
    <row r="13" spans="8:20">
      <c r="I13" s="409" t="s">
        <v>150</v>
      </c>
      <c r="J13" s="410" t="s">
        <v>290</v>
      </c>
      <c r="K13" s="411">
        <v>69</v>
      </c>
      <c r="L13" s="412"/>
      <c r="M13" s="411">
        <v>71</v>
      </c>
      <c r="N13" s="412"/>
      <c r="O13" s="411">
        <v>76</v>
      </c>
      <c r="P13" s="412"/>
      <c r="Q13" s="411">
        <v>77</v>
      </c>
      <c r="R13" s="412"/>
      <c r="S13" s="411">
        <v>77</v>
      </c>
      <c r="T13" s="412"/>
    </row>
    <row r="14" spans="8:20">
      <c r="I14" s="413" t="s">
        <v>151</v>
      </c>
      <c r="J14" s="414" t="s">
        <v>291</v>
      </c>
      <c r="K14" s="415">
        <v>82</v>
      </c>
      <c r="L14" s="416"/>
      <c r="M14" s="415">
        <v>81</v>
      </c>
      <c r="N14" s="416"/>
      <c r="O14" s="415">
        <v>85</v>
      </c>
      <c r="P14" s="416"/>
      <c r="Q14" s="415">
        <v>83</v>
      </c>
      <c r="R14" s="416"/>
      <c r="S14" s="415">
        <v>84</v>
      </c>
      <c r="T14" s="416"/>
    </row>
    <row r="15" spans="8:20">
      <c r="I15" s="409" t="s">
        <v>152</v>
      </c>
      <c r="J15" s="410" t="s">
        <v>292</v>
      </c>
      <c r="K15" s="411">
        <v>75</v>
      </c>
      <c r="L15" s="412"/>
      <c r="M15" s="411">
        <v>78</v>
      </c>
      <c r="N15" s="412"/>
      <c r="O15" s="411">
        <v>81</v>
      </c>
      <c r="P15" s="412"/>
      <c r="Q15" s="411">
        <v>80</v>
      </c>
      <c r="R15" s="412"/>
      <c r="S15" s="411">
        <v>81</v>
      </c>
      <c r="T15" s="412"/>
    </row>
    <row r="16" spans="8:20">
      <c r="I16" s="417" t="s">
        <v>976</v>
      </c>
      <c r="J16" s="418"/>
      <c r="K16" s="418"/>
      <c r="L16" s="1203"/>
      <c r="M16" s="1203"/>
      <c r="N16" s="1203"/>
      <c r="O16" s="1203"/>
      <c r="P16" s="1203"/>
      <c r="Q16" s="1203"/>
      <c r="R16" s="1203"/>
      <c r="S16" s="1203"/>
      <c r="T16" s="418"/>
    </row>
    <row r="18" spans="8:20" ht="15" thickBot="1"/>
    <row r="19" spans="8:20" ht="15" thickBot="1">
      <c r="H19" s="1229" t="s">
        <v>413</v>
      </c>
      <c r="I19" s="1230"/>
    </row>
    <row r="20" spans="8:20">
      <c r="I20" s="1129" t="s">
        <v>452</v>
      </c>
      <c r="J20" s="1130"/>
      <c r="K20" s="1135" t="s">
        <v>427</v>
      </c>
      <c r="L20" s="1136"/>
      <c r="M20" s="1136"/>
      <c r="N20" s="1136"/>
      <c r="O20" s="1136"/>
      <c r="P20" s="1136"/>
      <c r="Q20" s="1136"/>
      <c r="R20" s="1136"/>
      <c r="S20" s="1136"/>
      <c r="T20" s="1205"/>
    </row>
    <row r="21" spans="8:20">
      <c r="I21" s="1131"/>
      <c r="J21" s="1132"/>
      <c r="K21" s="1137" t="s">
        <v>514</v>
      </c>
      <c r="L21" s="1138"/>
      <c r="M21" s="1138"/>
      <c r="N21" s="1138"/>
      <c r="O21" s="1138"/>
      <c r="P21" s="1138"/>
      <c r="Q21" s="1138"/>
      <c r="R21" s="1138"/>
      <c r="S21" s="1138"/>
      <c r="T21" s="1204"/>
    </row>
    <row r="22" spans="8:20">
      <c r="I22" s="1131"/>
      <c r="J22" s="1132"/>
      <c r="K22" s="1137">
        <v>2021</v>
      </c>
      <c r="L22" s="1204"/>
      <c r="M22" s="1137">
        <v>2020</v>
      </c>
      <c r="N22" s="1204"/>
      <c r="O22" s="1137">
        <v>2019</v>
      </c>
      <c r="P22" s="1204"/>
      <c r="Q22" s="1137">
        <v>2018</v>
      </c>
      <c r="R22" s="1204"/>
      <c r="S22" s="1137">
        <v>2017</v>
      </c>
      <c r="T22" s="1204"/>
    </row>
    <row r="23" spans="8:20">
      <c r="I23" s="1133"/>
      <c r="J23" s="1134"/>
      <c r="K23" s="1137" t="s">
        <v>429</v>
      </c>
      <c r="L23" s="1204"/>
      <c r="M23" s="1137" t="s">
        <v>429</v>
      </c>
      <c r="N23" s="1204"/>
      <c r="O23" s="1137" t="s">
        <v>429</v>
      </c>
      <c r="P23" s="1204"/>
      <c r="Q23" s="1137" t="s">
        <v>429</v>
      </c>
      <c r="R23" s="1204"/>
      <c r="S23" s="1137" t="s">
        <v>429</v>
      </c>
      <c r="T23" s="1204"/>
    </row>
    <row r="24" spans="8:20">
      <c r="I24" s="409" t="s">
        <v>263</v>
      </c>
      <c r="J24" s="410" t="s">
        <v>430</v>
      </c>
      <c r="K24" s="411">
        <v>74</v>
      </c>
      <c r="L24" s="412"/>
      <c r="M24" s="411">
        <v>75</v>
      </c>
      <c r="N24" s="412"/>
      <c r="O24" s="411">
        <v>76</v>
      </c>
      <c r="P24" s="412"/>
      <c r="Q24" s="411">
        <v>76</v>
      </c>
      <c r="R24" s="412"/>
      <c r="S24" s="411">
        <v>76</v>
      </c>
      <c r="T24" s="412"/>
    </row>
    <row r="25" spans="8:20">
      <c r="I25" s="413" t="s">
        <v>3</v>
      </c>
      <c r="J25" s="414">
        <v>16</v>
      </c>
      <c r="K25" s="415">
        <v>76</v>
      </c>
      <c r="L25" s="416"/>
      <c r="M25" s="415">
        <v>78</v>
      </c>
      <c r="N25" s="416"/>
      <c r="O25" s="415">
        <v>80</v>
      </c>
      <c r="P25" s="416"/>
      <c r="Q25" s="415">
        <v>81</v>
      </c>
      <c r="R25" s="416"/>
      <c r="S25" s="415">
        <v>82</v>
      </c>
      <c r="T25" s="416"/>
    </row>
    <row r="26" spans="8:20">
      <c r="I26" s="409" t="s">
        <v>150</v>
      </c>
      <c r="J26" s="410" t="s">
        <v>290</v>
      </c>
      <c r="K26" s="411">
        <v>71</v>
      </c>
      <c r="L26" s="412"/>
      <c r="M26" s="411">
        <v>74</v>
      </c>
      <c r="N26" s="412"/>
      <c r="O26" s="411">
        <v>74</v>
      </c>
      <c r="P26" s="412"/>
      <c r="Q26" s="411">
        <v>77</v>
      </c>
      <c r="R26" s="412"/>
      <c r="S26" s="411">
        <v>78</v>
      </c>
      <c r="T26" s="412"/>
    </row>
    <row r="27" spans="8:20">
      <c r="I27" s="413" t="s">
        <v>151</v>
      </c>
      <c r="J27" s="414" t="s">
        <v>291</v>
      </c>
      <c r="K27" s="415">
        <v>90</v>
      </c>
      <c r="L27" s="416"/>
      <c r="M27" s="415">
        <v>90</v>
      </c>
      <c r="N27" s="416"/>
      <c r="O27" s="415">
        <v>91</v>
      </c>
      <c r="P27" s="416"/>
      <c r="Q27" s="415">
        <v>92</v>
      </c>
      <c r="R27" s="416"/>
      <c r="S27" s="415">
        <v>95</v>
      </c>
      <c r="T27" s="416"/>
    </row>
    <row r="28" spans="8:20">
      <c r="I28" s="409" t="s">
        <v>152</v>
      </c>
      <c r="J28" s="410" t="s">
        <v>292</v>
      </c>
      <c r="K28" s="411">
        <v>91</v>
      </c>
      <c r="L28" s="412"/>
      <c r="M28" s="411">
        <v>90</v>
      </c>
      <c r="N28" s="412"/>
      <c r="O28" s="411">
        <v>92</v>
      </c>
      <c r="P28" s="412"/>
      <c r="Q28" s="411">
        <v>91</v>
      </c>
      <c r="R28" s="412"/>
      <c r="S28" s="411">
        <v>91</v>
      </c>
      <c r="T28" s="412"/>
    </row>
  </sheetData>
  <mergeCells count="32">
    <mergeCell ref="H19:I19"/>
    <mergeCell ref="L16:M16"/>
    <mergeCell ref="N16:O16"/>
    <mergeCell ref="P16:Q16"/>
    <mergeCell ref="R16:S16"/>
    <mergeCell ref="H6:I6"/>
    <mergeCell ref="I7:J10"/>
    <mergeCell ref="K7:T7"/>
    <mergeCell ref="K8:T8"/>
    <mergeCell ref="K9:L9"/>
    <mergeCell ref="M9:N9"/>
    <mergeCell ref="O9:P9"/>
    <mergeCell ref="Q9:R9"/>
    <mergeCell ref="S9:T9"/>
    <mergeCell ref="K10:L10"/>
    <mergeCell ref="M10:N10"/>
    <mergeCell ref="O10:P10"/>
    <mergeCell ref="Q10:R10"/>
    <mergeCell ref="S10:T10"/>
    <mergeCell ref="O23:P23"/>
    <mergeCell ref="Q23:R23"/>
    <mergeCell ref="S23:T23"/>
    <mergeCell ref="I20:J23"/>
    <mergeCell ref="K20:T20"/>
    <mergeCell ref="K21:T21"/>
    <mergeCell ref="K22:L22"/>
    <mergeCell ref="M22:N22"/>
    <mergeCell ref="O22:P22"/>
    <mergeCell ref="Q22:R22"/>
    <mergeCell ref="S22:T22"/>
    <mergeCell ref="K23:L23"/>
    <mergeCell ref="M23:N23"/>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BE91F-017E-4368-9E32-30DCA4F96B4D}">
  <dimension ref="D8:G21"/>
  <sheetViews>
    <sheetView workbookViewId="0"/>
  </sheetViews>
  <sheetFormatPr defaultRowHeight="14.4"/>
  <cols>
    <col min="5" max="5" width="18.5546875" bestFit="1" customWidth="1"/>
    <col min="7" max="7" width="16.6640625" bestFit="1" customWidth="1"/>
  </cols>
  <sheetData>
    <row r="8" spans="4:7" ht="61.2" customHeight="1">
      <c r="D8" s="1212" t="s">
        <v>449</v>
      </c>
      <c r="E8" s="1129" t="s">
        <v>827</v>
      </c>
      <c r="F8" s="1130"/>
      <c r="G8" s="769" t="s">
        <v>828</v>
      </c>
    </row>
    <row r="9" spans="4:7">
      <c r="D9" s="1213"/>
      <c r="E9" s="1131"/>
      <c r="F9" s="1132"/>
      <c r="G9" s="768" t="s">
        <v>829</v>
      </c>
    </row>
    <row r="10" spans="4:7">
      <c r="D10" s="1213"/>
      <c r="E10" s="1131"/>
      <c r="F10" s="1132"/>
      <c r="G10" s="768" t="s">
        <v>830</v>
      </c>
    </row>
    <row r="11" spans="4:7">
      <c r="D11" s="1213"/>
      <c r="E11" s="1131"/>
      <c r="F11" s="1132"/>
      <c r="G11" s="768" t="s">
        <v>831</v>
      </c>
    </row>
    <row r="12" spans="4:7">
      <c r="D12" s="1213"/>
      <c r="E12" s="1131"/>
      <c r="F12" s="1132"/>
      <c r="G12" s="768" t="s">
        <v>1</v>
      </c>
    </row>
    <row r="13" spans="4:7">
      <c r="D13" s="1213"/>
      <c r="E13" s="1131"/>
      <c r="F13" s="1132"/>
      <c r="G13" s="768" t="s">
        <v>832</v>
      </c>
    </row>
    <row r="14" spans="4:7">
      <c r="D14" s="1213"/>
      <c r="E14" s="1131"/>
      <c r="F14" s="1132"/>
      <c r="G14" s="768" t="s">
        <v>1</v>
      </c>
    </row>
    <row r="15" spans="4:7">
      <c r="D15" s="1214"/>
      <c r="E15" s="1133"/>
      <c r="F15" s="1134"/>
      <c r="G15" s="768" t="s">
        <v>719</v>
      </c>
    </row>
    <row r="16" spans="4:7">
      <c r="D16" s="1206">
        <v>2021</v>
      </c>
      <c r="E16" s="409" t="s">
        <v>263</v>
      </c>
      <c r="F16" s="410" t="s">
        <v>430</v>
      </c>
      <c r="G16" s="411">
        <v>10343066</v>
      </c>
    </row>
    <row r="17" spans="4:7">
      <c r="D17" s="1207"/>
      <c r="E17" s="413" t="s">
        <v>3</v>
      </c>
      <c r="F17" s="414">
        <v>16</v>
      </c>
      <c r="G17" s="415">
        <v>2227239</v>
      </c>
    </row>
    <row r="18" spans="4:7">
      <c r="D18" s="1207"/>
      <c r="E18" s="409" t="s">
        <v>150</v>
      </c>
      <c r="F18" s="410" t="s">
        <v>290</v>
      </c>
      <c r="G18" s="411">
        <v>436862</v>
      </c>
    </row>
    <row r="19" spans="4:7">
      <c r="D19" s="1207"/>
      <c r="E19" s="413" t="s">
        <v>151</v>
      </c>
      <c r="F19" s="414" t="s">
        <v>291</v>
      </c>
      <c r="G19" s="415">
        <v>252777</v>
      </c>
    </row>
    <row r="20" spans="4:7">
      <c r="D20" s="1208"/>
      <c r="E20" s="409" t="s">
        <v>152</v>
      </c>
      <c r="F20" s="410" t="s">
        <v>292</v>
      </c>
      <c r="G20" s="411">
        <v>210602</v>
      </c>
    </row>
    <row r="21" spans="4:7">
      <c r="D21" s="417" t="s">
        <v>833</v>
      </c>
      <c r="E21" s="418"/>
      <c r="F21" s="418"/>
      <c r="G21" s="418"/>
    </row>
  </sheetData>
  <mergeCells count="3">
    <mergeCell ref="D16:D20"/>
    <mergeCell ref="D8:D15"/>
    <mergeCell ref="E8:F15"/>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54735-E5BD-4A6D-9A52-2DA990CCE386}">
  <dimension ref="C7:EA20"/>
  <sheetViews>
    <sheetView workbookViewId="0">
      <selection activeCell="Q24" sqref="Q24"/>
    </sheetView>
  </sheetViews>
  <sheetFormatPr defaultRowHeight="14.4"/>
  <cols>
    <col min="4" max="4" width="18.5546875" bestFit="1" customWidth="1"/>
  </cols>
  <sheetData>
    <row r="7" spans="3:131">
      <c r="C7" s="1212" t="s">
        <v>449</v>
      </c>
      <c r="D7" s="1129" t="s">
        <v>827</v>
      </c>
      <c r="E7" s="1130"/>
      <c r="F7" s="1135" t="s">
        <v>836</v>
      </c>
      <c r="G7" s="1136"/>
      <c r="H7" s="1136"/>
      <c r="I7" s="1136"/>
      <c r="J7" s="1136"/>
      <c r="K7" s="1136"/>
      <c r="L7" s="1136"/>
      <c r="M7" s="1136"/>
      <c r="N7" s="1136"/>
      <c r="O7" s="1136"/>
      <c r="P7" s="1136"/>
      <c r="Q7" s="1136"/>
      <c r="R7" s="1136"/>
      <c r="S7" s="1136"/>
      <c r="T7" s="1136"/>
      <c r="U7" s="1136"/>
      <c r="V7" s="1136"/>
      <c r="W7" s="1136"/>
      <c r="X7" s="1136"/>
      <c r="Y7" s="1136"/>
      <c r="Z7" s="1136"/>
      <c r="AA7" s="1136"/>
      <c r="AB7" s="1136"/>
      <c r="AC7" s="1136"/>
      <c r="AD7" s="1136"/>
      <c r="AE7" s="1136"/>
      <c r="AF7" s="1136"/>
      <c r="AG7" s="1136"/>
      <c r="AH7" s="1136"/>
      <c r="AI7" s="1136"/>
      <c r="AJ7" s="1136"/>
      <c r="AK7" s="1136"/>
      <c r="AL7" s="1136"/>
      <c r="AM7" s="1136"/>
      <c r="AN7" s="1136"/>
      <c r="AO7" s="1136"/>
      <c r="AP7" s="1136"/>
      <c r="AQ7" s="1136"/>
      <c r="AR7" s="1136"/>
      <c r="AS7" s="1136"/>
      <c r="AT7" s="1136"/>
      <c r="AU7" s="1136"/>
      <c r="AV7" s="1136"/>
      <c r="AW7" s="1136"/>
      <c r="AX7" s="1136"/>
      <c r="AY7" s="1136"/>
      <c r="AZ7" s="1136"/>
      <c r="BA7" s="1136"/>
      <c r="BB7" s="1136"/>
      <c r="BC7" s="1136"/>
      <c r="BD7" s="1136"/>
      <c r="BE7" s="1136"/>
      <c r="BF7" s="1136"/>
      <c r="BG7" s="1136"/>
      <c r="BH7" s="1136"/>
      <c r="BI7" s="1136"/>
      <c r="BJ7" s="1136"/>
      <c r="BK7" s="1136"/>
      <c r="BL7" s="1136"/>
      <c r="BM7" s="1136"/>
      <c r="BN7" s="1136"/>
      <c r="BO7" s="1136"/>
      <c r="BP7" s="1136"/>
      <c r="BQ7" s="1136"/>
      <c r="BR7" s="1136"/>
      <c r="BS7" s="1136"/>
      <c r="BT7" s="1136"/>
      <c r="BU7" s="1136"/>
      <c r="BV7" s="1136"/>
      <c r="BW7" s="1136"/>
      <c r="BX7" s="1136"/>
      <c r="BY7" s="1136"/>
      <c r="BZ7" s="1136"/>
      <c r="CA7" s="1136"/>
      <c r="CB7" s="1136"/>
      <c r="CC7" s="1136"/>
      <c r="CD7" s="1136"/>
      <c r="CE7" s="1136"/>
      <c r="CF7" s="1136"/>
      <c r="CG7" s="1136"/>
      <c r="CH7" s="1136"/>
      <c r="CI7" s="1136"/>
      <c r="CJ7" s="1136"/>
      <c r="CK7" s="1136"/>
      <c r="CL7" s="1136"/>
      <c r="CM7" s="1136"/>
      <c r="CN7" s="1136"/>
      <c r="CO7" s="1136"/>
      <c r="CP7" s="1136"/>
      <c r="CQ7" s="1136"/>
      <c r="CR7" s="1136"/>
      <c r="CS7" s="1136"/>
      <c r="CT7" s="1136"/>
      <c r="CU7" s="1136"/>
      <c r="CV7" s="1136"/>
      <c r="CW7" s="1136"/>
      <c r="CX7" s="1136"/>
      <c r="CY7" s="1136"/>
      <c r="CZ7" s="1136"/>
      <c r="DA7" s="1136"/>
      <c r="DB7" s="1136"/>
      <c r="DC7" s="1136"/>
      <c r="DD7" s="1136"/>
      <c r="DE7" s="1136"/>
      <c r="DF7" s="1136"/>
      <c r="DG7" s="1136"/>
      <c r="DH7" s="1136"/>
      <c r="DI7" s="1136"/>
      <c r="DJ7" s="1136"/>
      <c r="DK7" s="1136"/>
      <c r="DL7" s="1136"/>
      <c r="DM7" s="1136"/>
      <c r="DN7" s="1136"/>
      <c r="DO7" s="1136"/>
      <c r="DP7" s="1136"/>
      <c r="DQ7" s="1136"/>
      <c r="DR7" s="1136"/>
      <c r="DS7" s="1136"/>
      <c r="DT7" s="1136"/>
      <c r="DU7" s="1136"/>
      <c r="DV7" s="1136"/>
      <c r="DW7" s="1136"/>
      <c r="DX7" s="1136"/>
      <c r="DY7" s="1136"/>
      <c r="DZ7" s="1136"/>
      <c r="EA7" s="1136"/>
    </row>
    <row r="8" spans="3:131">
      <c r="C8" s="1213"/>
      <c r="D8" s="1131"/>
      <c r="E8" s="1132"/>
      <c r="F8" s="1137" t="s">
        <v>829</v>
      </c>
      <c r="G8" s="1138"/>
      <c r="H8" s="1138"/>
      <c r="I8" s="1138"/>
      <c r="J8" s="1138"/>
      <c r="K8" s="1138"/>
      <c r="L8" s="1138"/>
      <c r="M8" s="1138"/>
      <c r="N8" s="1138"/>
      <c r="O8" s="1138"/>
      <c r="P8" s="1138"/>
      <c r="Q8" s="1138"/>
      <c r="R8" s="1138"/>
      <c r="S8" s="1138"/>
      <c r="T8" s="1138"/>
      <c r="U8" s="1138"/>
      <c r="V8" s="1138"/>
      <c r="W8" s="1138"/>
      <c r="X8" s="1138"/>
      <c r="Y8" s="1138"/>
      <c r="Z8" s="1138"/>
      <c r="AA8" s="1138"/>
      <c r="AB8" s="1138"/>
      <c r="AC8" s="1138"/>
      <c r="AD8" s="1138"/>
      <c r="AE8" s="1138"/>
      <c r="AF8" s="1138"/>
      <c r="AG8" s="1138"/>
      <c r="AH8" s="1138"/>
      <c r="AI8" s="1138"/>
      <c r="AJ8" s="1138"/>
      <c r="AK8" s="1138"/>
      <c r="AL8" s="1138"/>
      <c r="AM8" s="1138"/>
      <c r="AN8" s="1138"/>
      <c r="AO8" s="1138"/>
      <c r="AP8" s="1138"/>
      <c r="AQ8" s="1138"/>
      <c r="AR8" s="1138"/>
      <c r="AS8" s="1138"/>
      <c r="AT8" s="1138"/>
      <c r="AU8" s="1138"/>
      <c r="AV8" s="1138"/>
      <c r="AW8" s="1138"/>
      <c r="AX8" s="1138"/>
      <c r="AY8" s="1138"/>
      <c r="AZ8" s="1138"/>
      <c r="BA8" s="1138"/>
      <c r="BB8" s="1138"/>
      <c r="BC8" s="1138"/>
      <c r="BD8" s="1138"/>
      <c r="BE8" s="1138"/>
      <c r="BF8" s="1138"/>
      <c r="BG8" s="1138"/>
      <c r="BH8" s="1138"/>
      <c r="BI8" s="1138"/>
      <c r="BJ8" s="1138"/>
      <c r="BK8" s="1138"/>
      <c r="BL8" s="1138"/>
      <c r="BM8" s="1138"/>
      <c r="BN8" s="1138"/>
      <c r="BO8" s="1138"/>
      <c r="BP8" s="1138"/>
      <c r="BQ8" s="1138"/>
      <c r="BR8" s="1138"/>
      <c r="BS8" s="1138"/>
      <c r="BT8" s="1138"/>
      <c r="BU8" s="1138"/>
      <c r="BV8" s="1138"/>
      <c r="BW8" s="1138"/>
      <c r="BX8" s="1138"/>
      <c r="BY8" s="1138"/>
      <c r="BZ8" s="1138"/>
      <c r="CA8" s="1138"/>
      <c r="CB8" s="1138"/>
      <c r="CC8" s="1138"/>
      <c r="CD8" s="1138"/>
      <c r="CE8" s="1138"/>
      <c r="CF8" s="1138"/>
      <c r="CG8" s="1138"/>
      <c r="CH8" s="1138"/>
      <c r="CI8" s="1138"/>
      <c r="CJ8" s="1138"/>
      <c r="CK8" s="1138"/>
      <c r="CL8" s="1138"/>
      <c r="CM8" s="1138"/>
      <c r="CN8" s="1138"/>
      <c r="CO8" s="1138"/>
      <c r="CP8" s="1138"/>
      <c r="CQ8" s="1138"/>
      <c r="CR8" s="1138"/>
      <c r="CS8" s="1138"/>
      <c r="CT8" s="1138"/>
      <c r="CU8" s="1138"/>
      <c r="CV8" s="1138"/>
      <c r="CW8" s="1138"/>
      <c r="CX8" s="1138"/>
      <c r="CY8" s="1138"/>
      <c r="CZ8" s="1138"/>
      <c r="DA8" s="1138"/>
      <c r="DB8" s="1138"/>
      <c r="DC8" s="1138"/>
      <c r="DD8" s="1138"/>
      <c r="DE8" s="1138"/>
      <c r="DF8" s="1138"/>
      <c r="DG8" s="1138"/>
      <c r="DH8" s="1138"/>
      <c r="DI8" s="1138"/>
      <c r="DJ8" s="1138"/>
      <c r="DK8" s="1138"/>
      <c r="DL8" s="1138"/>
      <c r="DM8" s="1138"/>
      <c r="DN8" s="1138"/>
      <c r="DO8" s="1138"/>
      <c r="DP8" s="1138"/>
      <c r="DQ8" s="1138"/>
      <c r="DR8" s="1138"/>
      <c r="DS8" s="1138"/>
      <c r="DT8" s="1138"/>
      <c r="DU8" s="1138"/>
      <c r="DV8" s="1138"/>
      <c r="DW8" s="1138"/>
      <c r="DX8" s="1138"/>
      <c r="DY8" s="1138"/>
      <c r="DZ8" s="1138"/>
      <c r="EA8" s="1138"/>
    </row>
    <row r="9" spans="3:131">
      <c r="C9" s="1213"/>
      <c r="D9" s="1131"/>
      <c r="E9" s="1132"/>
      <c r="F9" s="1137" t="s">
        <v>830</v>
      </c>
      <c r="G9" s="1138"/>
      <c r="H9" s="1138"/>
      <c r="I9" s="1138"/>
      <c r="J9" s="1138"/>
      <c r="K9" s="1138"/>
      <c r="L9" s="1138"/>
      <c r="M9" s="1138"/>
      <c r="N9" s="1138"/>
      <c r="O9" s="1138"/>
      <c r="P9" s="1138"/>
      <c r="Q9" s="1138"/>
      <c r="R9" s="1138"/>
      <c r="S9" s="1138"/>
      <c r="T9" s="1138"/>
      <c r="U9" s="1138"/>
      <c r="V9" s="1138"/>
      <c r="W9" s="1138"/>
      <c r="X9" s="1138"/>
      <c r="Y9" s="1138"/>
      <c r="Z9" s="1138"/>
      <c r="AA9" s="1138"/>
      <c r="AB9" s="1138"/>
      <c r="AC9" s="1138"/>
      <c r="AD9" s="1138"/>
      <c r="AE9" s="1138"/>
      <c r="AF9" s="1138"/>
      <c r="AG9" s="1138"/>
      <c r="AH9" s="1138"/>
      <c r="AI9" s="1138"/>
      <c r="AJ9" s="1138"/>
      <c r="AK9" s="1138"/>
      <c r="AL9" s="1138"/>
      <c r="AM9" s="1138"/>
      <c r="AN9" s="1138"/>
      <c r="AO9" s="1138"/>
      <c r="AP9" s="1138"/>
      <c r="AQ9" s="1138"/>
      <c r="AR9" s="1138"/>
      <c r="AS9" s="1138"/>
      <c r="AT9" s="1138"/>
      <c r="AU9" s="1138"/>
      <c r="AV9" s="1138"/>
      <c r="AW9" s="1138"/>
      <c r="AX9" s="1138"/>
      <c r="AY9" s="1138"/>
      <c r="AZ9" s="1138"/>
      <c r="BA9" s="1138"/>
      <c r="BB9" s="1138"/>
      <c r="BC9" s="1138"/>
      <c r="BD9" s="1138"/>
      <c r="BE9" s="1138"/>
      <c r="BF9" s="1138"/>
      <c r="BG9" s="1138"/>
      <c r="BH9" s="1138"/>
      <c r="BI9" s="1138"/>
      <c r="BJ9" s="1138"/>
      <c r="BK9" s="1138"/>
      <c r="BL9" s="1138"/>
      <c r="BM9" s="1138"/>
      <c r="BN9" s="1138"/>
      <c r="BO9" s="1138"/>
      <c r="BP9" s="1138"/>
      <c r="BQ9" s="1138"/>
      <c r="BR9" s="1138"/>
      <c r="BS9" s="1138"/>
      <c r="BT9" s="1138"/>
      <c r="BU9" s="1138"/>
      <c r="BV9" s="1138"/>
      <c r="BW9" s="1138"/>
      <c r="BX9" s="1138"/>
      <c r="BY9" s="1138"/>
      <c r="BZ9" s="1138"/>
      <c r="CA9" s="1138"/>
      <c r="CB9" s="1138"/>
      <c r="CC9" s="1138"/>
      <c r="CD9" s="1138"/>
      <c r="CE9" s="1138"/>
      <c r="CF9" s="1138"/>
      <c r="CG9" s="1138"/>
      <c r="CH9" s="1138"/>
      <c r="CI9" s="1138"/>
      <c r="CJ9" s="1138"/>
      <c r="CK9" s="1138"/>
      <c r="CL9" s="1138"/>
      <c r="CM9" s="1138"/>
      <c r="CN9" s="1138"/>
      <c r="CO9" s="1138"/>
      <c r="CP9" s="1138"/>
      <c r="CQ9" s="1138"/>
      <c r="CR9" s="1138"/>
      <c r="CS9" s="1138"/>
      <c r="CT9" s="1138"/>
      <c r="CU9" s="1138"/>
      <c r="CV9" s="1138"/>
      <c r="CW9" s="1138"/>
      <c r="CX9" s="1138"/>
      <c r="CY9" s="1138"/>
      <c r="CZ9" s="1138"/>
      <c r="DA9" s="1138"/>
      <c r="DB9" s="1138"/>
      <c r="DC9" s="1138"/>
      <c r="DD9" s="1138"/>
      <c r="DE9" s="1138"/>
      <c r="DF9" s="1138"/>
      <c r="DG9" s="1138"/>
      <c r="DH9" s="1138"/>
      <c r="DI9" s="1138"/>
      <c r="DJ9" s="1138"/>
      <c r="DK9" s="1138"/>
      <c r="DL9" s="1138"/>
      <c r="DM9" s="1138"/>
      <c r="DN9" s="1138"/>
      <c r="DO9" s="1138"/>
      <c r="DP9" s="1138"/>
      <c r="DQ9" s="1138"/>
      <c r="DR9" s="1138"/>
      <c r="DS9" s="1138"/>
      <c r="DT9" s="1138"/>
      <c r="DU9" s="1138"/>
      <c r="DV9" s="1138"/>
      <c r="DW9" s="1138"/>
      <c r="DX9" s="1138"/>
      <c r="DY9" s="1138"/>
      <c r="DZ9" s="1138"/>
      <c r="EA9" s="1138"/>
    </row>
    <row r="10" spans="3:131">
      <c r="C10" s="1213"/>
      <c r="D10" s="1131"/>
      <c r="E10" s="1132"/>
      <c r="F10" s="1137" t="s">
        <v>837</v>
      </c>
      <c r="G10" s="1138"/>
      <c r="H10" s="1138"/>
      <c r="I10" s="1138"/>
      <c r="J10" s="1138"/>
      <c r="K10" s="1138"/>
      <c r="L10" s="1138"/>
      <c r="M10" s="1138"/>
      <c r="N10" s="1138"/>
      <c r="O10" s="1138"/>
      <c r="P10" s="1138"/>
      <c r="Q10" s="1138"/>
      <c r="R10" s="1138"/>
      <c r="S10" s="1138"/>
      <c r="T10" s="1138"/>
      <c r="U10" s="1138"/>
      <c r="V10" s="1138"/>
      <c r="W10" s="1138"/>
      <c r="X10" s="1138"/>
      <c r="Y10" s="1138"/>
      <c r="Z10" s="1138"/>
      <c r="AA10" s="1138"/>
      <c r="AB10" s="1138"/>
      <c r="AC10" s="1138"/>
      <c r="AD10" s="1138"/>
      <c r="AE10" s="1138"/>
      <c r="AF10" s="1138"/>
      <c r="AG10" s="1138"/>
      <c r="AH10" s="1138"/>
      <c r="AI10" s="1138"/>
      <c r="AJ10" s="1138"/>
      <c r="AK10" s="1138"/>
      <c r="AL10" s="1138"/>
      <c r="AM10" s="1138"/>
      <c r="AN10" s="1138"/>
      <c r="AO10" s="1138"/>
      <c r="AP10" s="1138"/>
      <c r="AQ10" s="1138"/>
      <c r="AR10" s="1138"/>
      <c r="AS10" s="1138"/>
      <c r="AT10" s="1138"/>
      <c r="AU10" s="1138"/>
      <c r="AV10" s="1138"/>
      <c r="AW10" s="1138"/>
      <c r="AX10" s="1138"/>
      <c r="AY10" s="1138"/>
      <c r="AZ10" s="1138"/>
      <c r="BA10" s="1138"/>
      <c r="BB10" s="1138"/>
      <c r="BC10" s="1138"/>
      <c r="BD10" s="1138"/>
      <c r="BE10" s="1138"/>
      <c r="BF10" s="1138"/>
      <c r="BG10" s="1138"/>
      <c r="BH10" s="1138"/>
      <c r="BI10" s="1138"/>
      <c r="BJ10" s="1138"/>
      <c r="BK10" s="1138"/>
      <c r="BL10" s="1138"/>
      <c r="BM10" s="1138"/>
      <c r="BN10" s="1138"/>
      <c r="BO10" s="1138"/>
      <c r="BP10" s="1138"/>
      <c r="BQ10" s="1138"/>
      <c r="BR10" s="1138"/>
      <c r="BS10" s="1138"/>
      <c r="BT10" s="1138"/>
      <c r="BU10" s="1138"/>
      <c r="BV10" s="1138"/>
      <c r="BW10" s="1138"/>
      <c r="BX10" s="1138"/>
      <c r="BY10" s="1138"/>
      <c r="BZ10" s="1138"/>
      <c r="CA10" s="1138"/>
      <c r="CB10" s="1138"/>
      <c r="CC10" s="1138"/>
      <c r="CD10" s="1138"/>
      <c r="CE10" s="1138"/>
      <c r="CF10" s="1138"/>
      <c r="CG10" s="1138"/>
      <c r="CH10" s="1138"/>
      <c r="CI10" s="1138"/>
      <c r="CJ10" s="1138"/>
      <c r="CK10" s="1138"/>
      <c r="CL10" s="1138"/>
      <c r="CM10" s="1138"/>
      <c r="CN10" s="1138"/>
      <c r="CO10" s="1138"/>
      <c r="CP10" s="1138"/>
      <c r="CQ10" s="1138"/>
      <c r="CR10" s="1138"/>
      <c r="CS10" s="1138"/>
      <c r="CT10" s="1138"/>
      <c r="CU10" s="1138"/>
      <c r="CV10" s="1138"/>
      <c r="CW10" s="1138"/>
      <c r="CX10" s="1138"/>
      <c r="CY10" s="1138"/>
      <c r="CZ10" s="1138"/>
      <c r="DA10" s="1138"/>
      <c r="DB10" s="1138"/>
      <c r="DC10" s="1138"/>
      <c r="DD10" s="1138"/>
      <c r="DE10" s="1138"/>
      <c r="DF10" s="1138"/>
      <c r="DG10" s="1138"/>
      <c r="DH10" s="1138"/>
      <c r="DI10" s="1138"/>
      <c r="DJ10" s="1138"/>
      <c r="DK10" s="1138"/>
      <c r="DL10" s="1138"/>
      <c r="DM10" s="1138"/>
      <c r="DN10" s="1138"/>
      <c r="DO10" s="1138"/>
      <c r="DP10" s="1138"/>
      <c r="DQ10" s="1138"/>
      <c r="DR10" s="1138"/>
      <c r="DS10" s="1138"/>
      <c r="DT10" s="1138"/>
      <c r="DU10" s="1138"/>
      <c r="DV10" s="1138"/>
      <c r="DW10" s="1138"/>
      <c r="DX10" s="1138"/>
      <c r="DY10" s="1138"/>
      <c r="DZ10" s="1138"/>
      <c r="EA10" s="1138"/>
    </row>
    <row r="11" spans="3:131" ht="81.599999999999994" customHeight="1">
      <c r="C11" s="1213"/>
      <c r="D11" s="1131"/>
      <c r="E11" s="1132"/>
      <c r="F11" s="768" t="s">
        <v>1</v>
      </c>
      <c r="G11" s="768" t="s">
        <v>838</v>
      </c>
      <c r="H11" s="768" t="s">
        <v>839</v>
      </c>
      <c r="I11" s="768" t="s">
        <v>840</v>
      </c>
      <c r="J11" s="768" t="s">
        <v>550</v>
      </c>
      <c r="K11" s="768" t="s">
        <v>841</v>
      </c>
      <c r="L11" s="768" t="s">
        <v>842</v>
      </c>
      <c r="M11" s="768" t="s">
        <v>843</v>
      </c>
      <c r="N11" s="768" t="s">
        <v>844</v>
      </c>
      <c r="O11" s="768" t="s">
        <v>845</v>
      </c>
      <c r="P11" s="768" t="s">
        <v>846</v>
      </c>
      <c r="Q11" s="768" t="s">
        <v>847</v>
      </c>
      <c r="R11" s="768" t="s">
        <v>461</v>
      </c>
      <c r="S11" s="768" t="s">
        <v>548</v>
      </c>
      <c r="T11" s="768" t="s">
        <v>848</v>
      </c>
      <c r="U11" s="768" t="s">
        <v>849</v>
      </c>
      <c r="V11" s="768" t="s">
        <v>850</v>
      </c>
      <c r="W11" s="768" t="s">
        <v>851</v>
      </c>
      <c r="X11" s="768" t="s">
        <v>852</v>
      </c>
      <c r="Y11" s="768" t="s">
        <v>853</v>
      </c>
      <c r="Z11" s="768" t="s">
        <v>854</v>
      </c>
      <c r="AA11" s="768" t="s">
        <v>855</v>
      </c>
      <c r="AB11" s="768" t="s">
        <v>856</v>
      </c>
      <c r="AC11" s="768" t="s">
        <v>857</v>
      </c>
      <c r="AD11" s="768" t="s">
        <v>858</v>
      </c>
      <c r="AE11" s="768" t="s">
        <v>859</v>
      </c>
      <c r="AF11" s="768" t="s">
        <v>860</v>
      </c>
      <c r="AG11" s="768" t="s">
        <v>861</v>
      </c>
      <c r="AH11" s="768" t="s">
        <v>862</v>
      </c>
      <c r="AI11" s="768" t="s">
        <v>863</v>
      </c>
      <c r="AJ11" s="768" t="s">
        <v>864</v>
      </c>
      <c r="AK11" s="768" t="s">
        <v>865</v>
      </c>
      <c r="AL11" s="768" t="s">
        <v>866</v>
      </c>
      <c r="AM11" s="768" t="s">
        <v>867</v>
      </c>
      <c r="AN11" s="768" t="s">
        <v>868</v>
      </c>
      <c r="AO11" s="768" t="s">
        <v>869</v>
      </c>
      <c r="AP11" s="768" t="s">
        <v>870</v>
      </c>
      <c r="AQ11" s="768" t="s">
        <v>871</v>
      </c>
      <c r="AR11" s="768" t="s">
        <v>872</v>
      </c>
      <c r="AS11" s="768" t="s">
        <v>873</v>
      </c>
      <c r="AT11" s="768" t="s">
        <v>874</v>
      </c>
      <c r="AU11" s="768" t="s">
        <v>875</v>
      </c>
      <c r="AV11" s="768" t="s">
        <v>876</v>
      </c>
      <c r="AW11" s="768" t="s">
        <v>877</v>
      </c>
      <c r="AX11" s="768" t="s">
        <v>878</v>
      </c>
      <c r="AY11" s="768" t="s">
        <v>879</v>
      </c>
      <c r="AZ11" s="768" t="s">
        <v>880</v>
      </c>
      <c r="BA11" s="768" t="s">
        <v>881</v>
      </c>
      <c r="BB11" s="768" t="s">
        <v>882</v>
      </c>
      <c r="BC11" s="768" t="s">
        <v>883</v>
      </c>
      <c r="BD11" s="768" t="s">
        <v>884</v>
      </c>
      <c r="BE11" s="768" t="s">
        <v>885</v>
      </c>
      <c r="BF11" s="768" t="s">
        <v>886</v>
      </c>
      <c r="BG11" s="768" t="s">
        <v>887</v>
      </c>
      <c r="BH11" s="768" t="s">
        <v>888</v>
      </c>
      <c r="BI11" s="768" t="s">
        <v>889</v>
      </c>
      <c r="BJ11" s="768" t="s">
        <v>890</v>
      </c>
      <c r="BK11" s="768" t="s">
        <v>891</v>
      </c>
      <c r="BL11" s="768" t="s">
        <v>892</v>
      </c>
      <c r="BM11" s="768" t="s">
        <v>893</v>
      </c>
      <c r="BN11" s="768" t="s">
        <v>894</v>
      </c>
      <c r="BO11" s="768" t="s">
        <v>895</v>
      </c>
      <c r="BP11" s="768" t="s">
        <v>896</v>
      </c>
      <c r="BQ11" s="768" t="s">
        <v>897</v>
      </c>
      <c r="BR11" s="768" t="s">
        <v>898</v>
      </c>
      <c r="BS11" s="768" t="s">
        <v>899</v>
      </c>
      <c r="BT11" s="768" t="s">
        <v>900</v>
      </c>
      <c r="BU11" s="768" t="s">
        <v>901</v>
      </c>
      <c r="BV11" s="768" t="s">
        <v>902</v>
      </c>
      <c r="BW11" s="768" t="s">
        <v>903</v>
      </c>
      <c r="BX11" s="768" t="s">
        <v>904</v>
      </c>
      <c r="BY11" s="768" t="s">
        <v>905</v>
      </c>
      <c r="BZ11" s="768" t="s">
        <v>906</v>
      </c>
      <c r="CA11" s="768" t="s">
        <v>907</v>
      </c>
      <c r="CB11" s="768" t="s">
        <v>908</v>
      </c>
      <c r="CC11" s="768" t="s">
        <v>909</v>
      </c>
      <c r="CD11" s="768" t="s">
        <v>910</v>
      </c>
      <c r="CE11" s="768" t="s">
        <v>911</v>
      </c>
      <c r="CF11" s="768" t="s">
        <v>912</v>
      </c>
      <c r="CG11" s="768" t="s">
        <v>913</v>
      </c>
      <c r="CH11" s="768" t="s">
        <v>914</v>
      </c>
      <c r="CI11" s="768" t="s">
        <v>915</v>
      </c>
      <c r="CJ11" s="768" t="s">
        <v>916</v>
      </c>
      <c r="CK11" s="768" t="s">
        <v>917</v>
      </c>
      <c r="CL11" s="768" t="s">
        <v>918</v>
      </c>
      <c r="CM11" s="768" t="s">
        <v>919</v>
      </c>
      <c r="CN11" s="768" t="s">
        <v>920</v>
      </c>
      <c r="CO11" s="768" t="s">
        <v>921</v>
      </c>
      <c r="CP11" s="768" t="s">
        <v>922</v>
      </c>
      <c r="CQ11" s="768" t="s">
        <v>923</v>
      </c>
      <c r="CR11" s="768" t="s">
        <v>924</v>
      </c>
      <c r="CS11" s="768" t="s">
        <v>925</v>
      </c>
      <c r="CT11" s="768" t="s">
        <v>926</v>
      </c>
      <c r="CU11" s="768" t="s">
        <v>927</v>
      </c>
      <c r="CV11" s="768" t="s">
        <v>928</v>
      </c>
      <c r="CW11" s="768" t="s">
        <v>929</v>
      </c>
      <c r="CX11" s="768" t="s">
        <v>930</v>
      </c>
      <c r="CY11" s="768" t="s">
        <v>931</v>
      </c>
      <c r="CZ11" s="768" t="s">
        <v>932</v>
      </c>
      <c r="DA11" s="768" t="s">
        <v>933</v>
      </c>
      <c r="DB11" s="768" t="s">
        <v>934</v>
      </c>
      <c r="DC11" s="768" t="s">
        <v>935</v>
      </c>
      <c r="DD11" s="768" t="s">
        <v>936</v>
      </c>
      <c r="DE11" s="768" t="s">
        <v>937</v>
      </c>
      <c r="DF11" s="768" t="s">
        <v>938</v>
      </c>
      <c r="DG11" s="768" t="s">
        <v>939</v>
      </c>
      <c r="DH11" s="768" t="s">
        <v>940</v>
      </c>
      <c r="DI11" s="768" t="s">
        <v>941</v>
      </c>
      <c r="DJ11" s="768" t="s">
        <v>942</v>
      </c>
      <c r="DK11" s="768" t="s">
        <v>943</v>
      </c>
      <c r="DL11" s="768" t="s">
        <v>944</v>
      </c>
      <c r="DM11" s="768" t="s">
        <v>945</v>
      </c>
      <c r="DN11" s="768" t="s">
        <v>946</v>
      </c>
      <c r="DO11" s="768" t="s">
        <v>947</v>
      </c>
      <c r="DP11" s="768" t="s">
        <v>948</v>
      </c>
      <c r="DQ11" s="768" t="s">
        <v>949</v>
      </c>
      <c r="DR11" s="768" t="s">
        <v>950</v>
      </c>
      <c r="DS11" s="768" t="s">
        <v>951</v>
      </c>
      <c r="DT11" s="768" t="s">
        <v>952</v>
      </c>
      <c r="DU11" s="768" t="s">
        <v>953</v>
      </c>
      <c r="DV11" s="768" t="s">
        <v>954</v>
      </c>
      <c r="DW11" s="768" t="s">
        <v>955</v>
      </c>
      <c r="DX11" s="768" t="s">
        <v>956</v>
      </c>
      <c r="DY11" s="768" t="s">
        <v>957</v>
      </c>
      <c r="DZ11" s="768" t="s">
        <v>958</v>
      </c>
      <c r="EA11" s="768" t="s">
        <v>959</v>
      </c>
    </row>
    <row r="12" spans="3:131">
      <c r="C12" s="1213"/>
      <c r="D12" s="1131"/>
      <c r="E12" s="1132"/>
      <c r="F12" s="1137" t="s">
        <v>960</v>
      </c>
      <c r="G12" s="1138"/>
      <c r="H12" s="1138"/>
      <c r="I12" s="1138"/>
      <c r="J12" s="1138"/>
      <c r="K12" s="1138"/>
      <c r="L12" s="1138"/>
      <c r="M12" s="1138"/>
      <c r="N12" s="1138"/>
      <c r="O12" s="1138"/>
      <c r="P12" s="1138"/>
      <c r="Q12" s="1138"/>
      <c r="R12" s="1138"/>
      <c r="S12" s="1138"/>
      <c r="T12" s="1138"/>
      <c r="U12" s="1138"/>
      <c r="V12" s="1138"/>
      <c r="W12" s="1138"/>
      <c r="X12" s="1138"/>
      <c r="Y12" s="1138"/>
      <c r="Z12" s="1138"/>
      <c r="AA12" s="1138"/>
      <c r="AB12" s="1138"/>
      <c r="AC12" s="1138"/>
      <c r="AD12" s="1138"/>
      <c r="AE12" s="1138"/>
      <c r="AF12" s="1138"/>
      <c r="AG12" s="1138"/>
      <c r="AH12" s="1138"/>
      <c r="AI12" s="1138"/>
      <c r="AJ12" s="1138"/>
      <c r="AK12" s="1138"/>
      <c r="AL12" s="1138"/>
      <c r="AM12" s="1138"/>
      <c r="AN12" s="1138"/>
      <c r="AO12" s="1138"/>
      <c r="AP12" s="1138"/>
      <c r="AQ12" s="1138"/>
      <c r="AR12" s="1138"/>
      <c r="AS12" s="1138"/>
      <c r="AT12" s="1138"/>
      <c r="AU12" s="1138"/>
      <c r="AV12" s="1138"/>
      <c r="AW12" s="1138"/>
      <c r="AX12" s="1138"/>
      <c r="AY12" s="1138"/>
      <c r="AZ12" s="1138"/>
      <c r="BA12" s="1138"/>
      <c r="BB12" s="1138"/>
      <c r="BC12" s="1138"/>
      <c r="BD12" s="1138"/>
      <c r="BE12" s="1138"/>
      <c r="BF12" s="1138"/>
      <c r="BG12" s="1138"/>
      <c r="BH12" s="1138"/>
      <c r="BI12" s="1138"/>
      <c r="BJ12" s="1138"/>
      <c r="BK12" s="1138"/>
      <c r="BL12" s="1138"/>
      <c r="BM12" s="1138"/>
      <c r="BN12" s="1138"/>
      <c r="BO12" s="1138"/>
      <c r="BP12" s="1138"/>
      <c r="BQ12" s="1138"/>
      <c r="BR12" s="1138"/>
      <c r="BS12" s="1138"/>
      <c r="BT12" s="1138"/>
      <c r="BU12" s="1138"/>
      <c r="BV12" s="1138"/>
      <c r="BW12" s="1138"/>
      <c r="BX12" s="1138"/>
      <c r="BY12" s="1138"/>
      <c r="BZ12" s="1138"/>
      <c r="CA12" s="1138"/>
      <c r="CB12" s="1138"/>
      <c r="CC12" s="1138"/>
      <c r="CD12" s="1138"/>
      <c r="CE12" s="1138"/>
      <c r="CF12" s="1138"/>
      <c r="CG12" s="1138"/>
      <c r="CH12" s="1138"/>
      <c r="CI12" s="1138"/>
      <c r="CJ12" s="1138"/>
      <c r="CK12" s="1138"/>
      <c r="CL12" s="1138"/>
      <c r="CM12" s="1138"/>
      <c r="CN12" s="1138"/>
      <c r="CO12" s="1138"/>
      <c r="CP12" s="1138"/>
      <c r="CQ12" s="1138"/>
      <c r="CR12" s="1138"/>
      <c r="CS12" s="1138"/>
      <c r="CT12" s="1138"/>
      <c r="CU12" s="1138"/>
      <c r="CV12" s="1138"/>
      <c r="CW12" s="1138"/>
      <c r="CX12" s="1138"/>
      <c r="CY12" s="1138"/>
      <c r="CZ12" s="1138"/>
      <c r="DA12" s="1138"/>
      <c r="DB12" s="1138"/>
      <c r="DC12" s="1138"/>
      <c r="DD12" s="1138"/>
      <c r="DE12" s="1138"/>
      <c r="DF12" s="1138"/>
      <c r="DG12" s="1138"/>
      <c r="DH12" s="1138"/>
      <c r="DI12" s="1138"/>
      <c r="DJ12" s="1138"/>
      <c r="DK12" s="1138"/>
      <c r="DL12" s="1138"/>
      <c r="DM12" s="1138"/>
      <c r="DN12" s="1138"/>
      <c r="DO12" s="1138"/>
      <c r="DP12" s="1138"/>
      <c r="DQ12" s="1138"/>
      <c r="DR12" s="1138"/>
      <c r="DS12" s="1138"/>
      <c r="DT12" s="1138"/>
      <c r="DU12" s="1138"/>
      <c r="DV12" s="1138"/>
      <c r="DW12" s="1138"/>
      <c r="DX12" s="1138"/>
      <c r="DY12" s="1138"/>
      <c r="DZ12" s="1138"/>
      <c r="EA12" s="1138"/>
    </row>
    <row r="13" spans="3:131">
      <c r="C13" s="1213"/>
      <c r="D13" s="1131"/>
      <c r="E13" s="1132"/>
      <c r="F13" s="1137" t="s">
        <v>1</v>
      </c>
      <c r="G13" s="1138"/>
      <c r="H13" s="1138"/>
      <c r="I13" s="1138"/>
      <c r="J13" s="1138"/>
      <c r="K13" s="1138"/>
      <c r="L13" s="1138"/>
      <c r="M13" s="1138"/>
      <c r="N13" s="1138"/>
      <c r="O13" s="1138"/>
      <c r="P13" s="1138"/>
      <c r="Q13" s="1138"/>
      <c r="R13" s="1138"/>
      <c r="S13" s="1138"/>
      <c r="T13" s="1138"/>
      <c r="U13" s="1138"/>
      <c r="V13" s="1138"/>
      <c r="W13" s="1138"/>
      <c r="X13" s="1138"/>
      <c r="Y13" s="1138"/>
      <c r="Z13" s="1138"/>
      <c r="AA13" s="1138"/>
      <c r="AB13" s="1138"/>
      <c r="AC13" s="1138"/>
      <c r="AD13" s="1138"/>
      <c r="AE13" s="1138"/>
      <c r="AF13" s="1138"/>
      <c r="AG13" s="1138"/>
      <c r="AH13" s="1138"/>
      <c r="AI13" s="1138"/>
      <c r="AJ13" s="1138"/>
      <c r="AK13" s="1138"/>
      <c r="AL13" s="1138"/>
      <c r="AM13" s="1138"/>
      <c r="AN13" s="1138"/>
      <c r="AO13" s="1138"/>
      <c r="AP13" s="1138"/>
      <c r="AQ13" s="1138"/>
      <c r="AR13" s="1138"/>
      <c r="AS13" s="1138"/>
      <c r="AT13" s="1138"/>
      <c r="AU13" s="1138"/>
      <c r="AV13" s="1138"/>
      <c r="AW13" s="1138"/>
      <c r="AX13" s="1138"/>
      <c r="AY13" s="1138"/>
      <c r="AZ13" s="1138"/>
      <c r="BA13" s="1138"/>
      <c r="BB13" s="1138"/>
      <c r="BC13" s="1138"/>
      <c r="BD13" s="1138"/>
      <c r="BE13" s="1138"/>
      <c r="BF13" s="1138"/>
      <c r="BG13" s="1138"/>
      <c r="BH13" s="1138"/>
      <c r="BI13" s="1138"/>
      <c r="BJ13" s="1138"/>
      <c r="BK13" s="1138"/>
      <c r="BL13" s="1138"/>
      <c r="BM13" s="1138"/>
      <c r="BN13" s="1138"/>
      <c r="BO13" s="1138"/>
      <c r="BP13" s="1138"/>
      <c r="BQ13" s="1138"/>
      <c r="BR13" s="1138"/>
      <c r="BS13" s="1138"/>
      <c r="BT13" s="1138"/>
      <c r="BU13" s="1138"/>
      <c r="BV13" s="1138"/>
      <c r="BW13" s="1138"/>
      <c r="BX13" s="1138"/>
      <c r="BY13" s="1138"/>
      <c r="BZ13" s="1138"/>
      <c r="CA13" s="1138"/>
      <c r="CB13" s="1138"/>
      <c r="CC13" s="1138"/>
      <c r="CD13" s="1138"/>
      <c r="CE13" s="1138"/>
      <c r="CF13" s="1138"/>
      <c r="CG13" s="1138"/>
      <c r="CH13" s="1138"/>
      <c r="CI13" s="1138"/>
      <c r="CJ13" s="1138"/>
      <c r="CK13" s="1138"/>
      <c r="CL13" s="1138"/>
      <c r="CM13" s="1138"/>
      <c r="CN13" s="1138"/>
      <c r="CO13" s="1138"/>
      <c r="CP13" s="1138"/>
      <c r="CQ13" s="1138"/>
      <c r="CR13" s="1138"/>
      <c r="CS13" s="1138"/>
      <c r="CT13" s="1138"/>
      <c r="CU13" s="1138"/>
      <c r="CV13" s="1138"/>
      <c r="CW13" s="1138"/>
      <c r="CX13" s="1138"/>
      <c r="CY13" s="1138"/>
      <c r="CZ13" s="1138"/>
      <c r="DA13" s="1138"/>
      <c r="DB13" s="1138"/>
      <c r="DC13" s="1138"/>
      <c r="DD13" s="1138"/>
      <c r="DE13" s="1138"/>
      <c r="DF13" s="1138"/>
      <c r="DG13" s="1138"/>
      <c r="DH13" s="1138"/>
      <c r="DI13" s="1138"/>
      <c r="DJ13" s="1138"/>
      <c r="DK13" s="1138"/>
      <c r="DL13" s="1138"/>
      <c r="DM13" s="1138"/>
      <c r="DN13" s="1138"/>
      <c r="DO13" s="1138"/>
      <c r="DP13" s="1138"/>
      <c r="DQ13" s="1138"/>
      <c r="DR13" s="1138"/>
      <c r="DS13" s="1138"/>
      <c r="DT13" s="1138"/>
      <c r="DU13" s="1138"/>
      <c r="DV13" s="1138"/>
      <c r="DW13" s="1138"/>
      <c r="DX13" s="1138"/>
      <c r="DY13" s="1138"/>
      <c r="DZ13" s="1138"/>
      <c r="EA13" s="1138"/>
    </row>
    <row r="14" spans="3:131">
      <c r="C14" s="1214"/>
      <c r="D14" s="1133"/>
      <c r="E14" s="1134"/>
      <c r="F14" s="768" t="s">
        <v>719</v>
      </c>
      <c r="G14" s="768" t="s">
        <v>719</v>
      </c>
      <c r="H14" s="768" t="s">
        <v>719</v>
      </c>
      <c r="I14" s="768" t="s">
        <v>719</v>
      </c>
      <c r="J14" s="768" t="s">
        <v>719</v>
      </c>
      <c r="K14" s="768" t="s">
        <v>719</v>
      </c>
      <c r="L14" s="768" t="s">
        <v>719</v>
      </c>
      <c r="M14" s="768" t="s">
        <v>719</v>
      </c>
      <c r="N14" s="768" t="s">
        <v>719</v>
      </c>
      <c r="O14" s="768" t="s">
        <v>719</v>
      </c>
      <c r="P14" s="768" t="s">
        <v>719</v>
      </c>
      <c r="Q14" s="768" t="s">
        <v>719</v>
      </c>
      <c r="R14" s="768" t="s">
        <v>719</v>
      </c>
      <c r="S14" s="768" t="s">
        <v>719</v>
      </c>
      <c r="T14" s="768" t="s">
        <v>719</v>
      </c>
      <c r="U14" s="768" t="s">
        <v>719</v>
      </c>
      <c r="V14" s="768" t="s">
        <v>719</v>
      </c>
      <c r="W14" s="768" t="s">
        <v>719</v>
      </c>
      <c r="X14" s="768" t="s">
        <v>719</v>
      </c>
      <c r="Y14" s="768" t="s">
        <v>719</v>
      </c>
      <c r="Z14" s="768" t="s">
        <v>719</v>
      </c>
      <c r="AA14" s="768" t="s">
        <v>719</v>
      </c>
      <c r="AB14" s="768" t="s">
        <v>719</v>
      </c>
      <c r="AC14" s="768" t="s">
        <v>719</v>
      </c>
      <c r="AD14" s="768" t="s">
        <v>719</v>
      </c>
      <c r="AE14" s="768" t="s">
        <v>719</v>
      </c>
      <c r="AF14" s="768" t="s">
        <v>719</v>
      </c>
      <c r="AG14" s="768" t="s">
        <v>719</v>
      </c>
      <c r="AH14" s="768" t="s">
        <v>719</v>
      </c>
      <c r="AI14" s="768" t="s">
        <v>719</v>
      </c>
      <c r="AJ14" s="768" t="s">
        <v>719</v>
      </c>
      <c r="AK14" s="768" t="s">
        <v>719</v>
      </c>
      <c r="AL14" s="768" t="s">
        <v>719</v>
      </c>
      <c r="AM14" s="768" t="s">
        <v>719</v>
      </c>
      <c r="AN14" s="768" t="s">
        <v>719</v>
      </c>
      <c r="AO14" s="768" t="s">
        <v>719</v>
      </c>
      <c r="AP14" s="768" t="s">
        <v>719</v>
      </c>
      <c r="AQ14" s="768" t="s">
        <v>719</v>
      </c>
      <c r="AR14" s="768" t="s">
        <v>719</v>
      </c>
      <c r="AS14" s="768" t="s">
        <v>719</v>
      </c>
      <c r="AT14" s="768" t="s">
        <v>719</v>
      </c>
      <c r="AU14" s="768" t="s">
        <v>719</v>
      </c>
      <c r="AV14" s="768" t="s">
        <v>719</v>
      </c>
      <c r="AW14" s="768" t="s">
        <v>719</v>
      </c>
      <c r="AX14" s="768" t="s">
        <v>719</v>
      </c>
      <c r="AY14" s="768" t="s">
        <v>719</v>
      </c>
      <c r="AZ14" s="768" t="s">
        <v>719</v>
      </c>
      <c r="BA14" s="768" t="s">
        <v>719</v>
      </c>
      <c r="BB14" s="768" t="s">
        <v>719</v>
      </c>
      <c r="BC14" s="768" t="s">
        <v>719</v>
      </c>
      <c r="BD14" s="768" t="s">
        <v>719</v>
      </c>
      <c r="BE14" s="768" t="s">
        <v>719</v>
      </c>
      <c r="BF14" s="768" t="s">
        <v>719</v>
      </c>
      <c r="BG14" s="768" t="s">
        <v>719</v>
      </c>
      <c r="BH14" s="768" t="s">
        <v>719</v>
      </c>
      <c r="BI14" s="768" t="s">
        <v>719</v>
      </c>
      <c r="BJ14" s="768" t="s">
        <v>719</v>
      </c>
      <c r="BK14" s="768" t="s">
        <v>719</v>
      </c>
      <c r="BL14" s="768" t="s">
        <v>719</v>
      </c>
      <c r="BM14" s="768" t="s">
        <v>719</v>
      </c>
      <c r="BN14" s="768" t="s">
        <v>719</v>
      </c>
      <c r="BO14" s="768" t="s">
        <v>719</v>
      </c>
      <c r="BP14" s="768" t="s">
        <v>719</v>
      </c>
      <c r="BQ14" s="768" t="s">
        <v>719</v>
      </c>
      <c r="BR14" s="768" t="s">
        <v>719</v>
      </c>
      <c r="BS14" s="768" t="s">
        <v>719</v>
      </c>
      <c r="BT14" s="768" t="s">
        <v>719</v>
      </c>
      <c r="BU14" s="768" t="s">
        <v>719</v>
      </c>
      <c r="BV14" s="768" t="s">
        <v>719</v>
      </c>
      <c r="BW14" s="768" t="s">
        <v>719</v>
      </c>
      <c r="BX14" s="768" t="s">
        <v>719</v>
      </c>
      <c r="BY14" s="768" t="s">
        <v>719</v>
      </c>
      <c r="BZ14" s="768" t="s">
        <v>719</v>
      </c>
      <c r="CA14" s="768" t="s">
        <v>719</v>
      </c>
      <c r="CB14" s="768" t="s">
        <v>719</v>
      </c>
      <c r="CC14" s="768" t="s">
        <v>719</v>
      </c>
      <c r="CD14" s="768" t="s">
        <v>719</v>
      </c>
      <c r="CE14" s="768" t="s">
        <v>719</v>
      </c>
      <c r="CF14" s="768" t="s">
        <v>719</v>
      </c>
      <c r="CG14" s="768" t="s">
        <v>719</v>
      </c>
      <c r="CH14" s="768" t="s">
        <v>719</v>
      </c>
      <c r="CI14" s="768" t="s">
        <v>719</v>
      </c>
      <c r="CJ14" s="768" t="s">
        <v>719</v>
      </c>
      <c r="CK14" s="768" t="s">
        <v>719</v>
      </c>
      <c r="CL14" s="768" t="s">
        <v>719</v>
      </c>
      <c r="CM14" s="768" t="s">
        <v>719</v>
      </c>
      <c r="CN14" s="768" t="s">
        <v>719</v>
      </c>
      <c r="CO14" s="768" t="s">
        <v>719</v>
      </c>
      <c r="CP14" s="768" t="s">
        <v>719</v>
      </c>
      <c r="CQ14" s="768" t="s">
        <v>719</v>
      </c>
      <c r="CR14" s="768" t="s">
        <v>719</v>
      </c>
      <c r="CS14" s="768" t="s">
        <v>719</v>
      </c>
      <c r="CT14" s="768" t="s">
        <v>719</v>
      </c>
      <c r="CU14" s="768" t="s">
        <v>719</v>
      </c>
      <c r="CV14" s="768" t="s">
        <v>719</v>
      </c>
      <c r="CW14" s="768" t="s">
        <v>719</v>
      </c>
      <c r="CX14" s="768" t="s">
        <v>719</v>
      </c>
      <c r="CY14" s="768" t="s">
        <v>719</v>
      </c>
      <c r="CZ14" s="768" t="s">
        <v>719</v>
      </c>
      <c r="DA14" s="768" t="s">
        <v>719</v>
      </c>
      <c r="DB14" s="768" t="s">
        <v>719</v>
      </c>
      <c r="DC14" s="768" t="s">
        <v>719</v>
      </c>
      <c r="DD14" s="768" t="s">
        <v>719</v>
      </c>
      <c r="DE14" s="768" t="s">
        <v>719</v>
      </c>
      <c r="DF14" s="768" t="s">
        <v>719</v>
      </c>
      <c r="DG14" s="768" t="s">
        <v>719</v>
      </c>
      <c r="DH14" s="768" t="s">
        <v>719</v>
      </c>
      <c r="DI14" s="768" t="s">
        <v>719</v>
      </c>
      <c r="DJ14" s="768" t="s">
        <v>719</v>
      </c>
      <c r="DK14" s="768" t="s">
        <v>719</v>
      </c>
      <c r="DL14" s="768" t="s">
        <v>719</v>
      </c>
      <c r="DM14" s="768" t="s">
        <v>719</v>
      </c>
      <c r="DN14" s="768" t="s">
        <v>719</v>
      </c>
      <c r="DO14" s="768" t="s">
        <v>719</v>
      </c>
      <c r="DP14" s="768" t="s">
        <v>719</v>
      </c>
      <c r="DQ14" s="768" t="s">
        <v>719</v>
      </c>
      <c r="DR14" s="768" t="s">
        <v>719</v>
      </c>
      <c r="DS14" s="768" t="s">
        <v>719</v>
      </c>
      <c r="DT14" s="768" t="s">
        <v>719</v>
      </c>
      <c r="DU14" s="768" t="s">
        <v>719</v>
      </c>
      <c r="DV14" s="768" t="s">
        <v>719</v>
      </c>
      <c r="DW14" s="768" t="s">
        <v>719</v>
      </c>
      <c r="DX14" s="768" t="s">
        <v>719</v>
      </c>
      <c r="DY14" s="768" t="s">
        <v>719</v>
      </c>
      <c r="DZ14" s="768" t="s">
        <v>719</v>
      </c>
      <c r="EA14" s="768" t="s">
        <v>719</v>
      </c>
    </row>
    <row r="15" spans="3:131">
      <c r="C15" s="1206">
        <v>2021</v>
      </c>
      <c r="D15" s="409" t="s">
        <v>263</v>
      </c>
      <c r="E15" s="410" t="s">
        <v>430</v>
      </c>
      <c r="F15" s="411">
        <v>4426461</v>
      </c>
      <c r="G15" s="411">
        <v>39775</v>
      </c>
      <c r="H15" s="411">
        <v>23090</v>
      </c>
      <c r="I15" s="411">
        <v>106</v>
      </c>
      <c r="J15" s="411">
        <v>13157</v>
      </c>
      <c r="K15" s="411">
        <v>27207</v>
      </c>
      <c r="L15" s="411">
        <v>3049</v>
      </c>
      <c r="M15" s="411">
        <v>150</v>
      </c>
      <c r="N15" s="411">
        <v>3278</v>
      </c>
      <c r="O15" s="411">
        <v>7260</v>
      </c>
      <c r="P15" s="411">
        <v>864</v>
      </c>
      <c r="Q15" s="411">
        <v>1375</v>
      </c>
      <c r="R15" s="411">
        <v>10289</v>
      </c>
      <c r="S15" s="411">
        <v>545</v>
      </c>
      <c r="T15" s="411">
        <v>54</v>
      </c>
      <c r="U15" s="411">
        <v>1</v>
      </c>
      <c r="V15" s="411">
        <v>100</v>
      </c>
      <c r="W15" s="411">
        <v>4</v>
      </c>
      <c r="X15" s="411">
        <v>29</v>
      </c>
      <c r="Y15" s="411">
        <v>2252</v>
      </c>
      <c r="Z15" s="411">
        <v>7186</v>
      </c>
      <c r="AA15" s="411">
        <v>528</v>
      </c>
      <c r="AB15" s="411">
        <v>35</v>
      </c>
      <c r="AC15" s="411">
        <v>64</v>
      </c>
      <c r="AD15" s="411">
        <v>11898</v>
      </c>
      <c r="AE15" s="411">
        <v>6668</v>
      </c>
      <c r="AF15" s="411">
        <v>3474</v>
      </c>
      <c r="AG15" s="411">
        <v>1807</v>
      </c>
      <c r="AH15" s="411">
        <v>7641</v>
      </c>
      <c r="AI15" s="411">
        <v>1410</v>
      </c>
      <c r="AJ15" s="411">
        <v>36113</v>
      </c>
      <c r="AK15" s="411">
        <v>8176</v>
      </c>
      <c r="AL15" s="411">
        <v>3750</v>
      </c>
      <c r="AM15" s="411">
        <v>11697</v>
      </c>
      <c r="AN15" s="411">
        <v>828</v>
      </c>
      <c r="AO15" s="411">
        <v>2759</v>
      </c>
      <c r="AP15" s="411">
        <v>4751</v>
      </c>
      <c r="AQ15" s="411">
        <v>7979</v>
      </c>
      <c r="AR15" s="411">
        <v>24381</v>
      </c>
      <c r="AS15" s="411">
        <v>67643</v>
      </c>
      <c r="AT15" s="411">
        <v>25</v>
      </c>
      <c r="AU15" s="411">
        <v>4844</v>
      </c>
      <c r="AV15" s="411">
        <v>4277</v>
      </c>
      <c r="AW15" s="411">
        <v>41126</v>
      </c>
      <c r="AX15" s="411">
        <v>4817</v>
      </c>
      <c r="AY15" s="411">
        <v>23966</v>
      </c>
      <c r="AZ15" s="411">
        <v>3685</v>
      </c>
      <c r="BA15" s="411">
        <v>10359</v>
      </c>
      <c r="BB15" s="411">
        <v>13882</v>
      </c>
      <c r="BC15" s="411">
        <v>76</v>
      </c>
      <c r="BD15" s="411">
        <v>0</v>
      </c>
      <c r="BE15" s="411">
        <v>2378</v>
      </c>
      <c r="BF15" s="411">
        <v>7272</v>
      </c>
      <c r="BG15" s="411">
        <v>390</v>
      </c>
      <c r="BH15" s="411">
        <v>2519</v>
      </c>
      <c r="BI15" s="411">
        <v>2689</v>
      </c>
      <c r="BJ15" s="411">
        <v>1589</v>
      </c>
      <c r="BK15" s="411">
        <v>988</v>
      </c>
      <c r="BL15" s="411">
        <v>3839</v>
      </c>
      <c r="BM15" s="411">
        <v>7600</v>
      </c>
      <c r="BN15" s="411">
        <v>5382</v>
      </c>
      <c r="BO15" s="411">
        <v>15965</v>
      </c>
      <c r="BP15" s="411">
        <v>6698</v>
      </c>
      <c r="BQ15" s="411">
        <v>436</v>
      </c>
      <c r="BR15" s="411">
        <v>5210</v>
      </c>
      <c r="BS15" s="411">
        <v>14017</v>
      </c>
      <c r="BT15" s="411">
        <v>1596</v>
      </c>
      <c r="BU15" s="411">
        <v>4813</v>
      </c>
      <c r="BV15" s="411">
        <v>8381</v>
      </c>
      <c r="BW15" s="411">
        <v>921</v>
      </c>
      <c r="BX15" s="411">
        <v>694</v>
      </c>
      <c r="BY15" s="411">
        <v>1012</v>
      </c>
      <c r="BZ15" s="411">
        <v>448</v>
      </c>
      <c r="CA15" s="411">
        <v>2014</v>
      </c>
      <c r="CB15" s="411">
        <v>4141</v>
      </c>
      <c r="CC15" s="411">
        <v>60475</v>
      </c>
      <c r="CD15" s="411">
        <v>4488</v>
      </c>
      <c r="CE15" s="411">
        <v>77</v>
      </c>
      <c r="CF15" s="411">
        <v>471</v>
      </c>
      <c r="CG15" s="411">
        <v>390</v>
      </c>
      <c r="CH15" s="411">
        <v>7292</v>
      </c>
      <c r="CI15" s="411">
        <v>18108</v>
      </c>
      <c r="CJ15" s="411">
        <v>7412</v>
      </c>
      <c r="CK15" s="411">
        <v>4900</v>
      </c>
      <c r="CL15" s="411">
        <v>171</v>
      </c>
      <c r="CM15" s="411">
        <v>412</v>
      </c>
      <c r="CN15" s="411">
        <v>862</v>
      </c>
      <c r="CO15" s="411">
        <v>1262</v>
      </c>
      <c r="CP15" s="411">
        <v>189</v>
      </c>
      <c r="CQ15" s="411">
        <v>1614</v>
      </c>
      <c r="CR15" s="411">
        <v>12</v>
      </c>
      <c r="CS15" s="411">
        <v>5617</v>
      </c>
      <c r="CT15" s="411">
        <v>519</v>
      </c>
      <c r="CU15" s="411">
        <v>2717</v>
      </c>
      <c r="CV15" s="411">
        <v>1739</v>
      </c>
      <c r="CW15" s="411">
        <v>4249</v>
      </c>
      <c r="CX15" s="411">
        <v>1620</v>
      </c>
      <c r="CY15" s="411">
        <v>3509</v>
      </c>
      <c r="CZ15" s="411">
        <v>8385</v>
      </c>
      <c r="DA15" s="411">
        <v>1132</v>
      </c>
      <c r="DB15" s="411">
        <v>721</v>
      </c>
      <c r="DC15" s="411">
        <v>5873</v>
      </c>
      <c r="DD15" s="411">
        <v>10623</v>
      </c>
      <c r="DE15" s="411">
        <v>1496</v>
      </c>
      <c r="DF15" s="411">
        <v>50579</v>
      </c>
      <c r="DG15" s="411">
        <v>3428</v>
      </c>
      <c r="DH15" s="411">
        <v>129</v>
      </c>
      <c r="DI15" s="411">
        <v>2041</v>
      </c>
      <c r="DJ15" s="411">
        <v>0</v>
      </c>
      <c r="DK15" s="411">
        <v>3034</v>
      </c>
      <c r="DL15" s="411">
        <v>38599</v>
      </c>
      <c r="DM15" s="411">
        <v>1942</v>
      </c>
      <c r="DN15" s="411">
        <v>94</v>
      </c>
      <c r="DO15" s="411">
        <v>297</v>
      </c>
      <c r="DP15" s="411">
        <v>535</v>
      </c>
      <c r="DQ15" s="411">
        <v>3065</v>
      </c>
      <c r="DR15" s="411">
        <v>4005</v>
      </c>
      <c r="DS15" s="411">
        <v>16266</v>
      </c>
      <c r="DT15" s="411">
        <v>3944</v>
      </c>
      <c r="DU15" s="411">
        <v>16514</v>
      </c>
      <c r="DV15" s="411">
        <v>1873</v>
      </c>
      <c r="DW15" s="411">
        <v>80</v>
      </c>
      <c r="DX15" s="411">
        <v>12071</v>
      </c>
      <c r="DY15" s="411">
        <v>3136</v>
      </c>
      <c r="DZ15" s="411">
        <v>9091</v>
      </c>
      <c r="EA15" s="411">
        <v>2833</v>
      </c>
    </row>
    <row r="16" spans="3:131">
      <c r="C16" s="1207"/>
      <c r="D16" s="413" t="s">
        <v>3</v>
      </c>
      <c r="E16" s="414">
        <v>16</v>
      </c>
      <c r="F16" s="415">
        <v>936569</v>
      </c>
      <c r="G16" s="415">
        <v>9106</v>
      </c>
      <c r="H16" s="415">
        <v>4453</v>
      </c>
      <c r="I16" s="415">
        <v>79</v>
      </c>
      <c r="J16" s="415">
        <v>4823</v>
      </c>
      <c r="K16" s="415">
        <v>5798</v>
      </c>
      <c r="L16" s="415">
        <v>638</v>
      </c>
      <c r="M16" s="415">
        <v>33</v>
      </c>
      <c r="N16" s="415">
        <v>1409</v>
      </c>
      <c r="O16" s="415">
        <v>3526</v>
      </c>
      <c r="P16" s="415">
        <v>266</v>
      </c>
      <c r="Q16" s="415">
        <v>554</v>
      </c>
      <c r="R16" s="415">
        <v>2378</v>
      </c>
      <c r="S16" s="415">
        <v>184</v>
      </c>
      <c r="T16" s="415">
        <v>13</v>
      </c>
      <c r="U16" s="415">
        <v>0</v>
      </c>
      <c r="V16" s="415">
        <v>9</v>
      </c>
      <c r="W16" s="415">
        <v>0</v>
      </c>
      <c r="X16" s="415">
        <v>1</v>
      </c>
      <c r="Y16" s="415">
        <v>250</v>
      </c>
      <c r="Z16" s="415">
        <v>2197</v>
      </c>
      <c r="AA16" s="415">
        <v>136</v>
      </c>
      <c r="AB16" s="415">
        <v>5</v>
      </c>
      <c r="AC16" s="415">
        <v>21</v>
      </c>
      <c r="AD16" s="415">
        <v>4530</v>
      </c>
      <c r="AE16" s="415">
        <v>2853</v>
      </c>
      <c r="AF16" s="415">
        <v>1284</v>
      </c>
      <c r="AG16" s="415">
        <v>366</v>
      </c>
      <c r="AH16" s="415">
        <v>2124</v>
      </c>
      <c r="AI16" s="415">
        <v>414</v>
      </c>
      <c r="AJ16" s="415">
        <v>9853</v>
      </c>
      <c r="AK16" s="415">
        <v>1891</v>
      </c>
      <c r="AL16" s="415">
        <v>1722</v>
      </c>
      <c r="AM16" s="415">
        <v>2492</v>
      </c>
      <c r="AN16" s="415">
        <v>47</v>
      </c>
      <c r="AO16" s="415">
        <v>626</v>
      </c>
      <c r="AP16" s="415">
        <v>618</v>
      </c>
      <c r="AQ16" s="415">
        <v>370</v>
      </c>
      <c r="AR16" s="415">
        <v>3401</v>
      </c>
      <c r="AS16" s="415">
        <v>7357</v>
      </c>
      <c r="AT16" s="415">
        <v>8</v>
      </c>
      <c r="AU16" s="415">
        <v>233</v>
      </c>
      <c r="AV16" s="415">
        <v>1608</v>
      </c>
      <c r="AW16" s="415">
        <v>2460</v>
      </c>
      <c r="AX16" s="415">
        <v>2338</v>
      </c>
      <c r="AY16" s="415">
        <v>5240</v>
      </c>
      <c r="AZ16" s="415">
        <v>2168</v>
      </c>
      <c r="BA16" s="415">
        <v>3259</v>
      </c>
      <c r="BB16" s="415">
        <v>2152</v>
      </c>
      <c r="BC16" s="415">
        <v>4</v>
      </c>
      <c r="BD16" s="415">
        <v>0</v>
      </c>
      <c r="BE16" s="415">
        <v>210</v>
      </c>
      <c r="BF16" s="415">
        <v>2303</v>
      </c>
      <c r="BG16" s="415">
        <v>26</v>
      </c>
      <c r="BH16" s="415">
        <v>433</v>
      </c>
      <c r="BI16" s="415">
        <v>615</v>
      </c>
      <c r="BJ16" s="415">
        <v>297</v>
      </c>
      <c r="BK16" s="415">
        <v>216</v>
      </c>
      <c r="BL16" s="415">
        <v>967</v>
      </c>
      <c r="BM16" s="415">
        <v>2011</v>
      </c>
      <c r="BN16" s="415">
        <v>639</v>
      </c>
      <c r="BO16" s="415">
        <v>6767</v>
      </c>
      <c r="BP16" s="415">
        <v>3320</v>
      </c>
      <c r="BQ16" s="415">
        <v>339</v>
      </c>
      <c r="BR16" s="415">
        <v>4059</v>
      </c>
      <c r="BS16" s="415">
        <v>10847</v>
      </c>
      <c r="BT16" s="415">
        <v>588</v>
      </c>
      <c r="BU16" s="415">
        <v>2211</v>
      </c>
      <c r="BV16" s="415">
        <v>2532</v>
      </c>
      <c r="BW16" s="415">
        <v>378</v>
      </c>
      <c r="BX16" s="415">
        <v>176</v>
      </c>
      <c r="BY16" s="415">
        <v>259</v>
      </c>
      <c r="BZ16" s="415">
        <v>188</v>
      </c>
      <c r="CA16" s="415">
        <v>662</v>
      </c>
      <c r="CB16" s="415">
        <v>1460</v>
      </c>
      <c r="CC16" s="415">
        <v>19222</v>
      </c>
      <c r="CD16" s="415">
        <v>1454</v>
      </c>
      <c r="CE16" s="415">
        <v>30</v>
      </c>
      <c r="CF16" s="415">
        <v>3</v>
      </c>
      <c r="CG16" s="415">
        <v>87</v>
      </c>
      <c r="CH16" s="415">
        <v>2534</v>
      </c>
      <c r="CI16" s="415">
        <v>10562</v>
      </c>
      <c r="CJ16" s="415">
        <v>1935</v>
      </c>
      <c r="CK16" s="415">
        <v>1036</v>
      </c>
      <c r="CL16" s="415">
        <v>18</v>
      </c>
      <c r="CM16" s="415">
        <v>172</v>
      </c>
      <c r="CN16" s="415">
        <v>56</v>
      </c>
      <c r="CO16" s="415">
        <v>301</v>
      </c>
      <c r="CP16" s="415">
        <v>15</v>
      </c>
      <c r="CQ16" s="415">
        <v>78</v>
      </c>
      <c r="CR16" s="415">
        <v>0</v>
      </c>
      <c r="CS16" s="415">
        <v>1301</v>
      </c>
      <c r="CT16" s="415">
        <v>131</v>
      </c>
      <c r="CU16" s="415">
        <v>675</v>
      </c>
      <c r="CV16" s="415">
        <v>672</v>
      </c>
      <c r="CW16" s="415">
        <v>2602</v>
      </c>
      <c r="CX16" s="415">
        <v>583</v>
      </c>
      <c r="CY16" s="415">
        <v>1659</v>
      </c>
      <c r="CZ16" s="415">
        <v>2271</v>
      </c>
      <c r="DA16" s="415">
        <v>403</v>
      </c>
      <c r="DB16" s="415">
        <v>300</v>
      </c>
      <c r="DC16" s="415">
        <v>1674</v>
      </c>
      <c r="DD16" s="415">
        <v>2033</v>
      </c>
      <c r="DE16" s="415">
        <v>401</v>
      </c>
      <c r="DF16" s="415">
        <v>13395</v>
      </c>
      <c r="DG16" s="415">
        <v>281</v>
      </c>
      <c r="DH16" s="415">
        <v>55</v>
      </c>
      <c r="DI16" s="415">
        <v>179</v>
      </c>
      <c r="DJ16" s="415">
        <v>0</v>
      </c>
      <c r="DK16" s="415">
        <v>1748</v>
      </c>
      <c r="DL16" s="415">
        <v>9768</v>
      </c>
      <c r="DM16" s="415">
        <v>207</v>
      </c>
      <c r="DN16" s="415">
        <v>5</v>
      </c>
      <c r="DO16" s="415">
        <v>64</v>
      </c>
      <c r="DP16" s="415">
        <v>114</v>
      </c>
      <c r="DQ16" s="415">
        <v>354</v>
      </c>
      <c r="DR16" s="415">
        <v>1519</v>
      </c>
      <c r="DS16" s="415">
        <v>3964</v>
      </c>
      <c r="DT16" s="415">
        <v>1011</v>
      </c>
      <c r="DU16" s="415">
        <v>3081</v>
      </c>
      <c r="DV16" s="415">
        <v>325</v>
      </c>
      <c r="DW16" s="415">
        <v>10</v>
      </c>
      <c r="DX16" s="415">
        <v>2657</v>
      </c>
      <c r="DY16" s="415">
        <v>704</v>
      </c>
      <c r="DZ16" s="415">
        <v>1909</v>
      </c>
      <c r="EA16" s="415">
        <v>718</v>
      </c>
    </row>
    <row r="17" spans="3:131">
      <c r="C17" s="1207"/>
      <c r="D17" s="409" t="s">
        <v>150</v>
      </c>
      <c r="E17" s="410" t="s">
        <v>290</v>
      </c>
      <c r="F17" s="411">
        <v>184742</v>
      </c>
      <c r="G17" s="411">
        <v>1181</v>
      </c>
      <c r="H17" s="411">
        <v>353</v>
      </c>
      <c r="I17" s="411">
        <v>24</v>
      </c>
      <c r="J17" s="411">
        <v>544</v>
      </c>
      <c r="K17" s="411">
        <v>722</v>
      </c>
      <c r="L17" s="411">
        <v>125</v>
      </c>
      <c r="M17" s="411">
        <v>4</v>
      </c>
      <c r="N17" s="411">
        <v>366</v>
      </c>
      <c r="O17" s="411">
        <v>942</v>
      </c>
      <c r="P17" s="411">
        <v>48</v>
      </c>
      <c r="Q17" s="411">
        <v>106</v>
      </c>
      <c r="R17" s="411">
        <v>304</v>
      </c>
      <c r="S17" s="411">
        <v>115</v>
      </c>
      <c r="T17" s="411">
        <v>8</v>
      </c>
      <c r="U17" s="411">
        <v>0</v>
      </c>
      <c r="V17" s="411">
        <v>3</v>
      </c>
      <c r="W17" s="411">
        <v>0</v>
      </c>
      <c r="X17" s="411">
        <v>0</v>
      </c>
      <c r="Y17" s="411">
        <v>46</v>
      </c>
      <c r="Z17" s="411">
        <v>174</v>
      </c>
      <c r="AA17" s="411">
        <v>30</v>
      </c>
      <c r="AB17" s="411">
        <v>1</v>
      </c>
      <c r="AC17" s="411">
        <v>9</v>
      </c>
      <c r="AD17" s="411">
        <v>885</v>
      </c>
      <c r="AE17" s="411">
        <v>607</v>
      </c>
      <c r="AF17" s="411">
        <v>430</v>
      </c>
      <c r="AG17" s="411">
        <v>73</v>
      </c>
      <c r="AH17" s="411">
        <v>417</v>
      </c>
      <c r="AI17" s="411">
        <v>106</v>
      </c>
      <c r="AJ17" s="411">
        <v>1784</v>
      </c>
      <c r="AK17" s="411">
        <v>312</v>
      </c>
      <c r="AL17" s="411">
        <v>125</v>
      </c>
      <c r="AM17" s="411">
        <v>386</v>
      </c>
      <c r="AN17" s="411">
        <v>8</v>
      </c>
      <c r="AO17" s="411">
        <v>27</v>
      </c>
      <c r="AP17" s="411">
        <v>29</v>
      </c>
      <c r="AQ17" s="411">
        <v>76</v>
      </c>
      <c r="AR17" s="411">
        <v>372</v>
      </c>
      <c r="AS17" s="411">
        <v>1894</v>
      </c>
      <c r="AT17" s="411">
        <v>0</v>
      </c>
      <c r="AU17" s="411">
        <v>43</v>
      </c>
      <c r="AV17" s="411">
        <v>7</v>
      </c>
      <c r="AW17" s="411">
        <v>151</v>
      </c>
      <c r="AX17" s="411">
        <v>450</v>
      </c>
      <c r="AY17" s="411">
        <v>637</v>
      </c>
      <c r="AZ17" s="411">
        <v>986</v>
      </c>
      <c r="BA17" s="411">
        <v>618</v>
      </c>
      <c r="BB17" s="411">
        <v>422</v>
      </c>
      <c r="BC17" s="411">
        <v>2</v>
      </c>
      <c r="BD17" s="411">
        <v>0</v>
      </c>
      <c r="BE17" s="411">
        <v>33</v>
      </c>
      <c r="BF17" s="411">
        <v>293</v>
      </c>
      <c r="BG17" s="411">
        <v>4</v>
      </c>
      <c r="BH17" s="411">
        <v>41</v>
      </c>
      <c r="BI17" s="411">
        <v>87</v>
      </c>
      <c r="BJ17" s="411">
        <v>28</v>
      </c>
      <c r="BK17" s="411">
        <v>21</v>
      </c>
      <c r="BL17" s="411">
        <v>426</v>
      </c>
      <c r="BM17" s="411">
        <v>797</v>
      </c>
      <c r="BN17" s="411">
        <v>177</v>
      </c>
      <c r="BO17" s="411">
        <v>573</v>
      </c>
      <c r="BP17" s="411">
        <v>500</v>
      </c>
      <c r="BQ17" s="411">
        <v>40</v>
      </c>
      <c r="BR17" s="411">
        <v>891</v>
      </c>
      <c r="BS17" s="411">
        <v>1253</v>
      </c>
      <c r="BT17" s="411">
        <v>216</v>
      </c>
      <c r="BU17" s="411">
        <v>239</v>
      </c>
      <c r="BV17" s="411">
        <v>271</v>
      </c>
      <c r="BW17" s="411">
        <v>30</v>
      </c>
      <c r="BX17" s="411">
        <v>9</v>
      </c>
      <c r="BY17" s="411">
        <v>30</v>
      </c>
      <c r="BZ17" s="411">
        <v>138</v>
      </c>
      <c r="CA17" s="411">
        <v>21</v>
      </c>
      <c r="CB17" s="411">
        <v>231</v>
      </c>
      <c r="CC17" s="411">
        <v>2600</v>
      </c>
      <c r="CD17" s="411">
        <v>215</v>
      </c>
      <c r="CE17" s="411">
        <v>21</v>
      </c>
      <c r="CF17" s="411">
        <v>0</v>
      </c>
      <c r="CG17" s="411">
        <v>4</v>
      </c>
      <c r="CH17" s="411">
        <v>203</v>
      </c>
      <c r="CI17" s="411">
        <v>253</v>
      </c>
      <c r="CJ17" s="411">
        <v>226</v>
      </c>
      <c r="CK17" s="411">
        <v>149</v>
      </c>
      <c r="CL17" s="411">
        <v>0</v>
      </c>
      <c r="CM17" s="411">
        <v>12</v>
      </c>
      <c r="CN17" s="411">
        <v>5</v>
      </c>
      <c r="CO17" s="411">
        <v>43</v>
      </c>
      <c r="CP17" s="411">
        <v>1</v>
      </c>
      <c r="CQ17" s="411">
        <v>18</v>
      </c>
      <c r="CR17" s="411">
        <v>0</v>
      </c>
      <c r="CS17" s="411">
        <v>303</v>
      </c>
      <c r="CT17" s="411">
        <v>3</v>
      </c>
      <c r="CU17" s="411">
        <v>38</v>
      </c>
      <c r="CV17" s="411">
        <v>68</v>
      </c>
      <c r="CW17" s="411">
        <v>90</v>
      </c>
      <c r="CX17" s="411">
        <v>262</v>
      </c>
      <c r="CY17" s="411">
        <v>255</v>
      </c>
      <c r="CZ17" s="411">
        <v>326</v>
      </c>
      <c r="DA17" s="411">
        <v>24</v>
      </c>
      <c r="DB17" s="411">
        <v>40</v>
      </c>
      <c r="DC17" s="411">
        <v>174</v>
      </c>
      <c r="DD17" s="411">
        <v>95</v>
      </c>
      <c r="DE17" s="411">
        <v>72</v>
      </c>
      <c r="DF17" s="411">
        <v>1265</v>
      </c>
      <c r="DG17" s="411">
        <v>15</v>
      </c>
      <c r="DH17" s="411">
        <v>6</v>
      </c>
      <c r="DI17" s="411">
        <v>13</v>
      </c>
      <c r="DJ17" s="411">
        <v>0</v>
      </c>
      <c r="DK17" s="411">
        <v>163</v>
      </c>
      <c r="DL17" s="411">
        <v>2013</v>
      </c>
      <c r="DM17" s="411">
        <v>39</v>
      </c>
      <c r="DN17" s="411">
        <v>0</v>
      </c>
      <c r="DO17" s="411">
        <v>9</v>
      </c>
      <c r="DP17" s="411">
        <v>9</v>
      </c>
      <c r="DQ17" s="411">
        <v>77</v>
      </c>
      <c r="DR17" s="411">
        <v>276</v>
      </c>
      <c r="DS17" s="411">
        <v>825</v>
      </c>
      <c r="DT17" s="411">
        <v>239</v>
      </c>
      <c r="DU17" s="411">
        <v>730</v>
      </c>
      <c r="DV17" s="411">
        <v>67</v>
      </c>
      <c r="DW17" s="411">
        <v>1</v>
      </c>
      <c r="DX17" s="411">
        <v>679</v>
      </c>
      <c r="DY17" s="411">
        <v>163</v>
      </c>
      <c r="DZ17" s="411">
        <v>394</v>
      </c>
      <c r="EA17" s="411">
        <v>115</v>
      </c>
    </row>
    <row r="18" spans="3:131">
      <c r="C18" s="1207"/>
      <c r="D18" s="413" t="s">
        <v>151</v>
      </c>
      <c r="E18" s="414" t="s">
        <v>291</v>
      </c>
      <c r="F18" s="415">
        <v>99828</v>
      </c>
      <c r="G18" s="415">
        <v>831</v>
      </c>
      <c r="H18" s="415">
        <v>547</v>
      </c>
      <c r="I18" s="415">
        <v>11</v>
      </c>
      <c r="J18" s="415">
        <v>997</v>
      </c>
      <c r="K18" s="415">
        <v>569</v>
      </c>
      <c r="L18" s="415">
        <v>51</v>
      </c>
      <c r="M18" s="415">
        <v>1</v>
      </c>
      <c r="N18" s="415">
        <v>196</v>
      </c>
      <c r="O18" s="415">
        <v>421</v>
      </c>
      <c r="P18" s="415">
        <v>8</v>
      </c>
      <c r="Q18" s="415">
        <v>64</v>
      </c>
      <c r="R18" s="415">
        <v>4</v>
      </c>
      <c r="S18" s="415">
        <v>2</v>
      </c>
      <c r="T18" s="415">
        <v>0</v>
      </c>
      <c r="U18" s="415">
        <v>0</v>
      </c>
      <c r="V18" s="415">
        <v>1</v>
      </c>
      <c r="W18" s="415">
        <v>0</v>
      </c>
      <c r="X18" s="415">
        <v>0</v>
      </c>
      <c r="Y18" s="415">
        <v>16</v>
      </c>
      <c r="Z18" s="415">
        <v>257</v>
      </c>
      <c r="AA18" s="415">
        <v>21</v>
      </c>
      <c r="AB18" s="415">
        <v>0</v>
      </c>
      <c r="AC18" s="415">
        <v>3</v>
      </c>
      <c r="AD18" s="415">
        <v>681</v>
      </c>
      <c r="AE18" s="415">
        <v>220</v>
      </c>
      <c r="AF18" s="415">
        <v>22</v>
      </c>
      <c r="AG18" s="415">
        <v>7</v>
      </c>
      <c r="AH18" s="415">
        <v>183</v>
      </c>
      <c r="AI18" s="415">
        <v>7</v>
      </c>
      <c r="AJ18" s="415">
        <v>801</v>
      </c>
      <c r="AK18" s="415">
        <v>65</v>
      </c>
      <c r="AL18" s="415">
        <v>96</v>
      </c>
      <c r="AM18" s="415">
        <v>302</v>
      </c>
      <c r="AN18" s="415">
        <v>2</v>
      </c>
      <c r="AO18" s="415">
        <v>23</v>
      </c>
      <c r="AP18" s="415">
        <v>78</v>
      </c>
      <c r="AQ18" s="415">
        <v>44</v>
      </c>
      <c r="AR18" s="415">
        <v>626</v>
      </c>
      <c r="AS18" s="415">
        <v>1135</v>
      </c>
      <c r="AT18" s="415">
        <v>0</v>
      </c>
      <c r="AU18" s="415">
        <v>37</v>
      </c>
      <c r="AV18" s="415">
        <v>6</v>
      </c>
      <c r="AW18" s="415">
        <v>56</v>
      </c>
      <c r="AX18" s="415">
        <v>438</v>
      </c>
      <c r="AY18" s="415">
        <v>872</v>
      </c>
      <c r="AZ18" s="415">
        <v>25</v>
      </c>
      <c r="BA18" s="415">
        <v>127</v>
      </c>
      <c r="BB18" s="415">
        <v>133</v>
      </c>
      <c r="BC18" s="415">
        <v>1</v>
      </c>
      <c r="BD18" s="415">
        <v>0</v>
      </c>
      <c r="BE18" s="415">
        <v>14</v>
      </c>
      <c r="BF18" s="415">
        <v>77</v>
      </c>
      <c r="BG18" s="415">
        <v>0</v>
      </c>
      <c r="BH18" s="415">
        <v>71</v>
      </c>
      <c r="BI18" s="415">
        <v>17</v>
      </c>
      <c r="BJ18" s="415">
        <v>10</v>
      </c>
      <c r="BK18" s="415">
        <v>3</v>
      </c>
      <c r="BL18" s="415">
        <v>253</v>
      </c>
      <c r="BM18" s="415">
        <v>669</v>
      </c>
      <c r="BN18" s="415">
        <v>59</v>
      </c>
      <c r="BO18" s="415">
        <v>205</v>
      </c>
      <c r="BP18" s="415">
        <v>93</v>
      </c>
      <c r="BQ18" s="415">
        <v>4</v>
      </c>
      <c r="BR18" s="415">
        <v>49</v>
      </c>
      <c r="BS18" s="415">
        <v>328</v>
      </c>
      <c r="BT18" s="415">
        <v>7</v>
      </c>
      <c r="BU18" s="415">
        <v>176</v>
      </c>
      <c r="BV18" s="415">
        <v>541</v>
      </c>
      <c r="BW18" s="415">
        <v>6</v>
      </c>
      <c r="BX18" s="415">
        <v>4</v>
      </c>
      <c r="BY18" s="415">
        <v>6</v>
      </c>
      <c r="BZ18" s="415">
        <v>4</v>
      </c>
      <c r="CA18" s="415">
        <v>30</v>
      </c>
      <c r="CB18" s="415">
        <v>45</v>
      </c>
      <c r="CC18" s="415">
        <v>2216</v>
      </c>
      <c r="CD18" s="415">
        <v>185</v>
      </c>
      <c r="CE18" s="415">
        <v>0</v>
      </c>
      <c r="CF18" s="415">
        <v>0</v>
      </c>
      <c r="CG18" s="415">
        <v>6</v>
      </c>
      <c r="CH18" s="415">
        <v>118</v>
      </c>
      <c r="CI18" s="415">
        <v>284</v>
      </c>
      <c r="CJ18" s="415">
        <v>188</v>
      </c>
      <c r="CK18" s="415">
        <v>29</v>
      </c>
      <c r="CL18" s="415">
        <v>2</v>
      </c>
      <c r="CM18" s="415">
        <v>5</v>
      </c>
      <c r="CN18" s="415">
        <v>0</v>
      </c>
      <c r="CO18" s="415">
        <v>2</v>
      </c>
      <c r="CP18" s="415">
        <v>0</v>
      </c>
      <c r="CQ18" s="415">
        <v>11</v>
      </c>
      <c r="CR18" s="415">
        <v>0</v>
      </c>
      <c r="CS18" s="415">
        <v>37</v>
      </c>
      <c r="CT18" s="415">
        <v>0</v>
      </c>
      <c r="CU18" s="415">
        <v>11</v>
      </c>
      <c r="CV18" s="415">
        <v>18</v>
      </c>
      <c r="CW18" s="415">
        <v>56</v>
      </c>
      <c r="CX18" s="415">
        <v>14</v>
      </c>
      <c r="CY18" s="415">
        <v>20</v>
      </c>
      <c r="CZ18" s="415">
        <v>237</v>
      </c>
      <c r="DA18" s="415">
        <v>22</v>
      </c>
      <c r="DB18" s="415">
        <v>4</v>
      </c>
      <c r="DC18" s="415">
        <v>86</v>
      </c>
      <c r="DD18" s="415">
        <v>738</v>
      </c>
      <c r="DE18" s="415">
        <v>39</v>
      </c>
      <c r="DF18" s="415">
        <v>2498</v>
      </c>
      <c r="DG18" s="415">
        <v>11</v>
      </c>
      <c r="DH18" s="415">
        <v>12</v>
      </c>
      <c r="DI18" s="415">
        <v>9</v>
      </c>
      <c r="DJ18" s="415">
        <v>0</v>
      </c>
      <c r="DK18" s="415">
        <v>42</v>
      </c>
      <c r="DL18" s="415">
        <v>1735</v>
      </c>
      <c r="DM18" s="415">
        <v>7</v>
      </c>
      <c r="DN18" s="415">
        <v>0</v>
      </c>
      <c r="DO18" s="415">
        <v>1</v>
      </c>
      <c r="DP18" s="415">
        <v>7</v>
      </c>
      <c r="DQ18" s="415">
        <v>41</v>
      </c>
      <c r="DR18" s="415">
        <v>214</v>
      </c>
      <c r="DS18" s="415">
        <v>307</v>
      </c>
      <c r="DT18" s="415">
        <v>63</v>
      </c>
      <c r="DU18" s="415">
        <v>400</v>
      </c>
      <c r="DV18" s="415">
        <v>30</v>
      </c>
      <c r="DW18" s="415">
        <v>0</v>
      </c>
      <c r="DX18" s="415">
        <v>195</v>
      </c>
      <c r="DY18" s="415">
        <v>42</v>
      </c>
      <c r="DZ18" s="415">
        <v>186</v>
      </c>
      <c r="EA18" s="415">
        <v>130</v>
      </c>
    </row>
    <row r="19" spans="3:131">
      <c r="C19" s="1208"/>
      <c r="D19" s="409" t="s">
        <v>152</v>
      </c>
      <c r="E19" s="410" t="s">
        <v>292</v>
      </c>
      <c r="F19" s="411">
        <v>79595</v>
      </c>
      <c r="G19" s="411">
        <v>1026</v>
      </c>
      <c r="H19" s="411">
        <v>704</v>
      </c>
      <c r="I19" s="411">
        <v>1</v>
      </c>
      <c r="J19" s="411">
        <v>541</v>
      </c>
      <c r="K19" s="411">
        <v>1287</v>
      </c>
      <c r="L19" s="411">
        <v>77</v>
      </c>
      <c r="M19" s="411">
        <v>4</v>
      </c>
      <c r="N19" s="411">
        <v>263</v>
      </c>
      <c r="O19" s="411">
        <v>238</v>
      </c>
      <c r="P19" s="411">
        <v>11</v>
      </c>
      <c r="Q19" s="411">
        <v>115</v>
      </c>
      <c r="R19" s="411">
        <v>3</v>
      </c>
      <c r="S19" s="411">
        <v>3</v>
      </c>
      <c r="T19" s="411">
        <v>0</v>
      </c>
      <c r="U19" s="411">
        <v>0</v>
      </c>
      <c r="V19" s="411">
        <v>0</v>
      </c>
      <c r="W19" s="411">
        <v>0</v>
      </c>
      <c r="X19" s="411">
        <v>1</v>
      </c>
      <c r="Y19" s="411">
        <v>126</v>
      </c>
      <c r="Z19" s="411">
        <v>202</v>
      </c>
      <c r="AA19" s="411">
        <v>15</v>
      </c>
      <c r="AB19" s="411">
        <v>0</v>
      </c>
      <c r="AC19" s="411">
        <v>6</v>
      </c>
      <c r="AD19" s="411">
        <v>269</v>
      </c>
      <c r="AE19" s="411">
        <v>14</v>
      </c>
      <c r="AF19" s="411">
        <v>143</v>
      </c>
      <c r="AG19" s="411">
        <v>33</v>
      </c>
      <c r="AH19" s="411">
        <v>629</v>
      </c>
      <c r="AI19" s="411">
        <v>4</v>
      </c>
      <c r="AJ19" s="411">
        <v>791</v>
      </c>
      <c r="AK19" s="411">
        <v>77</v>
      </c>
      <c r="AL19" s="411">
        <v>43</v>
      </c>
      <c r="AM19" s="411">
        <v>240</v>
      </c>
      <c r="AN19" s="411">
        <v>5</v>
      </c>
      <c r="AO19" s="411">
        <v>481</v>
      </c>
      <c r="AP19" s="411">
        <v>335</v>
      </c>
      <c r="AQ19" s="411">
        <v>116</v>
      </c>
      <c r="AR19" s="411">
        <v>529</v>
      </c>
      <c r="AS19" s="411">
        <v>1682</v>
      </c>
      <c r="AT19" s="411">
        <v>0</v>
      </c>
      <c r="AU19" s="411">
        <v>49</v>
      </c>
      <c r="AV19" s="411">
        <v>37</v>
      </c>
      <c r="AW19" s="411">
        <v>579</v>
      </c>
      <c r="AX19" s="411">
        <v>104</v>
      </c>
      <c r="AY19" s="411">
        <v>219</v>
      </c>
      <c r="AZ19" s="411">
        <v>8</v>
      </c>
      <c r="BA19" s="411">
        <v>14</v>
      </c>
      <c r="BB19" s="411">
        <v>73</v>
      </c>
      <c r="BC19" s="411">
        <v>0</v>
      </c>
      <c r="BD19" s="411">
        <v>0</v>
      </c>
      <c r="BE19" s="411">
        <v>6</v>
      </c>
      <c r="BF19" s="411">
        <v>41</v>
      </c>
      <c r="BG19" s="411">
        <v>1</v>
      </c>
      <c r="BH19" s="411">
        <v>16</v>
      </c>
      <c r="BI19" s="411">
        <v>52</v>
      </c>
      <c r="BJ19" s="411">
        <v>8</v>
      </c>
      <c r="BK19" s="411">
        <v>3</v>
      </c>
      <c r="BL19" s="411">
        <v>19</v>
      </c>
      <c r="BM19" s="411">
        <v>54</v>
      </c>
      <c r="BN19" s="411">
        <v>11</v>
      </c>
      <c r="BO19" s="411">
        <v>147</v>
      </c>
      <c r="BP19" s="411">
        <v>63</v>
      </c>
      <c r="BQ19" s="411">
        <v>3</v>
      </c>
      <c r="BR19" s="411">
        <v>22</v>
      </c>
      <c r="BS19" s="411">
        <v>22</v>
      </c>
      <c r="BT19" s="411">
        <v>8</v>
      </c>
      <c r="BU19" s="411">
        <v>46</v>
      </c>
      <c r="BV19" s="411">
        <v>194</v>
      </c>
      <c r="BW19" s="411">
        <v>4</v>
      </c>
      <c r="BX19" s="411">
        <v>2</v>
      </c>
      <c r="BY19" s="411">
        <v>1</v>
      </c>
      <c r="BZ19" s="411">
        <v>0</v>
      </c>
      <c r="CA19" s="411">
        <v>42</v>
      </c>
      <c r="CB19" s="411">
        <v>9</v>
      </c>
      <c r="CC19" s="411">
        <v>749</v>
      </c>
      <c r="CD19" s="411">
        <v>101</v>
      </c>
      <c r="CE19" s="411">
        <v>0</v>
      </c>
      <c r="CF19" s="411">
        <v>0</v>
      </c>
      <c r="CG19" s="411">
        <v>6</v>
      </c>
      <c r="CH19" s="411">
        <v>463</v>
      </c>
      <c r="CI19" s="411">
        <v>47</v>
      </c>
      <c r="CJ19" s="411">
        <v>146</v>
      </c>
      <c r="CK19" s="411">
        <v>13</v>
      </c>
      <c r="CL19" s="411">
        <v>0</v>
      </c>
      <c r="CM19" s="411">
        <v>4</v>
      </c>
      <c r="CN19" s="411">
        <v>0</v>
      </c>
      <c r="CO19" s="411">
        <v>150</v>
      </c>
      <c r="CP19" s="411">
        <v>0</v>
      </c>
      <c r="CQ19" s="411">
        <v>3</v>
      </c>
      <c r="CR19" s="411">
        <v>0</v>
      </c>
      <c r="CS19" s="411">
        <v>53</v>
      </c>
      <c r="CT19" s="411">
        <v>0</v>
      </c>
      <c r="CU19" s="411">
        <v>274</v>
      </c>
      <c r="CV19" s="411">
        <v>5</v>
      </c>
      <c r="CW19" s="411">
        <v>10</v>
      </c>
      <c r="CX19" s="411">
        <v>3</v>
      </c>
      <c r="CY19" s="411">
        <v>11</v>
      </c>
      <c r="CZ19" s="411">
        <v>57</v>
      </c>
      <c r="DA19" s="411">
        <v>3</v>
      </c>
      <c r="DB19" s="411">
        <v>2</v>
      </c>
      <c r="DC19" s="411">
        <v>35</v>
      </c>
      <c r="DD19" s="411">
        <v>72</v>
      </c>
      <c r="DE19" s="411">
        <v>2</v>
      </c>
      <c r="DF19" s="411">
        <v>1014</v>
      </c>
      <c r="DG19" s="411">
        <v>2</v>
      </c>
      <c r="DH19" s="411">
        <v>1</v>
      </c>
      <c r="DI19" s="411">
        <v>9</v>
      </c>
      <c r="DJ19" s="411">
        <v>0</v>
      </c>
      <c r="DK19" s="411">
        <v>9</v>
      </c>
      <c r="DL19" s="411">
        <v>357</v>
      </c>
      <c r="DM19" s="411">
        <v>39</v>
      </c>
      <c r="DN19" s="411">
        <v>0</v>
      </c>
      <c r="DO19" s="411">
        <v>1</v>
      </c>
      <c r="DP19" s="411">
        <v>24</v>
      </c>
      <c r="DQ19" s="411">
        <v>23</v>
      </c>
      <c r="DR19" s="411">
        <v>19</v>
      </c>
      <c r="DS19" s="411">
        <v>188</v>
      </c>
      <c r="DT19" s="411">
        <v>29</v>
      </c>
      <c r="DU19" s="411">
        <v>388</v>
      </c>
      <c r="DV19" s="411">
        <v>24</v>
      </c>
      <c r="DW19" s="411">
        <v>1</v>
      </c>
      <c r="DX19" s="411">
        <v>263</v>
      </c>
      <c r="DY19" s="411">
        <v>49</v>
      </c>
      <c r="DZ19" s="411">
        <v>147</v>
      </c>
      <c r="EA19" s="411">
        <v>34</v>
      </c>
    </row>
    <row r="20" spans="3:131">
      <c r="C20" s="1154" t="s">
        <v>961</v>
      </c>
      <c r="D20" s="1154"/>
      <c r="E20" s="1154"/>
      <c r="F20" s="1154"/>
      <c r="G20" s="1154"/>
      <c r="H20" s="1154"/>
      <c r="I20" s="1154"/>
      <c r="J20" s="1154"/>
      <c r="K20" s="1154"/>
      <c r="L20" s="1154"/>
      <c r="M20" s="1154"/>
      <c r="N20" s="1154"/>
      <c r="O20" s="1154"/>
      <c r="P20" s="1154"/>
      <c r="Q20" s="1154"/>
      <c r="R20" s="1154"/>
      <c r="S20" s="475"/>
      <c r="T20" s="475"/>
      <c r="U20" s="475"/>
      <c r="V20" s="475"/>
      <c r="W20" s="475"/>
      <c r="X20" s="475"/>
      <c r="Y20" s="475"/>
      <c r="Z20" s="475"/>
      <c r="AA20" s="475"/>
      <c r="AB20" s="475"/>
      <c r="AC20" s="475"/>
      <c r="AD20" s="475"/>
      <c r="AE20" s="475"/>
      <c r="AF20" s="475"/>
      <c r="AG20" s="475"/>
      <c r="AH20" s="475"/>
      <c r="AI20" s="475"/>
      <c r="AJ20" s="475"/>
      <c r="AK20" s="475"/>
      <c r="AL20" s="475"/>
      <c r="AM20" s="475"/>
      <c r="AN20" s="475"/>
      <c r="AO20" s="475"/>
      <c r="AP20" s="475"/>
      <c r="AQ20" s="475"/>
      <c r="AR20" s="475"/>
      <c r="AS20" s="475"/>
      <c r="AT20" s="475"/>
      <c r="AU20" s="475"/>
      <c r="AV20" s="475"/>
      <c r="AW20" s="475"/>
      <c r="AX20" s="475"/>
      <c r="AY20" s="475"/>
      <c r="AZ20" s="475"/>
      <c r="BA20" s="475"/>
      <c r="BB20" s="475"/>
      <c r="BC20" s="475"/>
      <c r="BD20" s="475"/>
      <c r="BE20" s="475"/>
      <c r="BF20" s="475"/>
      <c r="BG20" s="475"/>
      <c r="BH20" s="475"/>
      <c r="BI20" s="475"/>
      <c r="BJ20" s="475"/>
      <c r="BK20" s="475"/>
      <c r="BL20" s="475"/>
      <c r="BM20" s="475"/>
      <c r="BN20" s="475"/>
      <c r="BO20" s="475"/>
      <c r="BP20" s="475"/>
      <c r="BQ20" s="475"/>
      <c r="BR20" s="475"/>
      <c r="BS20" s="475"/>
      <c r="BT20" s="475"/>
      <c r="BU20" s="475"/>
      <c r="BV20" s="475"/>
      <c r="BW20" s="475"/>
      <c r="BX20" s="475"/>
      <c r="BY20" s="475"/>
      <c r="BZ20" s="475"/>
      <c r="CA20" s="475"/>
      <c r="CB20" s="475"/>
      <c r="CC20" s="475"/>
      <c r="CD20" s="475"/>
      <c r="CE20" s="475"/>
      <c r="CF20" s="475"/>
      <c r="CG20" s="475"/>
      <c r="CH20" s="475"/>
      <c r="CI20" s="475"/>
      <c r="CJ20" s="475"/>
      <c r="CK20" s="475"/>
      <c r="CL20" s="475"/>
      <c r="CM20" s="475"/>
      <c r="CN20" s="475"/>
      <c r="CO20" s="475"/>
      <c r="CP20" s="475"/>
      <c r="CQ20" s="475"/>
      <c r="CR20" s="475"/>
      <c r="CS20" s="475"/>
      <c r="CT20" s="475"/>
      <c r="CU20" s="475"/>
      <c r="CV20" s="475"/>
      <c r="CW20" s="475"/>
      <c r="CX20" s="475"/>
      <c r="CY20" s="475"/>
      <c r="CZ20" s="475"/>
      <c r="DA20" s="475"/>
      <c r="DB20" s="475"/>
      <c r="DC20" s="475"/>
      <c r="DD20" s="475"/>
      <c r="DE20" s="475"/>
      <c r="DF20" s="475"/>
      <c r="DG20" s="475"/>
      <c r="DH20" s="475"/>
      <c r="DI20" s="475"/>
      <c r="DJ20" s="475"/>
      <c r="DK20" s="475"/>
      <c r="DL20" s="475"/>
      <c r="DM20" s="475"/>
      <c r="DN20" s="475"/>
      <c r="DO20" s="475"/>
      <c r="DP20" s="475"/>
      <c r="DQ20" s="475"/>
      <c r="DR20" s="475"/>
      <c r="DS20" s="475"/>
      <c r="DT20" s="475"/>
      <c r="DU20" s="475"/>
      <c r="DV20" s="475"/>
      <c r="DW20" s="475"/>
      <c r="DX20" s="475"/>
      <c r="DY20" s="475"/>
      <c r="DZ20" s="475"/>
      <c r="EA20" s="475"/>
    </row>
  </sheetData>
  <mergeCells count="10">
    <mergeCell ref="C20:R20"/>
    <mergeCell ref="C15:C19"/>
    <mergeCell ref="F12:EA12"/>
    <mergeCell ref="F13:EA13"/>
    <mergeCell ref="C7:C14"/>
    <mergeCell ref="D7:E14"/>
    <mergeCell ref="F7:EA7"/>
    <mergeCell ref="F8:EA8"/>
    <mergeCell ref="F9:EA9"/>
    <mergeCell ref="F10:EA10"/>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09FF-DB2B-4B3B-B08F-39D0AE07870C}">
  <dimension ref="E7:CR17"/>
  <sheetViews>
    <sheetView workbookViewId="0">
      <selection activeCell="O6" sqref="O6"/>
    </sheetView>
  </sheetViews>
  <sheetFormatPr defaultRowHeight="14.4"/>
  <sheetData>
    <row r="7" spans="5:96">
      <c r="E7" s="1129" t="s">
        <v>452</v>
      </c>
      <c r="F7" s="1130"/>
      <c r="G7" s="1135" t="s">
        <v>810</v>
      </c>
      <c r="H7" s="1136"/>
      <c r="I7" s="1136"/>
      <c r="J7" s="1136"/>
      <c r="K7" s="1136"/>
      <c r="L7" s="1136"/>
      <c r="M7" s="1136"/>
      <c r="N7" s="1136"/>
      <c r="O7" s="1136"/>
      <c r="P7" s="1136"/>
      <c r="Q7" s="1136"/>
      <c r="R7" s="1136"/>
      <c r="S7" s="1136"/>
      <c r="T7" s="1136"/>
      <c r="U7" s="1136"/>
      <c r="V7" s="1136"/>
      <c r="W7" s="1136"/>
      <c r="X7" s="1136"/>
      <c r="Y7" s="1136"/>
      <c r="Z7" s="1136"/>
      <c r="AA7" s="1136"/>
      <c r="AB7" s="1136"/>
      <c r="AC7" s="1136"/>
      <c r="AD7" s="1136"/>
      <c r="AE7" s="1136"/>
      <c r="AF7" s="1136"/>
      <c r="AG7" s="1136"/>
      <c r="AH7" s="1136"/>
      <c r="AI7" s="1136"/>
      <c r="AJ7" s="1136"/>
      <c r="AK7" s="1136"/>
      <c r="AL7" s="1136"/>
      <c r="AM7" s="1136"/>
      <c r="AN7" s="1136"/>
      <c r="AO7" s="1136"/>
      <c r="AP7" s="1136"/>
      <c r="AQ7" s="1136"/>
      <c r="AR7" s="1136"/>
      <c r="AS7" s="1136"/>
      <c r="AT7" s="1136"/>
      <c r="AU7" s="1136"/>
      <c r="AV7" s="1136"/>
      <c r="AW7" s="1136"/>
      <c r="AX7" s="1136"/>
      <c r="AY7" s="1136"/>
      <c r="AZ7" s="1136"/>
      <c r="BA7" s="1136"/>
      <c r="BB7" s="1136"/>
      <c r="BC7" s="1136"/>
      <c r="BD7" s="1136"/>
      <c r="BE7" s="1136"/>
      <c r="BF7" s="1136"/>
      <c r="BG7" s="1136"/>
      <c r="BH7" s="1136"/>
      <c r="BI7" s="1136"/>
      <c r="BJ7" s="1136"/>
      <c r="BK7" s="1136"/>
      <c r="BL7" s="1136"/>
      <c r="BM7" s="1136"/>
      <c r="BN7" s="1136"/>
      <c r="BO7" s="1136"/>
      <c r="BP7" s="1136"/>
      <c r="BQ7" s="1136"/>
      <c r="BR7" s="1136"/>
      <c r="BS7" s="1136"/>
      <c r="BT7" s="1136"/>
      <c r="BU7" s="1136"/>
      <c r="BV7" s="1136"/>
      <c r="BW7" s="1136"/>
      <c r="BX7" s="1136"/>
      <c r="BY7" s="1136"/>
      <c r="BZ7" s="1136"/>
      <c r="CA7" s="1136"/>
      <c r="CB7" s="1136"/>
      <c r="CC7" s="1136"/>
      <c r="CD7" s="1136"/>
      <c r="CE7" s="1136"/>
      <c r="CF7" s="1136"/>
      <c r="CG7" s="1136"/>
      <c r="CH7" s="1136"/>
      <c r="CI7" s="1136"/>
      <c r="CJ7" s="1136"/>
      <c r="CK7" s="1136"/>
      <c r="CL7" s="1136"/>
      <c r="CM7" s="1136"/>
      <c r="CN7" s="1136"/>
      <c r="CO7" s="1136"/>
      <c r="CP7" s="1136"/>
      <c r="CQ7" s="1136"/>
      <c r="CR7" s="1136"/>
    </row>
    <row r="8" spans="5:96">
      <c r="E8" s="1131"/>
      <c r="F8" s="1132"/>
      <c r="G8" s="1137" t="s">
        <v>449</v>
      </c>
      <c r="H8" s="1138"/>
      <c r="I8" s="1138"/>
      <c r="J8" s="1138"/>
      <c r="K8" s="1138"/>
      <c r="L8" s="1138"/>
      <c r="M8" s="1138"/>
      <c r="N8" s="1138"/>
      <c r="O8" s="1138"/>
      <c r="P8" s="1138"/>
      <c r="Q8" s="1138"/>
      <c r="R8" s="1138"/>
      <c r="S8" s="1138"/>
      <c r="T8" s="1138"/>
      <c r="U8" s="1138"/>
      <c r="V8" s="1138"/>
      <c r="W8" s="1138"/>
      <c r="X8" s="1138"/>
      <c r="Y8" s="1138"/>
      <c r="Z8" s="1138"/>
      <c r="AA8" s="1138"/>
      <c r="AB8" s="1138"/>
      <c r="AC8" s="1138"/>
      <c r="AD8" s="1138"/>
      <c r="AE8" s="1138"/>
      <c r="AF8" s="1138"/>
      <c r="AG8" s="1138"/>
      <c r="AH8" s="1138"/>
      <c r="AI8" s="1138"/>
      <c r="AJ8" s="1138"/>
      <c r="AK8" s="1138"/>
      <c r="AL8" s="1138"/>
      <c r="AM8" s="1138"/>
      <c r="AN8" s="1138"/>
      <c r="AO8" s="1138"/>
      <c r="AP8" s="1138"/>
      <c r="AQ8" s="1138"/>
      <c r="AR8" s="1138"/>
      <c r="AS8" s="1138"/>
      <c r="AT8" s="1138"/>
      <c r="AU8" s="1138"/>
      <c r="AV8" s="1138"/>
      <c r="AW8" s="1138"/>
      <c r="AX8" s="1138"/>
      <c r="AY8" s="1138"/>
      <c r="AZ8" s="1138"/>
      <c r="BA8" s="1138"/>
      <c r="BB8" s="1138"/>
      <c r="BC8" s="1138"/>
      <c r="BD8" s="1138"/>
      <c r="BE8" s="1138"/>
      <c r="BF8" s="1138"/>
      <c r="BG8" s="1138"/>
      <c r="BH8" s="1138"/>
      <c r="BI8" s="1138"/>
      <c r="BJ8" s="1138"/>
      <c r="BK8" s="1138"/>
      <c r="BL8" s="1138"/>
      <c r="BM8" s="1138"/>
      <c r="BN8" s="1138"/>
      <c r="BO8" s="1138"/>
      <c r="BP8" s="1138"/>
      <c r="BQ8" s="1138"/>
      <c r="BR8" s="1138"/>
      <c r="BS8" s="1138"/>
      <c r="BT8" s="1138"/>
      <c r="BU8" s="1138"/>
      <c r="BV8" s="1138"/>
      <c r="BW8" s="1138"/>
      <c r="BX8" s="1138"/>
      <c r="BY8" s="1138"/>
      <c r="BZ8" s="1138"/>
      <c r="CA8" s="1138"/>
      <c r="CB8" s="1138"/>
      <c r="CC8" s="1138"/>
      <c r="CD8" s="1138"/>
      <c r="CE8" s="1138"/>
      <c r="CF8" s="1138"/>
      <c r="CG8" s="1138"/>
      <c r="CH8" s="1138"/>
      <c r="CI8" s="1138"/>
      <c r="CJ8" s="1138"/>
      <c r="CK8" s="1138"/>
      <c r="CL8" s="1138"/>
      <c r="CM8" s="1138"/>
      <c r="CN8" s="1138"/>
      <c r="CO8" s="1138"/>
      <c r="CP8" s="1138"/>
      <c r="CQ8" s="1138"/>
      <c r="CR8" s="1138"/>
    </row>
    <row r="9" spans="5:96">
      <c r="E9" s="1131"/>
      <c r="F9" s="1132"/>
      <c r="G9" s="1137">
        <v>2021</v>
      </c>
      <c r="H9" s="1138"/>
      <c r="I9" s="1138"/>
      <c r="J9" s="1138"/>
      <c r="K9" s="1138"/>
      <c r="L9" s="1138"/>
      <c r="M9" s="1138"/>
      <c r="N9" s="1138"/>
      <c r="O9" s="1138"/>
      <c r="P9" s="1138"/>
      <c r="Q9" s="1138"/>
      <c r="R9" s="1138"/>
      <c r="S9" s="1138"/>
      <c r="T9" s="1138"/>
      <c r="U9" s="1138"/>
      <c r="V9" s="1138"/>
      <c r="W9" s="1138"/>
      <c r="X9" s="1138"/>
      <c r="Y9" s="1137">
        <v>2020</v>
      </c>
      <c r="Z9" s="1138"/>
      <c r="AA9" s="1138"/>
      <c r="AB9" s="1138"/>
      <c r="AC9" s="1138"/>
      <c r="AD9" s="1138"/>
      <c r="AE9" s="1138"/>
      <c r="AF9" s="1138"/>
      <c r="AG9" s="1138"/>
      <c r="AH9" s="1138"/>
      <c r="AI9" s="1138"/>
      <c r="AJ9" s="1138"/>
      <c r="AK9" s="1138"/>
      <c r="AL9" s="1138"/>
      <c r="AM9" s="1138"/>
      <c r="AN9" s="1138"/>
      <c r="AO9" s="1138"/>
      <c r="AP9" s="1138"/>
      <c r="AQ9" s="1137">
        <v>2019</v>
      </c>
      <c r="AR9" s="1138"/>
      <c r="AS9" s="1138"/>
      <c r="AT9" s="1138"/>
      <c r="AU9" s="1138"/>
      <c r="AV9" s="1138"/>
      <c r="AW9" s="1138"/>
      <c r="AX9" s="1138"/>
      <c r="AY9" s="1138"/>
      <c r="AZ9" s="1138"/>
      <c r="BA9" s="1138"/>
      <c r="BB9" s="1138"/>
      <c r="BC9" s="1138"/>
      <c r="BD9" s="1138"/>
      <c r="BE9" s="1138"/>
      <c r="BF9" s="1138"/>
      <c r="BG9" s="1138"/>
      <c r="BH9" s="1138"/>
      <c r="BI9" s="1137">
        <v>2018</v>
      </c>
      <c r="BJ9" s="1138"/>
      <c r="BK9" s="1138"/>
      <c r="BL9" s="1138"/>
      <c r="BM9" s="1138"/>
      <c r="BN9" s="1138"/>
      <c r="BO9" s="1138"/>
      <c r="BP9" s="1138"/>
      <c r="BQ9" s="1138"/>
      <c r="BR9" s="1138"/>
      <c r="BS9" s="1138"/>
      <c r="BT9" s="1138"/>
      <c r="BU9" s="1138"/>
      <c r="BV9" s="1138"/>
      <c r="BW9" s="1138"/>
      <c r="BX9" s="1138"/>
      <c r="BY9" s="1138"/>
      <c r="BZ9" s="1138"/>
      <c r="CA9" s="1137">
        <v>2017</v>
      </c>
      <c r="CB9" s="1138"/>
      <c r="CC9" s="1138"/>
      <c r="CD9" s="1138"/>
      <c r="CE9" s="1138"/>
      <c r="CF9" s="1138"/>
      <c r="CG9" s="1138"/>
      <c r="CH9" s="1138"/>
      <c r="CI9" s="1138"/>
      <c r="CJ9" s="1138"/>
      <c r="CK9" s="1138"/>
      <c r="CL9" s="1138"/>
      <c r="CM9" s="1138"/>
      <c r="CN9" s="1138"/>
      <c r="CO9" s="1138"/>
      <c r="CP9" s="1138"/>
      <c r="CQ9" s="1138"/>
      <c r="CR9" s="1138"/>
    </row>
    <row r="10" spans="5:96">
      <c r="E10" s="1131"/>
      <c r="F10" s="1132"/>
      <c r="G10" s="1137" t="s">
        <v>811</v>
      </c>
      <c r="H10" s="1138"/>
      <c r="I10" s="1138"/>
      <c r="J10" s="1138"/>
      <c r="K10" s="1138"/>
      <c r="L10" s="1138"/>
      <c r="M10" s="1138"/>
      <c r="N10" s="1138"/>
      <c r="O10" s="1138"/>
      <c r="P10" s="1138"/>
      <c r="Q10" s="1138"/>
      <c r="R10" s="1138"/>
      <c r="S10" s="1138"/>
      <c r="T10" s="1138"/>
      <c r="U10" s="1138"/>
      <c r="V10" s="1138"/>
      <c r="W10" s="1138"/>
      <c r="X10" s="1138"/>
      <c r="Y10" s="1138"/>
      <c r="Z10" s="1138"/>
      <c r="AA10" s="1138"/>
      <c r="AB10" s="1138"/>
      <c r="AC10" s="1138"/>
      <c r="AD10" s="1138"/>
      <c r="AE10" s="1138"/>
      <c r="AF10" s="1138"/>
      <c r="AG10" s="1138"/>
      <c r="AH10" s="1138"/>
      <c r="AI10" s="1138"/>
      <c r="AJ10" s="1138"/>
      <c r="AK10" s="1138"/>
      <c r="AL10" s="1138"/>
      <c r="AM10" s="1138"/>
      <c r="AN10" s="1138"/>
      <c r="AO10" s="1138"/>
      <c r="AP10" s="1138"/>
      <c r="AQ10" s="1138"/>
      <c r="AR10" s="1138"/>
      <c r="AS10" s="1138"/>
      <c r="AT10" s="1138"/>
      <c r="AU10" s="1138"/>
      <c r="AV10" s="1138"/>
      <c r="AW10" s="1138"/>
      <c r="AX10" s="1138"/>
      <c r="AY10" s="1138"/>
      <c r="AZ10" s="1138"/>
      <c r="BA10" s="1138"/>
      <c r="BB10" s="1138"/>
      <c r="BC10" s="1138"/>
      <c r="BD10" s="1138"/>
      <c r="BE10" s="1138"/>
      <c r="BF10" s="1138"/>
      <c r="BG10" s="1138"/>
      <c r="BH10" s="1138"/>
      <c r="BI10" s="1138"/>
      <c r="BJ10" s="1138"/>
      <c r="BK10" s="1138"/>
      <c r="BL10" s="1138"/>
      <c r="BM10" s="1138"/>
      <c r="BN10" s="1138"/>
      <c r="BO10" s="1138"/>
      <c r="BP10" s="1138"/>
      <c r="BQ10" s="1138"/>
      <c r="BR10" s="1138"/>
      <c r="BS10" s="1138"/>
      <c r="BT10" s="1138"/>
      <c r="BU10" s="1138"/>
      <c r="BV10" s="1138"/>
      <c r="BW10" s="1138"/>
      <c r="BX10" s="1138"/>
      <c r="BY10" s="1138"/>
      <c r="BZ10" s="1138"/>
      <c r="CA10" s="1138"/>
      <c r="CB10" s="1138"/>
      <c r="CC10" s="1138"/>
      <c r="CD10" s="1138"/>
      <c r="CE10" s="1138"/>
      <c r="CF10" s="1138"/>
      <c r="CG10" s="1138"/>
      <c r="CH10" s="1138"/>
      <c r="CI10" s="1138"/>
      <c r="CJ10" s="1138"/>
      <c r="CK10" s="1138"/>
      <c r="CL10" s="1138"/>
      <c r="CM10" s="1138"/>
      <c r="CN10" s="1138"/>
      <c r="CO10" s="1138"/>
      <c r="CP10" s="1138"/>
      <c r="CQ10" s="1138"/>
      <c r="CR10" s="1138"/>
    </row>
    <row r="11" spans="5:96" ht="40.799999999999997" customHeight="1">
      <c r="E11" s="1131"/>
      <c r="F11" s="1132"/>
      <c r="G11" s="768" t="s">
        <v>1</v>
      </c>
      <c r="H11" s="768" t="s">
        <v>709</v>
      </c>
      <c r="I11" s="768" t="s">
        <v>812</v>
      </c>
      <c r="J11" s="768" t="s">
        <v>786</v>
      </c>
      <c r="K11" s="768" t="s">
        <v>813</v>
      </c>
      <c r="L11" s="768" t="s">
        <v>788</v>
      </c>
      <c r="M11" s="768" t="s">
        <v>789</v>
      </c>
      <c r="N11" s="768" t="s">
        <v>790</v>
      </c>
      <c r="O11" s="768" t="s">
        <v>791</v>
      </c>
      <c r="P11" s="768" t="s">
        <v>792</v>
      </c>
      <c r="Q11" s="768" t="s">
        <v>814</v>
      </c>
      <c r="R11" s="768" t="s">
        <v>815</v>
      </c>
      <c r="S11" s="768" t="s">
        <v>816</v>
      </c>
      <c r="T11" s="768" t="s">
        <v>817</v>
      </c>
      <c r="U11" s="768" t="s">
        <v>799</v>
      </c>
      <c r="V11" s="768" t="s">
        <v>818</v>
      </c>
      <c r="W11" s="768" t="s">
        <v>819</v>
      </c>
      <c r="X11" s="768" t="s">
        <v>820</v>
      </c>
      <c r="Y11" s="768" t="s">
        <v>1</v>
      </c>
      <c r="Z11" s="768" t="s">
        <v>709</v>
      </c>
      <c r="AA11" s="768" t="s">
        <v>812</v>
      </c>
      <c r="AB11" s="768" t="s">
        <v>786</v>
      </c>
      <c r="AC11" s="768" t="s">
        <v>813</v>
      </c>
      <c r="AD11" s="768" t="s">
        <v>788</v>
      </c>
      <c r="AE11" s="768" t="s">
        <v>789</v>
      </c>
      <c r="AF11" s="768" t="s">
        <v>790</v>
      </c>
      <c r="AG11" s="768" t="s">
        <v>791</v>
      </c>
      <c r="AH11" s="768" t="s">
        <v>792</v>
      </c>
      <c r="AI11" s="768" t="s">
        <v>814</v>
      </c>
      <c r="AJ11" s="768" t="s">
        <v>815</v>
      </c>
      <c r="AK11" s="768" t="s">
        <v>816</v>
      </c>
      <c r="AL11" s="768" t="s">
        <v>817</v>
      </c>
      <c r="AM11" s="768" t="s">
        <v>799</v>
      </c>
      <c r="AN11" s="768" t="s">
        <v>818</v>
      </c>
      <c r="AO11" s="768" t="s">
        <v>819</v>
      </c>
      <c r="AP11" s="768" t="s">
        <v>820</v>
      </c>
      <c r="AQ11" s="768" t="s">
        <v>1</v>
      </c>
      <c r="AR11" s="768" t="s">
        <v>709</v>
      </c>
      <c r="AS11" s="768" t="s">
        <v>812</v>
      </c>
      <c r="AT11" s="768" t="s">
        <v>786</v>
      </c>
      <c r="AU11" s="768" t="s">
        <v>813</v>
      </c>
      <c r="AV11" s="768" t="s">
        <v>788</v>
      </c>
      <c r="AW11" s="768" t="s">
        <v>789</v>
      </c>
      <c r="AX11" s="768" t="s">
        <v>790</v>
      </c>
      <c r="AY11" s="768" t="s">
        <v>791</v>
      </c>
      <c r="AZ11" s="768" t="s">
        <v>792</v>
      </c>
      <c r="BA11" s="768" t="s">
        <v>814</v>
      </c>
      <c r="BB11" s="768" t="s">
        <v>815</v>
      </c>
      <c r="BC11" s="768" t="s">
        <v>816</v>
      </c>
      <c r="BD11" s="768" t="s">
        <v>817</v>
      </c>
      <c r="BE11" s="768" t="s">
        <v>799</v>
      </c>
      <c r="BF11" s="768" t="s">
        <v>818</v>
      </c>
      <c r="BG11" s="768" t="s">
        <v>819</v>
      </c>
      <c r="BH11" s="768" t="s">
        <v>820</v>
      </c>
      <c r="BI11" s="768" t="s">
        <v>1</v>
      </c>
      <c r="BJ11" s="768" t="s">
        <v>709</v>
      </c>
      <c r="BK11" s="768" t="s">
        <v>812</v>
      </c>
      <c r="BL11" s="768" t="s">
        <v>786</v>
      </c>
      <c r="BM11" s="768" t="s">
        <v>813</v>
      </c>
      <c r="BN11" s="768" t="s">
        <v>788</v>
      </c>
      <c r="BO11" s="768" t="s">
        <v>789</v>
      </c>
      <c r="BP11" s="768" t="s">
        <v>790</v>
      </c>
      <c r="BQ11" s="768" t="s">
        <v>791</v>
      </c>
      <c r="BR11" s="768" t="s">
        <v>792</v>
      </c>
      <c r="BS11" s="768" t="s">
        <v>814</v>
      </c>
      <c r="BT11" s="768" t="s">
        <v>815</v>
      </c>
      <c r="BU11" s="768" t="s">
        <v>816</v>
      </c>
      <c r="BV11" s="768" t="s">
        <v>817</v>
      </c>
      <c r="BW11" s="768" t="s">
        <v>799</v>
      </c>
      <c r="BX11" s="768" t="s">
        <v>818</v>
      </c>
      <c r="BY11" s="768" t="s">
        <v>819</v>
      </c>
      <c r="BZ11" s="768" t="s">
        <v>820</v>
      </c>
      <c r="CA11" s="768" t="s">
        <v>1</v>
      </c>
      <c r="CB11" s="768" t="s">
        <v>709</v>
      </c>
      <c r="CC11" s="768" t="s">
        <v>812</v>
      </c>
      <c r="CD11" s="768" t="s">
        <v>786</v>
      </c>
      <c r="CE11" s="768" t="s">
        <v>813</v>
      </c>
      <c r="CF11" s="768" t="s">
        <v>788</v>
      </c>
      <c r="CG11" s="768" t="s">
        <v>789</v>
      </c>
      <c r="CH11" s="768" t="s">
        <v>790</v>
      </c>
      <c r="CI11" s="768" t="s">
        <v>791</v>
      </c>
      <c r="CJ11" s="768" t="s">
        <v>792</v>
      </c>
      <c r="CK11" s="768" t="s">
        <v>814</v>
      </c>
      <c r="CL11" s="768" t="s">
        <v>815</v>
      </c>
      <c r="CM11" s="768" t="s">
        <v>816</v>
      </c>
      <c r="CN11" s="768" t="s">
        <v>817</v>
      </c>
      <c r="CO11" s="768" t="s">
        <v>799</v>
      </c>
      <c r="CP11" s="768" t="s">
        <v>818</v>
      </c>
      <c r="CQ11" s="768" t="s">
        <v>819</v>
      </c>
      <c r="CR11" s="768" t="s">
        <v>820</v>
      </c>
    </row>
    <row r="12" spans="5:96">
      <c r="E12" s="1133"/>
      <c r="F12" s="1134"/>
      <c r="G12" s="768" t="s">
        <v>698</v>
      </c>
      <c r="H12" s="768" t="s">
        <v>698</v>
      </c>
      <c r="I12" s="768" t="s">
        <v>698</v>
      </c>
      <c r="J12" s="768" t="s">
        <v>698</v>
      </c>
      <c r="K12" s="768" t="s">
        <v>698</v>
      </c>
      <c r="L12" s="768" t="s">
        <v>698</v>
      </c>
      <c r="M12" s="768" t="s">
        <v>698</v>
      </c>
      <c r="N12" s="768" t="s">
        <v>698</v>
      </c>
      <c r="O12" s="768" t="s">
        <v>698</v>
      </c>
      <c r="P12" s="768" t="s">
        <v>698</v>
      </c>
      <c r="Q12" s="768" t="s">
        <v>698</v>
      </c>
      <c r="R12" s="768" t="s">
        <v>698</v>
      </c>
      <c r="S12" s="768" t="s">
        <v>698</v>
      </c>
      <c r="T12" s="768" t="s">
        <v>698</v>
      </c>
      <c r="U12" s="768" t="s">
        <v>698</v>
      </c>
      <c r="V12" s="768" t="s">
        <v>698</v>
      </c>
      <c r="W12" s="768" t="s">
        <v>698</v>
      </c>
      <c r="X12" s="768" t="s">
        <v>698</v>
      </c>
      <c r="Y12" s="768" t="s">
        <v>698</v>
      </c>
      <c r="Z12" s="768" t="s">
        <v>698</v>
      </c>
      <c r="AA12" s="768" t="s">
        <v>698</v>
      </c>
      <c r="AB12" s="768" t="s">
        <v>698</v>
      </c>
      <c r="AC12" s="768" t="s">
        <v>698</v>
      </c>
      <c r="AD12" s="768" t="s">
        <v>698</v>
      </c>
      <c r="AE12" s="768" t="s">
        <v>698</v>
      </c>
      <c r="AF12" s="768" t="s">
        <v>698</v>
      </c>
      <c r="AG12" s="768" t="s">
        <v>698</v>
      </c>
      <c r="AH12" s="768" t="s">
        <v>698</v>
      </c>
      <c r="AI12" s="768" t="s">
        <v>698</v>
      </c>
      <c r="AJ12" s="768" t="s">
        <v>698</v>
      </c>
      <c r="AK12" s="768" t="s">
        <v>698</v>
      </c>
      <c r="AL12" s="768" t="s">
        <v>698</v>
      </c>
      <c r="AM12" s="768" t="s">
        <v>698</v>
      </c>
      <c r="AN12" s="768" t="s">
        <v>698</v>
      </c>
      <c r="AO12" s="768" t="s">
        <v>698</v>
      </c>
      <c r="AP12" s="768" t="s">
        <v>698</v>
      </c>
      <c r="AQ12" s="768" t="s">
        <v>698</v>
      </c>
      <c r="AR12" s="768" t="s">
        <v>698</v>
      </c>
      <c r="AS12" s="768" t="s">
        <v>698</v>
      </c>
      <c r="AT12" s="768" t="s">
        <v>698</v>
      </c>
      <c r="AU12" s="768" t="s">
        <v>698</v>
      </c>
      <c r="AV12" s="768" t="s">
        <v>698</v>
      </c>
      <c r="AW12" s="768" t="s">
        <v>698</v>
      </c>
      <c r="AX12" s="768" t="s">
        <v>698</v>
      </c>
      <c r="AY12" s="768" t="s">
        <v>698</v>
      </c>
      <c r="AZ12" s="768" t="s">
        <v>698</v>
      </c>
      <c r="BA12" s="768" t="s">
        <v>698</v>
      </c>
      <c r="BB12" s="768" t="s">
        <v>698</v>
      </c>
      <c r="BC12" s="768" t="s">
        <v>698</v>
      </c>
      <c r="BD12" s="768" t="s">
        <v>698</v>
      </c>
      <c r="BE12" s="768" t="s">
        <v>698</v>
      </c>
      <c r="BF12" s="768" t="s">
        <v>698</v>
      </c>
      <c r="BG12" s="768" t="s">
        <v>698</v>
      </c>
      <c r="BH12" s="768" t="s">
        <v>698</v>
      </c>
      <c r="BI12" s="768" t="s">
        <v>698</v>
      </c>
      <c r="BJ12" s="768" t="s">
        <v>698</v>
      </c>
      <c r="BK12" s="768" t="s">
        <v>698</v>
      </c>
      <c r="BL12" s="768" t="s">
        <v>698</v>
      </c>
      <c r="BM12" s="768" t="s">
        <v>698</v>
      </c>
      <c r="BN12" s="768" t="s">
        <v>698</v>
      </c>
      <c r="BO12" s="768" t="s">
        <v>698</v>
      </c>
      <c r="BP12" s="768" t="s">
        <v>698</v>
      </c>
      <c r="BQ12" s="768" t="s">
        <v>698</v>
      </c>
      <c r="BR12" s="768" t="s">
        <v>698</v>
      </c>
      <c r="BS12" s="768" t="s">
        <v>698</v>
      </c>
      <c r="BT12" s="768" t="s">
        <v>698</v>
      </c>
      <c r="BU12" s="768" t="s">
        <v>698</v>
      </c>
      <c r="BV12" s="768" t="s">
        <v>698</v>
      </c>
      <c r="BW12" s="768" t="s">
        <v>698</v>
      </c>
      <c r="BX12" s="768" t="s">
        <v>698</v>
      </c>
      <c r="BY12" s="768" t="s">
        <v>698</v>
      </c>
      <c r="BZ12" s="768" t="s">
        <v>698</v>
      </c>
      <c r="CA12" s="768" t="s">
        <v>698</v>
      </c>
      <c r="CB12" s="768" t="s">
        <v>698</v>
      </c>
      <c r="CC12" s="768" t="s">
        <v>698</v>
      </c>
      <c r="CD12" s="768" t="s">
        <v>698</v>
      </c>
      <c r="CE12" s="768" t="s">
        <v>698</v>
      </c>
      <c r="CF12" s="768" t="s">
        <v>698</v>
      </c>
      <c r="CG12" s="768" t="s">
        <v>698</v>
      </c>
      <c r="CH12" s="768" t="s">
        <v>698</v>
      </c>
      <c r="CI12" s="768" t="s">
        <v>698</v>
      </c>
      <c r="CJ12" s="768" t="s">
        <v>698</v>
      </c>
      <c r="CK12" s="768" t="s">
        <v>698</v>
      </c>
      <c r="CL12" s="768" t="s">
        <v>698</v>
      </c>
      <c r="CM12" s="768" t="s">
        <v>698</v>
      </c>
      <c r="CN12" s="768" t="s">
        <v>698</v>
      </c>
      <c r="CO12" s="768" t="s">
        <v>698</v>
      </c>
      <c r="CP12" s="768" t="s">
        <v>698</v>
      </c>
      <c r="CQ12" s="768" t="s">
        <v>698</v>
      </c>
      <c r="CR12" s="768" t="s">
        <v>698</v>
      </c>
    </row>
    <row r="13" spans="5:96">
      <c r="E13" s="409" t="s">
        <v>263</v>
      </c>
      <c r="F13" s="410" t="s">
        <v>430</v>
      </c>
      <c r="G13" s="411">
        <v>430887867492</v>
      </c>
      <c r="H13" s="411">
        <v>8623575795</v>
      </c>
      <c r="I13" s="411">
        <v>1492898315</v>
      </c>
      <c r="J13" s="411">
        <v>102856251639</v>
      </c>
      <c r="K13" s="411">
        <v>23064651557</v>
      </c>
      <c r="L13" s="411">
        <v>4287050112</v>
      </c>
      <c r="M13" s="411">
        <v>27655545241</v>
      </c>
      <c r="N13" s="411">
        <v>157840136779</v>
      </c>
      <c r="O13" s="411">
        <v>20970770368</v>
      </c>
      <c r="P13" s="411">
        <v>12002984342</v>
      </c>
      <c r="Q13" s="411">
        <v>17146537470</v>
      </c>
      <c r="R13" s="411">
        <v>10579527671</v>
      </c>
      <c r="S13" s="411">
        <v>15884399840</v>
      </c>
      <c r="T13" s="411">
        <v>13039753310</v>
      </c>
      <c r="U13" s="411">
        <v>1838330060</v>
      </c>
      <c r="V13" s="411">
        <v>9363291211</v>
      </c>
      <c r="W13" s="411">
        <v>2538145440</v>
      </c>
      <c r="X13" s="411">
        <v>1704018342</v>
      </c>
      <c r="Y13" s="411">
        <v>371475656337</v>
      </c>
      <c r="Z13" s="411">
        <v>7711410371</v>
      </c>
      <c r="AA13" s="411">
        <v>1105683898</v>
      </c>
      <c r="AB13" s="411">
        <v>86438490231</v>
      </c>
      <c r="AC13" s="411">
        <v>19314160548</v>
      </c>
      <c r="AD13" s="411">
        <v>3674805300</v>
      </c>
      <c r="AE13" s="411">
        <v>23645336841</v>
      </c>
      <c r="AF13" s="411">
        <v>140635998752</v>
      </c>
      <c r="AG13" s="411">
        <v>17485760034</v>
      </c>
      <c r="AH13" s="411">
        <v>9611383283</v>
      </c>
      <c r="AI13" s="411">
        <v>15175878998</v>
      </c>
      <c r="AJ13" s="411">
        <v>8913977565</v>
      </c>
      <c r="AK13" s="411">
        <v>13909996499</v>
      </c>
      <c r="AL13" s="411">
        <v>11057532584</v>
      </c>
      <c r="AM13" s="411">
        <v>1601801750</v>
      </c>
      <c r="AN13" s="411">
        <v>7540348602</v>
      </c>
      <c r="AO13" s="411">
        <v>2146182774</v>
      </c>
      <c r="AP13" s="411">
        <v>1506908307</v>
      </c>
      <c r="AQ13" s="411">
        <v>412640613433</v>
      </c>
      <c r="AR13" s="411">
        <v>7814829485</v>
      </c>
      <c r="AS13" s="411">
        <v>1160888632</v>
      </c>
      <c r="AT13" s="411">
        <v>97825004361</v>
      </c>
      <c r="AU13" s="411">
        <v>21378887154</v>
      </c>
      <c r="AV13" s="411">
        <v>3616748157</v>
      </c>
      <c r="AW13" s="411">
        <v>23256151001</v>
      </c>
      <c r="AX13" s="411">
        <v>151009615439</v>
      </c>
      <c r="AY13" s="411">
        <v>23096710802</v>
      </c>
      <c r="AZ13" s="411">
        <v>16247956130</v>
      </c>
      <c r="BA13" s="411">
        <v>14182251977</v>
      </c>
      <c r="BB13" s="411">
        <v>9054848067</v>
      </c>
      <c r="BC13" s="411">
        <v>14528256109</v>
      </c>
      <c r="BD13" s="411">
        <v>14422904289</v>
      </c>
      <c r="BE13" s="411">
        <v>1803511820</v>
      </c>
      <c r="BF13" s="411">
        <v>8291302297</v>
      </c>
      <c r="BG13" s="411">
        <v>3139888775</v>
      </c>
      <c r="BH13" s="411">
        <v>1810858938</v>
      </c>
      <c r="BI13" s="411">
        <v>396679490869</v>
      </c>
      <c r="BJ13" s="411">
        <v>7448462992</v>
      </c>
      <c r="BK13" s="411">
        <v>1137552665</v>
      </c>
      <c r="BL13" s="411">
        <v>95185632323</v>
      </c>
      <c r="BM13" s="411">
        <v>22877894878</v>
      </c>
      <c r="BN13" s="411">
        <v>3601268720</v>
      </c>
      <c r="BO13" s="411">
        <v>21212517723</v>
      </c>
      <c r="BP13" s="411">
        <v>146250982813</v>
      </c>
      <c r="BQ13" s="411">
        <v>21863824105</v>
      </c>
      <c r="BR13" s="411">
        <v>14860666964</v>
      </c>
      <c r="BS13" s="411">
        <v>12941062662</v>
      </c>
      <c r="BT13" s="411">
        <v>8385245551</v>
      </c>
      <c r="BU13" s="411">
        <v>13483783435</v>
      </c>
      <c r="BV13" s="411">
        <v>13579333870</v>
      </c>
      <c r="BW13" s="411">
        <v>1697952949</v>
      </c>
      <c r="BX13" s="411">
        <v>7687485077</v>
      </c>
      <c r="BY13" s="411">
        <v>2732341678</v>
      </c>
      <c r="BZ13" s="411">
        <v>1733482464</v>
      </c>
      <c r="CA13" s="411">
        <v>371477802487</v>
      </c>
      <c r="CB13" s="411">
        <v>7060702780</v>
      </c>
      <c r="CC13" s="411">
        <v>1059211856</v>
      </c>
      <c r="CD13" s="411">
        <v>90310829201</v>
      </c>
      <c r="CE13" s="411">
        <v>21317876988</v>
      </c>
      <c r="CF13" s="411">
        <v>3514220767</v>
      </c>
      <c r="CG13" s="411">
        <v>19413580792</v>
      </c>
      <c r="CH13" s="411">
        <v>137458535864</v>
      </c>
      <c r="CI13" s="411">
        <v>20388679032</v>
      </c>
      <c r="CJ13" s="411">
        <v>13711300825</v>
      </c>
      <c r="CK13" s="411">
        <v>12481094246</v>
      </c>
      <c r="CL13" s="411">
        <v>7064133642</v>
      </c>
      <c r="CM13" s="411">
        <v>12365237483</v>
      </c>
      <c r="CN13" s="411">
        <v>12460498127</v>
      </c>
      <c r="CO13" s="411">
        <v>1544219711</v>
      </c>
      <c r="CP13" s="411">
        <v>7204788639</v>
      </c>
      <c r="CQ13" s="411">
        <v>2498236578</v>
      </c>
      <c r="CR13" s="411">
        <v>1624655956</v>
      </c>
    </row>
    <row r="14" spans="5:96">
      <c r="E14" s="413" t="s">
        <v>3</v>
      </c>
      <c r="F14" s="414">
        <v>16</v>
      </c>
      <c r="G14" s="415">
        <v>74059443608</v>
      </c>
      <c r="H14" s="415">
        <v>2801630992</v>
      </c>
      <c r="I14" s="415">
        <v>324094447</v>
      </c>
      <c r="J14" s="415">
        <v>26099505647</v>
      </c>
      <c r="K14" s="415">
        <v>751564192</v>
      </c>
      <c r="L14" s="415">
        <v>836435188</v>
      </c>
      <c r="M14" s="415">
        <v>4885260660</v>
      </c>
      <c r="N14" s="415">
        <v>26619285618</v>
      </c>
      <c r="O14" s="415">
        <v>3854816486</v>
      </c>
      <c r="P14" s="415">
        <v>1596767410</v>
      </c>
      <c r="Q14" s="415">
        <v>854560222</v>
      </c>
      <c r="R14" s="415">
        <v>933664285</v>
      </c>
      <c r="S14" s="415">
        <v>1456516572</v>
      </c>
      <c r="T14" s="415">
        <v>1047860880</v>
      </c>
      <c r="U14" s="415">
        <v>199720759</v>
      </c>
      <c r="V14" s="415">
        <v>1322697668</v>
      </c>
      <c r="W14" s="415">
        <v>187627159</v>
      </c>
      <c r="X14" s="415">
        <v>287435423</v>
      </c>
      <c r="Y14" s="415">
        <v>63779174715</v>
      </c>
      <c r="Z14" s="415">
        <v>2612607036</v>
      </c>
      <c r="AA14" s="415">
        <v>283938169</v>
      </c>
      <c r="AB14" s="415">
        <v>21728995761</v>
      </c>
      <c r="AC14" s="415">
        <v>725174557</v>
      </c>
      <c r="AD14" s="415">
        <v>728639403</v>
      </c>
      <c r="AE14" s="415">
        <v>4273419873</v>
      </c>
      <c r="AF14" s="415">
        <v>23503403657</v>
      </c>
      <c r="AG14" s="415">
        <v>3313315703</v>
      </c>
      <c r="AH14" s="415">
        <v>1362187941</v>
      </c>
      <c r="AI14" s="415">
        <v>710660912</v>
      </c>
      <c r="AJ14" s="415">
        <v>704631890</v>
      </c>
      <c r="AK14" s="415">
        <v>1313662929</v>
      </c>
      <c r="AL14" s="415">
        <v>843707806</v>
      </c>
      <c r="AM14" s="415">
        <v>175859697</v>
      </c>
      <c r="AN14" s="415">
        <v>1079878930</v>
      </c>
      <c r="AO14" s="415">
        <v>162525929</v>
      </c>
      <c r="AP14" s="415">
        <v>256564522</v>
      </c>
      <c r="AQ14" s="415">
        <v>68248130847</v>
      </c>
      <c r="AR14" s="415">
        <v>2579573809</v>
      </c>
      <c r="AS14" s="415">
        <v>273483571</v>
      </c>
      <c r="AT14" s="415">
        <v>23842922895</v>
      </c>
      <c r="AU14" s="415">
        <v>743279060</v>
      </c>
      <c r="AV14" s="415">
        <v>717386547</v>
      </c>
      <c r="AW14" s="415">
        <v>4070494471</v>
      </c>
      <c r="AX14" s="415">
        <v>24630742196</v>
      </c>
      <c r="AY14" s="415">
        <v>3815944850</v>
      </c>
      <c r="AZ14" s="415">
        <v>1994742219</v>
      </c>
      <c r="BA14" s="415">
        <v>622473844</v>
      </c>
      <c r="BB14" s="415">
        <v>662260666</v>
      </c>
      <c r="BC14" s="415">
        <v>1325943848</v>
      </c>
      <c r="BD14" s="415">
        <v>1099176201</v>
      </c>
      <c r="BE14" s="415">
        <v>200523365</v>
      </c>
      <c r="BF14" s="415">
        <v>1139886467</v>
      </c>
      <c r="BG14" s="415">
        <v>239879179</v>
      </c>
      <c r="BH14" s="415">
        <v>289417659</v>
      </c>
      <c r="BI14" s="415">
        <v>66274908188</v>
      </c>
      <c r="BJ14" s="415">
        <v>2467577060</v>
      </c>
      <c r="BK14" s="415">
        <v>253287416</v>
      </c>
      <c r="BL14" s="415">
        <v>23701889435</v>
      </c>
      <c r="BM14" s="415">
        <v>822579165</v>
      </c>
      <c r="BN14" s="415">
        <v>714818398</v>
      </c>
      <c r="BO14" s="415">
        <v>3676353223</v>
      </c>
      <c r="BP14" s="415">
        <v>24095394903</v>
      </c>
      <c r="BQ14" s="415">
        <v>3556640691</v>
      </c>
      <c r="BR14" s="415">
        <v>1840082596</v>
      </c>
      <c r="BS14" s="415">
        <v>579083918</v>
      </c>
      <c r="BT14" s="415">
        <v>601167693</v>
      </c>
      <c r="BU14" s="415">
        <v>1251636662</v>
      </c>
      <c r="BV14" s="415">
        <v>936240979</v>
      </c>
      <c r="BW14" s="415">
        <v>190784841</v>
      </c>
      <c r="BX14" s="415">
        <v>1089454495</v>
      </c>
      <c r="BY14" s="415">
        <v>223336734</v>
      </c>
      <c r="BZ14" s="415">
        <v>274579979</v>
      </c>
      <c r="CA14" s="415">
        <v>62028129738</v>
      </c>
      <c r="CB14" s="415">
        <v>2421180182</v>
      </c>
      <c r="CC14" s="415">
        <v>217092853</v>
      </c>
      <c r="CD14" s="415">
        <v>22149669590</v>
      </c>
      <c r="CE14" s="415">
        <v>847411572</v>
      </c>
      <c r="CF14" s="415">
        <v>669735859</v>
      </c>
      <c r="CG14" s="415">
        <v>3316167356</v>
      </c>
      <c r="CH14" s="415">
        <v>22754700947</v>
      </c>
      <c r="CI14" s="415">
        <v>3234197898</v>
      </c>
      <c r="CJ14" s="415">
        <v>1717179005</v>
      </c>
      <c r="CK14" s="415">
        <v>533710320</v>
      </c>
      <c r="CL14" s="415">
        <v>586179683</v>
      </c>
      <c r="CM14" s="415">
        <v>1135701505</v>
      </c>
      <c r="CN14" s="415">
        <v>825704204</v>
      </c>
      <c r="CO14" s="415">
        <v>184804082</v>
      </c>
      <c r="CP14" s="415">
        <v>991152460</v>
      </c>
      <c r="CQ14" s="415">
        <v>183262357</v>
      </c>
      <c r="CR14" s="415">
        <v>260279865</v>
      </c>
    </row>
    <row r="15" spans="5:96">
      <c r="E15" s="409" t="s">
        <v>150</v>
      </c>
      <c r="F15" s="410" t="s">
        <v>290</v>
      </c>
      <c r="G15" s="411">
        <v>12333836212</v>
      </c>
      <c r="H15" s="411">
        <v>354613244</v>
      </c>
      <c r="I15" s="411">
        <v>9632206</v>
      </c>
      <c r="J15" s="411"/>
      <c r="K15" s="411"/>
      <c r="L15" s="411">
        <v>195176276</v>
      </c>
      <c r="M15" s="411">
        <v>850720072</v>
      </c>
      <c r="N15" s="411">
        <v>4807056318</v>
      </c>
      <c r="O15" s="411">
        <v>502577661</v>
      </c>
      <c r="P15" s="411">
        <v>305234658</v>
      </c>
      <c r="Q15" s="411">
        <v>257950377</v>
      </c>
      <c r="R15" s="411">
        <v>124317985</v>
      </c>
      <c r="S15" s="411">
        <v>300623975</v>
      </c>
      <c r="T15" s="411">
        <v>154464597</v>
      </c>
      <c r="U15" s="411">
        <v>47254179</v>
      </c>
      <c r="V15" s="411">
        <v>412242069</v>
      </c>
      <c r="W15" s="411">
        <v>47373109</v>
      </c>
      <c r="X15" s="411">
        <v>51933266</v>
      </c>
      <c r="Y15" s="411">
        <v>10837376657</v>
      </c>
      <c r="Z15" s="411">
        <v>330195996</v>
      </c>
      <c r="AA15" s="411"/>
      <c r="AB15" s="411"/>
      <c r="AC15" s="411">
        <v>159132519</v>
      </c>
      <c r="AD15" s="411">
        <v>178481673</v>
      </c>
      <c r="AE15" s="411">
        <v>738485332</v>
      </c>
      <c r="AF15" s="411">
        <v>4365563720</v>
      </c>
      <c r="AG15" s="411">
        <v>443804258</v>
      </c>
      <c r="AH15" s="411">
        <v>265350417</v>
      </c>
      <c r="AI15" s="411">
        <v>223798013</v>
      </c>
      <c r="AJ15" s="411">
        <v>90988543</v>
      </c>
      <c r="AK15" s="411">
        <v>269946701</v>
      </c>
      <c r="AL15" s="411">
        <v>134415216</v>
      </c>
      <c r="AM15" s="411">
        <v>47252661</v>
      </c>
      <c r="AN15" s="411">
        <v>338125791</v>
      </c>
      <c r="AO15" s="411">
        <v>39943921</v>
      </c>
      <c r="AP15" s="411">
        <v>46708358</v>
      </c>
      <c r="AQ15" s="411">
        <v>11618318610</v>
      </c>
      <c r="AR15" s="411">
        <v>315740297</v>
      </c>
      <c r="AS15" s="411"/>
      <c r="AT15" s="411">
        <v>3632228528</v>
      </c>
      <c r="AU15" s="411">
        <v>122333510</v>
      </c>
      <c r="AV15" s="411">
        <v>156465701</v>
      </c>
      <c r="AW15" s="411">
        <v>710771318</v>
      </c>
      <c r="AX15" s="411">
        <v>4481681026</v>
      </c>
      <c r="AY15" s="411">
        <v>479844052</v>
      </c>
      <c r="AZ15" s="411">
        <v>378052717</v>
      </c>
      <c r="BA15" s="411">
        <v>195179113</v>
      </c>
      <c r="BB15" s="411">
        <v>96261062</v>
      </c>
      <c r="BC15" s="411">
        <v>273890404</v>
      </c>
      <c r="BD15" s="411">
        <v>244252193</v>
      </c>
      <c r="BE15" s="411"/>
      <c r="BF15" s="411">
        <v>368516889</v>
      </c>
      <c r="BG15" s="411">
        <v>54753923</v>
      </c>
      <c r="BH15" s="411">
        <v>54144011</v>
      </c>
      <c r="BI15" s="411">
        <v>11634833731</v>
      </c>
      <c r="BJ15" s="411">
        <v>297433817</v>
      </c>
      <c r="BK15" s="411"/>
      <c r="BL15" s="411"/>
      <c r="BM15" s="411">
        <v>116955377</v>
      </c>
      <c r="BN15" s="411">
        <v>157156843</v>
      </c>
      <c r="BO15" s="411">
        <v>646287669</v>
      </c>
      <c r="BP15" s="411">
        <v>4402721545</v>
      </c>
      <c r="BQ15" s="411">
        <v>462056316</v>
      </c>
      <c r="BR15" s="411">
        <v>354284336</v>
      </c>
      <c r="BS15" s="411">
        <v>197557091</v>
      </c>
      <c r="BT15" s="411">
        <v>79266157</v>
      </c>
      <c r="BU15" s="411">
        <v>245929293</v>
      </c>
      <c r="BV15" s="411">
        <v>166054343</v>
      </c>
      <c r="BW15" s="411">
        <v>41798895</v>
      </c>
      <c r="BX15" s="411">
        <v>340042396</v>
      </c>
      <c r="BY15" s="411">
        <v>47851422</v>
      </c>
      <c r="BZ15" s="411">
        <v>52569961</v>
      </c>
      <c r="CA15" s="411">
        <v>10436899901</v>
      </c>
      <c r="CB15" s="411">
        <v>265499281</v>
      </c>
      <c r="CC15" s="411"/>
      <c r="CD15" s="411"/>
      <c r="CE15" s="411"/>
      <c r="CF15" s="411">
        <v>149293977</v>
      </c>
      <c r="CG15" s="411">
        <v>583087942</v>
      </c>
      <c r="CH15" s="411">
        <v>3826568883</v>
      </c>
      <c r="CI15" s="411">
        <v>433435408</v>
      </c>
      <c r="CJ15" s="411">
        <v>339473535</v>
      </c>
      <c r="CK15" s="411">
        <v>154554348</v>
      </c>
      <c r="CL15" s="411">
        <v>75991539</v>
      </c>
      <c r="CM15" s="411">
        <v>228488966</v>
      </c>
      <c r="CN15" s="411">
        <v>141424253</v>
      </c>
      <c r="CO15" s="411">
        <v>39764855</v>
      </c>
      <c r="CP15" s="411">
        <v>323137859</v>
      </c>
      <c r="CQ15" s="411">
        <v>40305523</v>
      </c>
      <c r="CR15" s="411">
        <v>49454284</v>
      </c>
    </row>
    <row r="16" spans="5:96">
      <c r="E16" s="413" t="s">
        <v>151</v>
      </c>
      <c r="F16" s="414" t="s">
        <v>291</v>
      </c>
      <c r="G16" s="415">
        <v>7464801303</v>
      </c>
      <c r="H16" s="415">
        <v>267762681</v>
      </c>
      <c r="I16" s="415"/>
      <c r="J16" s="415"/>
      <c r="K16" s="415">
        <v>134869248</v>
      </c>
      <c r="L16" s="415">
        <v>45069916</v>
      </c>
      <c r="M16" s="415">
        <v>635551655</v>
      </c>
      <c r="N16" s="415">
        <v>1871741025</v>
      </c>
      <c r="O16" s="415">
        <v>394150915</v>
      </c>
      <c r="P16" s="415">
        <v>157201684</v>
      </c>
      <c r="Q16" s="415">
        <v>21681025</v>
      </c>
      <c r="R16" s="415">
        <v>82024411</v>
      </c>
      <c r="S16" s="415">
        <v>189664939</v>
      </c>
      <c r="T16" s="415">
        <v>65234443</v>
      </c>
      <c r="U16" s="415">
        <v>18052583</v>
      </c>
      <c r="V16" s="415">
        <v>168013839</v>
      </c>
      <c r="W16" s="415">
        <v>17054550</v>
      </c>
      <c r="X16" s="415">
        <v>27076068</v>
      </c>
      <c r="Y16" s="415">
        <v>6662919873</v>
      </c>
      <c r="Z16" s="415">
        <v>265810984</v>
      </c>
      <c r="AA16" s="415"/>
      <c r="AB16" s="415"/>
      <c r="AC16" s="415">
        <v>103445853</v>
      </c>
      <c r="AD16" s="415">
        <v>39691544</v>
      </c>
      <c r="AE16" s="415">
        <v>573089455</v>
      </c>
      <c r="AF16" s="415">
        <v>1666593107</v>
      </c>
      <c r="AG16" s="415">
        <v>353754063</v>
      </c>
      <c r="AH16" s="415">
        <v>133946187</v>
      </c>
      <c r="AI16" s="415">
        <v>17610768</v>
      </c>
      <c r="AJ16" s="415">
        <v>64654912</v>
      </c>
      <c r="AK16" s="415">
        <v>176513393</v>
      </c>
      <c r="AL16" s="415">
        <v>57988693</v>
      </c>
      <c r="AM16" s="415">
        <v>15434576</v>
      </c>
      <c r="AN16" s="415">
        <v>131996421</v>
      </c>
      <c r="AO16" s="415">
        <v>27183284</v>
      </c>
      <c r="AP16" s="415">
        <v>25177511</v>
      </c>
      <c r="AQ16" s="415">
        <v>6885522684</v>
      </c>
      <c r="AR16" s="415">
        <v>218423328</v>
      </c>
      <c r="AS16" s="415"/>
      <c r="AT16" s="415">
        <v>3173667347</v>
      </c>
      <c r="AU16" s="415">
        <v>93211392</v>
      </c>
      <c r="AV16" s="415">
        <v>36837498</v>
      </c>
      <c r="AW16" s="415">
        <v>532993131</v>
      </c>
      <c r="AX16" s="415">
        <v>1697689417</v>
      </c>
      <c r="AY16" s="415">
        <v>385616957</v>
      </c>
      <c r="AZ16" s="415">
        <v>195631326</v>
      </c>
      <c r="BA16" s="415"/>
      <c r="BB16" s="415">
        <v>48700442</v>
      </c>
      <c r="BC16" s="415">
        <v>162936925</v>
      </c>
      <c r="BD16" s="415">
        <v>76383630</v>
      </c>
      <c r="BE16" s="415">
        <v>18333325</v>
      </c>
      <c r="BF16" s="415">
        <v>141695561</v>
      </c>
      <c r="BG16" s="415">
        <v>34458748</v>
      </c>
      <c r="BH16" s="415">
        <v>28814556</v>
      </c>
      <c r="BI16" s="415">
        <v>7163908170</v>
      </c>
      <c r="BJ16" s="415">
        <v>209454862</v>
      </c>
      <c r="BK16" s="415"/>
      <c r="BL16" s="415"/>
      <c r="BM16" s="415">
        <v>83770583</v>
      </c>
      <c r="BN16" s="415">
        <v>32705018</v>
      </c>
      <c r="BO16" s="415">
        <v>499458627</v>
      </c>
      <c r="BP16" s="415">
        <v>2421740814</v>
      </c>
      <c r="BQ16" s="415">
        <v>362213058</v>
      </c>
      <c r="BR16" s="415">
        <v>182780546</v>
      </c>
      <c r="BS16" s="415">
        <v>13561889</v>
      </c>
      <c r="BT16" s="415">
        <v>49576489</v>
      </c>
      <c r="BU16" s="415">
        <v>172513041</v>
      </c>
      <c r="BV16" s="415">
        <v>63169897</v>
      </c>
      <c r="BW16" s="415">
        <v>17412141</v>
      </c>
      <c r="BX16" s="415">
        <v>125264311</v>
      </c>
      <c r="BY16" s="415">
        <v>31916425</v>
      </c>
      <c r="BZ16" s="415">
        <v>26976775</v>
      </c>
      <c r="CA16" s="415">
        <v>6601848475</v>
      </c>
      <c r="CB16" s="415">
        <v>234049454</v>
      </c>
      <c r="CC16" s="415"/>
      <c r="CD16" s="415"/>
      <c r="CE16" s="415">
        <v>77473685</v>
      </c>
      <c r="CF16" s="415">
        <v>33071663</v>
      </c>
      <c r="CG16" s="415">
        <v>453289638</v>
      </c>
      <c r="CH16" s="415">
        <v>2247653813</v>
      </c>
      <c r="CI16" s="415">
        <v>334978166</v>
      </c>
      <c r="CJ16" s="415">
        <v>169811543</v>
      </c>
      <c r="CK16" s="415">
        <v>10810152</v>
      </c>
      <c r="CL16" s="415">
        <v>49061603</v>
      </c>
      <c r="CM16" s="415">
        <v>138071345</v>
      </c>
      <c r="CN16" s="415">
        <v>61951073</v>
      </c>
      <c r="CO16" s="415">
        <v>15826176</v>
      </c>
      <c r="CP16" s="415">
        <v>113504496</v>
      </c>
      <c r="CQ16" s="415">
        <v>29678796</v>
      </c>
      <c r="CR16" s="415">
        <v>25667756</v>
      </c>
    </row>
    <row r="17" spans="5:96">
      <c r="E17" s="409" t="s">
        <v>152</v>
      </c>
      <c r="F17" s="410" t="s">
        <v>292</v>
      </c>
      <c r="G17" s="411">
        <v>3935339645</v>
      </c>
      <c r="H17" s="411">
        <v>148624455</v>
      </c>
      <c r="I17" s="411"/>
      <c r="J17" s="411"/>
      <c r="K17" s="411">
        <v>64112555</v>
      </c>
      <c r="L17" s="411">
        <v>142879533</v>
      </c>
      <c r="M17" s="411">
        <v>271464571</v>
      </c>
      <c r="N17" s="411">
        <v>1548519827</v>
      </c>
      <c r="O17" s="411">
        <v>199999642</v>
      </c>
      <c r="P17" s="411">
        <v>135776884</v>
      </c>
      <c r="Q17" s="411">
        <v>51903767</v>
      </c>
      <c r="R17" s="411">
        <v>39572775</v>
      </c>
      <c r="S17" s="411">
        <v>102937500</v>
      </c>
      <c r="T17" s="411">
        <v>62256816</v>
      </c>
      <c r="U17" s="411">
        <v>12888011</v>
      </c>
      <c r="V17" s="411">
        <v>77077744</v>
      </c>
      <c r="W17" s="411">
        <v>14961227</v>
      </c>
      <c r="X17" s="411">
        <v>24489783</v>
      </c>
      <c r="Y17" s="411">
        <v>3458039014</v>
      </c>
      <c r="Z17" s="411">
        <v>125853946</v>
      </c>
      <c r="AA17" s="411"/>
      <c r="AB17" s="411"/>
      <c r="AC17" s="411">
        <v>55713694</v>
      </c>
      <c r="AD17" s="411">
        <v>133861479</v>
      </c>
      <c r="AE17" s="411">
        <v>246084231</v>
      </c>
      <c r="AF17" s="411">
        <v>1384744681</v>
      </c>
      <c r="AG17" s="411">
        <v>177926571</v>
      </c>
      <c r="AH17" s="411">
        <v>114752182</v>
      </c>
      <c r="AI17" s="411">
        <v>54645569</v>
      </c>
      <c r="AJ17" s="411">
        <v>33144257</v>
      </c>
      <c r="AK17" s="411">
        <v>86625625</v>
      </c>
      <c r="AL17" s="411">
        <v>50719240</v>
      </c>
      <c r="AM17" s="411">
        <v>10666590</v>
      </c>
      <c r="AN17" s="411">
        <v>61843794</v>
      </c>
      <c r="AO17" s="411">
        <v>10009523</v>
      </c>
      <c r="AP17" s="411">
        <v>21927350</v>
      </c>
      <c r="AQ17" s="411">
        <v>3654615665</v>
      </c>
      <c r="AR17" s="411">
        <v>125625919</v>
      </c>
      <c r="AS17" s="411"/>
      <c r="AT17" s="411">
        <v>988935580</v>
      </c>
      <c r="AU17" s="411">
        <v>60364402</v>
      </c>
      <c r="AV17" s="411">
        <v>134064679</v>
      </c>
      <c r="AW17" s="411">
        <v>240901953</v>
      </c>
      <c r="AX17" s="411">
        <v>1361830578</v>
      </c>
      <c r="AY17" s="411">
        <v>207069771</v>
      </c>
      <c r="AZ17" s="411">
        <v>155775083</v>
      </c>
      <c r="BA17" s="411">
        <v>51913768</v>
      </c>
      <c r="BB17" s="411"/>
      <c r="BC17" s="411">
        <v>92355184</v>
      </c>
      <c r="BD17" s="411">
        <v>50060301</v>
      </c>
      <c r="BE17" s="411">
        <v>11852355</v>
      </c>
      <c r="BF17" s="411">
        <v>71829821</v>
      </c>
      <c r="BG17" s="411">
        <v>21646841</v>
      </c>
      <c r="BH17" s="411">
        <v>25841635</v>
      </c>
      <c r="BI17" s="411">
        <v>3527583079</v>
      </c>
      <c r="BJ17" s="411">
        <v>112773648</v>
      </c>
      <c r="BK17" s="411"/>
      <c r="BL17" s="411"/>
      <c r="BM17" s="411">
        <v>66931898</v>
      </c>
      <c r="BN17" s="411">
        <v>129809706</v>
      </c>
      <c r="BO17" s="411">
        <v>213346367</v>
      </c>
      <c r="BP17" s="411">
        <v>1324453276</v>
      </c>
      <c r="BQ17" s="411">
        <v>199390861</v>
      </c>
      <c r="BR17" s="411">
        <v>148344404</v>
      </c>
      <c r="BS17" s="411">
        <v>60762079</v>
      </c>
      <c r="BT17" s="411">
        <v>25216612</v>
      </c>
      <c r="BU17" s="411">
        <v>83755108</v>
      </c>
      <c r="BV17" s="411">
        <v>45908539</v>
      </c>
      <c r="BW17" s="411">
        <v>11583064</v>
      </c>
      <c r="BX17" s="411">
        <v>66647584</v>
      </c>
      <c r="BY17" s="411">
        <v>15943659</v>
      </c>
      <c r="BZ17" s="411">
        <v>24181334</v>
      </c>
      <c r="CA17" s="411">
        <v>3371509409</v>
      </c>
      <c r="CB17" s="411">
        <v>98489185</v>
      </c>
      <c r="CC17" s="411"/>
      <c r="CD17" s="411"/>
      <c r="CE17" s="411"/>
      <c r="CF17" s="411">
        <v>125162987</v>
      </c>
      <c r="CG17" s="411">
        <v>202048755</v>
      </c>
      <c r="CH17" s="411">
        <v>1288951707</v>
      </c>
      <c r="CI17" s="411">
        <v>183090089</v>
      </c>
      <c r="CJ17" s="411">
        <v>135360278</v>
      </c>
      <c r="CK17" s="411">
        <v>75883227</v>
      </c>
      <c r="CL17" s="411">
        <v>20888380</v>
      </c>
      <c r="CM17" s="411">
        <v>76484384</v>
      </c>
      <c r="CN17" s="411">
        <v>41715928</v>
      </c>
      <c r="CO17" s="411">
        <v>10873637</v>
      </c>
      <c r="CP17" s="411">
        <v>61982288</v>
      </c>
      <c r="CQ17" s="411">
        <v>10934324</v>
      </c>
      <c r="CR17" s="411">
        <v>23083183</v>
      </c>
    </row>
  </sheetData>
  <mergeCells count="9">
    <mergeCell ref="E7:F12"/>
    <mergeCell ref="G7:CR7"/>
    <mergeCell ref="G8:CR8"/>
    <mergeCell ref="G9:X9"/>
    <mergeCell ref="Y9:AP9"/>
    <mergeCell ref="AQ9:BH9"/>
    <mergeCell ref="BI9:BZ9"/>
    <mergeCell ref="CA9:CR9"/>
    <mergeCell ref="G10:CR10"/>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C5D63-ED5D-41B4-97DB-1514370D0BEA}">
  <dimension ref="E5:J13"/>
  <sheetViews>
    <sheetView workbookViewId="0">
      <selection activeCell="O15" sqref="O15"/>
    </sheetView>
  </sheetViews>
  <sheetFormatPr defaultRowHeight="14.4"/>
  <sheetData>
    <row r="5" spans="5:10" ht="20.399999999999999" customHeight="1">
      <c r="E5" s="1129" t="s">
        <v>780</v>
      </c>
      <c r="F5" s="1130"/>
      <c r="G5" s="1135" t="s">
        <v>781</v>
      </c>
      <c r="H5" s="1136"/>
      <c r="I5" s="1136"/>
      <c r="J5" s="1136"/>
    </row>
    <row r="6" spans="5:10">
      <c r="E6" s="1131"/>
      <c r="F6" s="1132"/>
      <c r="G6" s="1137" t="s">
        <v>449</v>
      </c>
      <c r="H6" s="1138"/>
      <c r="I6" s="1138"/>
      <c r="J6" s="1138"/>
    </row>
    <row r="7" spans="5:10">
      <c r="E7" s="1131"/>
      <c r="F7" s="1132"/>
      <c r="G7" s="768">
        <v>2020</v>
      </c>
      <c r="H7" s="768">
        <v>2019</v>
      </c>
      <c r="I7" s="768">
        <v>2018</v>
      </c>
      <c r="J7" s="768">
        <v>2017</v>
      </c>
    </row>
    <row r="8" spans="5:10">
      <c r="E8" s="1133"/>
      <c r="F8" s="1134"/>
      <c r="G8" s="768" t="s">
        <v>782</v>
      </c>
      <c r="H8" s="768" t="s">
        <v>782</v>
      </c>
      <c r="I8" s="768" t="s">
        <v>782</v>
      </c>
      <c r="J8" s="768" t="s">
        <v>782</v>
      </c>
    </row>
    <row r="9" spans="5:10">
      <c r="E9" s="409" t="s">
        <v>263</v>
      </c>
      <c r="F9" s="410" t="s">
        <v>430</v>
      </c>
      <c r="G9" s="411">
        <v>0.48499999999999999</v>
      </c>
      <c r="H9" s="411">
        <v>0.56899999999999995</v>
      </c>
      <c r="I9" s="411">
        <v>0.55300000000000005</v>
      </c>
      <c r="J9" s="411">
        <v>0.55000000000000004</v>
      </c>
    </row>
    <row r="10" spans="5:10">
      <c r="E10" s="413" t="s">
        <v>3</v>
      </c>
      <c r="F10" s="414">
        <v>16</v>
      </c>
      <c r="G10" s="415">
        <v>0.64800000000000002</v>
      </c>
      <c r="H10" s="415">
        <v>0.749</v>
      </c>
      <c r="I10" s="415">
        <v>0.73299999999999998</v>
      </c>
      <c r="J10" s="415">
        <v>0.69199999999999995</v>
      </c>
    </row>
    <row r="11" spans="5:10">
      <c r="E11" s="409" t="s">
        <v>150</v>
      </c>
      <c r="F11" s="410" t="s">
        <v>290</v>
      </c>
      <c r="G11" s="411">
        <v>0.49099999999999999</v>
      </c>
      <c r="H11" s="411">
        <v>0.56999999999999995</v>
      </c>
      <c r="I11" s="411">
        <v>0.60499999999999998</v>
      </c>
      <c r="J11" s="411">
        <v>0.59099999999999997</v>
      </c>
    </row>
    <row r="12" spans="5:10">
      <c r="E12" s="413" t="s">
        <v>151</v>
      </c>
      <c r="F12" s="414" t="s">
        <v>291</v>
      </c>
      <c r="G12" s="415">
        <v>0.47099999999999997</v>
      </c>
      <c r="H12" s="415">
        <v>0.54700000000000004</v>
      </c>
      <c r="I12" s="415">
        <v>0.52500000000000002</v>
      </c>
      <c r="J12" s="415">
        <v>0.51300000000000001</v>
      </c>
    </row>
    <row r="13" spans="5:10">
      <c r="E13" s="409" t="s">
        <v>152</v>
      </c>
      <c r="F13" s="410" t="s">
        <v>292</v>
      </c>
      <c r="G13" s="411">
        <v>0.36399999999999999</v>
      </c>
      <c r="H13" s="411">
        <v>0.42</v>
      </c>
      <c r="I13" s="411">
        <v>0.41799999999999998</v>
      </c>
      <c r="J13" s="411">
        <v>0.41199999999999998</v>
      </c>
    </row>
  </sheetData>
  <mergeCells count="3">
    <mergeCell ref="E5:F8"/>
    <mergeCell ref="G5:J5"/>
    <mergeCell ref="G6:J6"/>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2E823-CBC2-4F5A-A234-E4DDF0CC3F12}">
  <dimension ref="E4:FT28"/>
  <sheetViews>
    <sheetView tabSelected="1" workbookViewId="0">
      <selection activeCell="G4" sqref="G4:FT4"/>
    </sheetView>
  </sheetViews>
  <sheetFormatPr defaultRowHeight="14.4"/>
  <sheetData>
    <row r="4" spans="5:176">
      <c r="E4" s="1129" t="s">
        <v>452</v>
      </c>
      <c r="F4" s="1130"/>
      <c r="G4" s="1135" t="s">
        <v>761</v>
      </c>
      <c r="H4" s="1136"/>
      <c r="I4" s="1136"/>
      <c r="J4" s="1136"/>
      <c r="K4" s="1136"/>
      <c r="L4" s="1136"/>
      <c r="M4" s="1136"/>
      <c r="N4" s="1136"/>
      <c r="O4" s="1136"/>
      <c r="P4" s="1136"/>
      <c r="Q4" s="1136"/>
      <c r="R4" s="1136"/>
      <c r="S4" s="1136"/>
      <c r="T4" s="1136"/>
      <c r="U4" s="1136"/>
      <c r="V4" s="1136"/>
      <c r="W4" s="1136"/>
      <c r="X4" s="1136"/>
      <c r="Y4" s="1136"/>
      <c r="Z4" s="1136"/>
      <c r="AA4" s="1136"/>
      <c r="AB4" s="1136"/>
      <c r="AC4" s="1136"/>
      <c r="AD4" s="1136"/>
      <c r="AE4" s="1136"/>
      <c r="AF4" s="1136"/>
      <c r="AG4" s="1136"/>
      <c r="AH4" s="1136"/>
      <c r="AI4" s="1136"/>
      <c r="AJ4" s="1136"/>
      <c r="AK4" s="1136"/>
      <c r="AL4" s="1136"/>
      <c r="AM4" s="1136"/>
      <c r="AN4" s="1136"/>
      <c r="AO4" s="1136"/>
      <c r="AP4" s="1136"/>
      <c r="AQ4" s="1136"/>
      <c r="AR4" s="1136"/>
      <c r="AS4" s="1136"/>
      <c r="AT4" s="1136"/>
      <c r="AU4" s="1136"/>
      <c r="AV4" s="1136"/>
      <c r="AW4" s="1136"/>
      <c r="AX4" s="1136"/>
      <c r="AY4" s="1136"/>
      <c r="AZ4" s="1136"/>
      <c r="BA4" s="1136"/>
      <c r="BB4" s="1136"/>
      <c r="BC4" s="1136"/>
      <c r="BD4" s="1136"/>
      <c r="BE4" s="1136"/>
      <c r="BF4" s="1136"/>
      <c r="BG4" s="1136"/>
      <c r="BH4" s="1136"/>
      <c r="BI4" s="1136"/>
      <c r="BJ4" s="1136"/>
      <c r="BK4" s="1136"/>
      <c r="BL4" s="1136"/>
      <c r="BM4" s="1136"/>
      <c r="BN4" s="1136"/>
      <c r="BO4" s="1136"/>
      <c r="BP4" s="1136"/>
      <c r="BQ4" s="1136"/>
      <c r="BR4" s="1136"/>
      <c r="BS4" s="1136"/>
      <c r="BT4" s="1136"/>
      <c r="BU4" s="1136"/>
      <c r="BV4" s="1136"/>
      <c r="BW4" s="1136"/>
      <c r="BX4" s="1136"/>
      <c r="BY4" s="1136"/>
      <c r="BZ4" s="1136"/>
      <c r="CA4" s="1136"/>
      <c r="CB4" s="1136"/>
      <c r="CC4" s="1136"/>
      <c r="CD4" s="1136"/>
      <c r="CE4" s="1136"/>
      <c r="CF4" s="1136"/>
      <c r="CG4" s="1136"/>
      <c r="CH4" s="1136"/>
      <c r="CI4" s="1136"/>
      <c r="CJ4" s="1136"/>
      <c r="CK4" s="1136"/>
      <c r="CL4" s="1136"/>
      <c r="CM4" s="1136"/>
      <c r="CN4" s="1136"/>
      <c r="CO4" s="1136"/>
      <c r="CP4" s="1136"/>
      <c r="CQ4" s="1136"/>
      <c r="CR4" s="1136"/>
      <c r="CS4" s="1136"/>
      <c r="CT4" s="1136"/>
      <c r="CU4" s="1136"/>
      <c r="CV4" s="1136"/>
      <c r="CW4" s="1136"/>
      <c r="CX4" s="1136"/>
      <c r="CY4" s="1136"/>
      <c r="CZ4" s="1136"/>
      <c r="DA4" s="1136"/>
      <c r="DB4" s="1136"/>
      <c r="DC4" s="1136"/>
      <c r="DD4" s="1136"/>
      <c r="DE4" s="1136"/>
      <c r="DF4" s="1136"/>
      <c r="DG4" s="1136"/>
      <c r="DH4" s="1136"/>
      <c r="DI4" s="1136"/>
      <c r="DJ4" s="1136"/>
      <c r="DK4" s="1136"/>
      <c r="DL4" s="1136"/>
      <c r="DM4" s="1136"/>
      <c r="DN4" s="1136"/>
      <c r="DO4" s="1136"/>
      <c r="DP4" s="1136"/>
      <c r="DQ4" s="1136"/>
      <c r="DR4" s="1136"/>
      <c r="DS4" s="1136"/>
      <c r="DT4" s="1136"/>
      <c r="DU4" s="1136"/>
      <c r="DV4" s="1136"/>
      <c r="DW4" s="1136"/>
      <c r="DX4" s="1136"/>
      <c r="DY4" s="1136"/>
      <c r="DZ4" s="1136"/>
      <c r="EA4" s="1136"/>
      <c r="EB4" s="1136"/>
      <c r="EC4" s="1136"/>
      <c r="ED4" s="1136"/>
      <c r="EE4" s="1136"/>
      <c r="EF4" s="1136"/>
      <c r="EG4" s="1136"/>
      <c r="EH4" s="1136"/>
      <c r="EI4" s="1136"/>
      <c r="EJ4" s="1136"/>
      <c r="EK4" s="1136"/>
      <c r="EL4" s="1136"/>
      <c r="EM4" s="1136"/>
      <c r="EN4" s="1136"/>
      <c r="EO4" s="1136"/>
      <c r="EP4" s="1136"/>
      <c r="EQ4" s="1136"/>
      <c r="ER4" s="1136"/>
      <c r="ES4" s="1136"/>
      <c r="ET4" s="1136"/>
      <c r="EU4" s="1136"/>
      <c r="EV4" s="1136"/>
      <c r="EW4" s="1136"/>
      <c r="EX4" s="1136"/>
      <c r="EY4" s="1136"/>
      <c r="EZ4" s="1136"/>
      <c r="FA4" s="1136"/>
      <c r="FB4" s="1136"/>
      <c r="FC4" s="1136"/>
      <c r="FD4" s="1136"/>
      <c r="FE4" s="1136"/>
      <c r="FF4" s="1136"/>
      <c r="FG4" s="1136"/>
      <c r="FH4" s="1136"/>
      <c r="FI4" s="1136"/>
      <c r="FJ4" s="1136"/>
      <c r="FK4" s="1136"/>
      <c r="FL4" s="1136"/>
      <c r="FM4" s="1136"/>
      <c r="FN4" s="1136"/>
      <c r="FO4" s="1136"/>
      <c r="FP4" s="1136"/>
      <c r="FQ4" s="1136"/>
      <c r="FR4" s="1136"/>
      <c r="FS4" s="1136"/>
      <c r="FT4" s="1205"/>
    </row>
    <row r="5" spans="5:176">
      <c r="E5" s="1131"/>
      <c r="F5" s="1132"/>
      <c r="G5" s="1137" t="s">
        <v>449</v>
      </c>
      <c r="H5" s="1138"/>
      <c r="I5" s="1138"/>
      <c r="J5" s="1138"/>
      <c r="K5" s="1138"/>
      <c r="L5" s="1138"/>
      <c r="M5" s="1138"/>
      <c r="N5" s="1138"/>
      <c r="O5" s="1138"/>
      <c r="P5" s="1138"/>
      <c r="Q5" s="1138"/>
      <c r="R5" s="1138"/>
      <c r="S5" s="1138"/>
      <c r="T5" s="1138"/>
      <c r="U5" s="1138"/>
      <c r="V5" s="1138"/>
      <c r="W5" s="1138"/>
      <c r="X5" s="1138"/>
      <c r="Y5" s="1138"/>
      <c r="Z5" s="1138"/>
      <c r="AA5" s="1138"/>
      <c r="AB5" s="1138"/>
      <c r="AC5" s="1138"/>
      <c r="AD5" s="1138"/>
      <c r="AE5" s="1138"/>
      <c r="AF5" s="1138"/>
      <c r="AG5" s="1138"/>
      <c r="AH5" s="1138"/>
      <c r="AI5" s="1138"/>
      <c r="AJ5" s="1138"/>
      <c r="AK5" s="1138"/>
      <c r="AL5" s="1138"/>
      <c r="AM5" s="1138"/>
      <c r="AN5" s="1138"/>
      <c r="AO5" s="1138"/>
      <c r="AP5" s="1138"/>
      <c r="AQ5" s="1138"/>
      <c r="AR5" s="1138"/>
      <c r="AS5" s="1138"/>
      <c r="AT5" s="1138"/>
      <c r="AU5" s="1138"/>
      <c r="AV5" s="1138"/>
      <c r="AW5" s="1138"/>
      <c r="AX5" s="1138"/>
      <c r="AY5" s="1138"/>
      <c r="AZ5" s="1138"/>
      <c r="BA5" s="1138"/>
      <c r="BB5" s="1138"/>
      <c r="BC5" s="1138"/>
      <c r="BD5" s="1138"/>
      <c r="BE5" s="1138"/>
      <c r="BF5" s="1138"/>
      <c r="BG5" s="1138"/>
      <c r="BH5" s="1138"/>
      <c r="BI5" s="1138"/>
      <c r="BJ5" s="1138"/>
      <c r="BK5" s="1138"/>
      <c r="BL5" s="1138"/>
      <c r="BM5" s="1138"/>
      <c r="BN5" s="1138"/>
      <c r="BO5" s="1138"/>
      <c r="BP5" s="1138"/>
      <c r="BQ5" s="1138"/>
      <c r="BR5" s="1138"/>
      <c r="BS5" s="1138"/>
      <c r="BT5" s="1138"/>
      <c r="BU5" s="1138"/>
      <c r="BV5" s="1138"/>
      <c r="BW5" s="1138"/>
      <c r="BX5" s="1138"/>
      <c r="BY5" s="1138"/>
      <c r="BZ5" s="1138"/>
      <c r="CA5" s="1138"/>
      <c r="CB5" s="1138"/>
      <c r="CC5" s="1138"/>
      <c r="CD5" s="1138"/>
      <c r="CE5" s="1138"/>
      <c r="CF5" s="1138"/>
      <c r="CG5" s="1138"/>
      <c r="CH5" s="1138"/>
      <c r="CI5" s="1138"/>
      <c r="CJ5" s="1138"/>
      <c r="CK5" s="1138"/>
      <c r="CL5" s="1138"/>
      <c r="CM5" s="1138"/>
      <c r="CN5" s="1138"/>
      <c r="CO5" s="1138"/>
      <c r="CP5" s="1138"/>
      <c r="CQ5" s="1138"/>
      <c r="CR5" s="1138"/>
      <c r="CS5" s="1138"/>
      <c r="CT5" s="1138"/>
      <c r="CU5" s="1138"/>
      <c r="CV5" s="1138"/>
      <c r="CW5" s="1138"/>
      <c r="CX5" s="1138"/>
      <c r="CY5" s="1138"/>
      <c r="CZ5" s="1138"/>
      <c r="DA5" s="1138"/>
      <c r="DB5" s="1138"/>
      <c r="DC5" s="1138"/>
      <c r="DD5" s="1138"/>
      <c r="DE5" s="1138"/>
      <c r="DF5" s="1138"/>
      <c r="DG5" s="1138"/>
      <c r="DH5" s="1138"/>
      <c r="DI5" s="1138"/>
      <c r="DJ5" s="1138"/>
      <c r="DK5" s="1138"/>
      <c r="DL5" s="1138"/>
      <c r="DM5" s="1138"/>
      <c r="DN5" s="1138"/>
      <c r="DO5" s="1138"/>
      <c r="DP5" s="1138"/>
      <c r="DQ5" s="1138"/>
      <c r="DR5" s="1138"/>
      <c r="DS5" s="1138"/>
      <c r="DT5" s="1138"/>
      <c r="DU5" s="1138"/>
      <c r="DV5" s="1138"/>
      <c r="DW5" s="1138"/>
      <c r="DX5" s="1138"/>
      <c r="DY5" s="1138"/>
      <c r="DZ5" s="1138"/>
      <c r="EA5" s="1138"/>
      <c r="EB5" s="1138"/>
      <c r="EC5" s="1138"/>
      <c r="ED5" s="1138"/>
      <c r="EE5" s="1138"/>
      <c r="EF5" s="1138"/>
      <c r="EG5" s="1138"/>
      <c r="EH5" s="1138"/>
      <c r="EI5" s="1138"/>
      <c r="EJ5" s="1138"/>
      <c r="EK5" s="1138"/>
      <c r="EL5" s="1138"/>
      <c r="EM5" s="1138"/>
      <c r="EN5" s="1138"/>
      <c r="EO5" s="1138"/>
      <c r="EP5" s="1138"/>
      <c r="EQ5" s="1138"/>
      <c r="ER5" s="1138"/>
      <c r="ES5" s="1138"/>
      <c r="ET5" s="1138"/>
      <c r="EU5" s="1138"/>
      <c r="EV5" s="1138"/>
      <c r="EW5" s="1138"/>
      <c r="EX5" s="1138"/>
      <c r="EY5" s="1138"/>
      <c r="EZ5" s="1138"/>
      <c r="FA5" s="1138"/>
      <c r="FB5" s="1138"/>
      <c r="FC5" s="1138"/>
      <c r="FD5" s="1138"/>
      <c r="FE5" s="1138"/>
      <c r="FF5" s="1138"/>
      <c r="FG5" s="1138"/>
      <c r="FH5" s="1138"/>
      <c r="FI5" s="1138"/>
      <c r="FJ5" s="1138"/>
      <c r="FK5" s="1138"/>
      <c r="FL5" s="1138"/>
      <c r="FM5" s="1138"/>
      <c r="FN5" s="1138"/>
      <c r="FO5" s="1138"/>
      <c r="FP5" s="1138"/>
      <c r="FQ5" s="1138"/>
      <c r="FR5" s="1138"/>
      <c r="FS5" s="1138"/>
      <c r="FT5" s="1204"/>
    </row>
    <row r="6" spans="5:176">
      <c r="E6" s="1131"/>
      <c r="F6" s="1132"/>
      <c r="G6" s="1137">
        <v>2021</v>
      </c>
      <c r="H6" s="1138"/>
      <c r="I6" s="1138"/>
      <c r="J6" s="1138"/>
      <c r="K6" s="1138"/>
      <c r="L6" s="1138"/>
      <c r="M6" s="1138"/>
      <c r="N6" s="1138"/>
      <c r="O6" s="1138"/>
      <c r="P6" s="1138"/>
      <c r="Q6" s="1138"/>
      <c r="R6" s="1138"/>
      <c r="S6" s="1138"/>
      <c r="T6" s="1138"/>
      <c r="U6" s="1138"/>
      <c r="V6" s="1138"/>
      <c r="W6" s="1138"/>
      <c r="X6" s="1138"/>
      <c r="Y6" s="1138"/>
      <c r="Z6" s="1138"/>
      <c r="AA6" s="1138"/>
      <c r="AB6" s="1138"/>
      <c r="AC6" s="1138"/>
      <c r="AD6" s="1138"/>
      <c r="AE6" s="1138"/>
      <c r="AF6" s="1138"/>
      <c r="AG6" s="1138"/>
      <c r="AH6" s="1138"/>
      <c r="AI6" s="1138"/>
      <c r="AJ6" s="1138"/>
      <c r="AK6" s="1138"/>
      <c r="AL6" s="1138"/>
      <c r="AM6" s="1138"/>
      <c r="AN6" s="1204"/>
      <c r="AO6" s="1137">
        <v>2020</v>
      </c>
      <c r="AP6" s="1138"/>
      <c r="AQ6" s="1138"/>
      <c r="AR6" s="1138"/>
      <c r="AS6" s="1138"/>
      <c r="AT6" s="1138"/>
      <c r="AU6" s="1138"/>
      <c r="AV6" s="1138"/>
      <c r="AW6" s="1138"/>
      <c r="AX6" s="1138"/>
      <c r="AY6" s="1138"/>
      <c r="AZ6" s="1138"/>
      <c r="BA6" s="1138"/>
      <c r="BB6" s="1138"/>
      <c r="BC6" s="1138"/>
      <c r="BD6" s="1138"/>
      <c r="BE6" s="1138"/>
      <c r="BF6" s="1138"/>
      <c r="BG6" s="1138"/>
      <c r="BH6" s="1138"/>
      <c r="BI6" s="1138"/>
      <c r="BJ6" s="1138"/>
      <c r="BK6" s="1138"/>
      <c r="BL6" s="1138"/>
      <c r="BM6" s="1138"/>
      <c r="BN6" s="1138"/>
      <c r="BO6" s="1138"/>
      <c r="BP6" s="1138"/>
      <c r="BQ6" s="1138"/>
      <c r="BR6" s="1138"/>
      <c r="BS6" s="1138"/>
      <c r="BT6" s="1138"/>
      <c r="BU6" s="1138"/>
      <c r="BV6" s="1204"/>
      <c r="BW6" s="1137">
        <v>2019</v>
      </c>
      <c r="BX6" s="1138"/>
      <c r="BY6" s="1138"/>
      <c r="BZ6" s="1138"/>
      <c r="CA6" s="1138"/>
      <c r="CB6" s="1138"/>
      <c r="CC6" s="1138"/>
      <c r="CD6" s="1138"/>
      <c r="CE6" s="1138"/>
      <c r="CF6" s="1138"/>
      <c r="CG6" s="1138"/>
      <c r="CH6" s="1138"/>
      <c r="CI6" s="1138"/>
      <c r="CJ6" s="1138"/>
      <c r="CK6" s="1138"/>
      <c r="CL6" s="1138"/>
      <c r="CM6" s="1138"/>
      <c r="CN6" s="1138"/>
      <c r="CO6" s="1138"/>
      <c r="CP6" s="1138"/>
      <c r="CQ6" s="1138"/>
      <c r="CR6" s="1138"/>
      <c r="CS6" s="1138"/>
      <c r="CT6" s="1138"/>
      <c r="CU6" s="1138"/>
      <c r="CV6" s="1138"/>
      <c r="CW6" s="1138"/>
      <c r="CX6" s="1138"/>
      <c r="CY6" s="1138"/>
      <c r="CZ6" s="1138"/>
      <c r="DA6" s="1138"/>
      <c r="DB6" s="1138"/>
      <c r="DC6" s="1138"/>
      <c r="DD6" s="1204"/>
      <c r="DE6" s="1137">
        <v>2018</v>
      </c>
      <c r="DF6" s="1138"/>
      <c r="DG6" s="1138"/>
      <c r="DH6" s="1138"/>
      <c r="DI6" s="1138"/>
      <c r="DJ6" s="1138"/>
      <c r="DK6" s="1138"/>
      <c r="DL6" s="1138"/>
      <c r="DM6" s="1138"/>
      <c r="DN6" s="1138"/>
      <c r="DO6" s="1138"/>
      <c r="DP6" s="1138"/>
      <c r="DQ6" s="1138"/>
      <c r="DR6" s="1138"/>
      <c r="DS6" s="1138"/>
      <c r="DT6" s="1138"/>
      <c r="DU6" s="1138"/>
      <c r="DV6" s="1138"/>
      <c r="DW6" s="1138"/>
      <c r="DX6" s="1138"/>
      <c r="DY6" s="1138"/>
      <c r="DZ6" s="1138"/>
      <c r="EA6" s="1138"/>
      <c r="EB6" s="1138"/>
      <c r="EC6" s="1138"/>
      <c r="ED6" s="1138"/>
      <c r="EE6" s="1138"/>
      <c r="EF6" s="1138"/>
      <c r="EG6" s="1138"/>
      <c r="EH6" s="1138"/>
      <c r="EI6" s="1138"/>
      <c r="EJ6" s="1138"/>
      <c r="EK6" s="1138"/>
      <c r="EL6" s="1204"/>
      <c r="EM6" s="1137">
        <v>2017</v>
      </c>
      <c r="EN6" s="1138"/>
      <c r="EO6" s="1138"/>
      <c r="EP6" s="1138"/>
      <c r="EQ6" s="1138"/>
      <c r="ER6" s="1138"/>
      <c r="ES6" s="1138"/>
      <c r="ET6" s="1138"/>
      <c r="EU6" s="1138"/>
      <c r="EV6" s="1138"/>
      <c r="EW6" s="1138"/>
      <c r="EX6" s="1138"/>
      <c r="EY6" s="1138"/>
      <c r="EZ6" s="1138"/>
      <c r="FA6" s="1138"/>
      <c r="FB6" s="1138"/>
      <c r="FC6" s="1138"/>
      <c r="FD6" s="1138"/>
      <c r="FE6" s="1138"/>
      <c r="FF6" s="1138"/>
      <c r="FG6" s="1138"/>
      <c r="FH6" s="1138"/>
      <c r="FI6" s="1138"/>
      <c r="FJ6" s="1138"/>
      <c r="FK6" s="1138"/>
      <c r="FL6" s="1138"/>
      <c r="FM6" s="1138"/>
      <c r="FN6" s="1138"/>
      <c r="FO6" s="1138"/>
      <c r="FP6" s="1138"/>
      <c r="FQ6" s="1138"/>
      <c r="FR6" s="1138"/>
      <c r="FS6" s="1138"/>
      <c r="FT6" s="1204"/>
    </row>
    <row r="7" spans="5:176">
      <c r="E7" s="1131"/>
      <c r="F7" s="1132"/>
      <c r="G7" s="1137" t="s">
        <v>762</v>
      </c>
      <c r="H7" s="1138"/>
      <c r="I7" s="1138"/>
      <c r="J7" s="1138"/>
      <c r="K7" s="1138"/>
      <c r="L7" s="1138"/>
      <c r="M7" s="1138"/>
      <c r="N7" s="1138"/>
      <c r="O7" s="1138"/>
      <c r="P7" s="1138"/>
      <c r="Q7" s="1138"/>
      <c r="R7" s="1138"/>
      <c r="S7" s="1138"/>
      <c r="T7" s="1138"/>
      <c r="U7" s="1138"/>
      <c r="V7" s="1138"/>
      <c r="W7" s="1138"/>
      <c r="X7" s="1138"/>
      <c r="Y7" s="1138"/>
      <c r="Z7" s="1138"/>
      <c r="AA7" s="1138"/>
      <c r="AB7" s="1138"/>
      <c r="AC7" s="1138"/>
      <c r="AD7" s="1138"/>
      <c r="AE7" s="1138"/>
      <c r="AF7" s="1138"/>
      <c r="AG7" s="1138"/>
      <c r="AH7" s="1138"/>
      <c r="AI7" s="1138"/>
      <c r="AJ7" s="1138"/>
      <c r="AK7" s="1138"/>
      <c r="AL7" s="1138"/>
      <c r="AM7" s="1138"/>
      <c r="AN7" s="1138"/>
      <c r="AO7" s="1138"/>
      <c r="AP7" s="1138"/>
      <c r="AQ7" s="1138"/>
      <c r="AR7" s="1138"/>
      <c r="AS7" s="1138"/>
      <c r="AT7" s="1138"/>
      <c r="AU7" s="1138"/>
      <c r="AV7" s="1138"/>
      <c r="AW7" s="1138"/>
      <c r="AX7" s="1138"/>
      <c r="AY7" s="1138"/>
      <c r="AZ7" s="1138"/>
      <c r="BA7" s="1138"/>
      <c r="BB7" s="1138"/>
      <c r="BC7" s="1138"/>
      <c r="BD7" s="1138"/>
      <c r="BE7" s="1138"/>
      <c r="BF7" s="1138"/>
      <c r="BG7" s="1138"/>
      <c r="BH7" s="1138"/>
      <c r="BI7" s="1138"/>
      <c r="BJ7" s="1138"/>
      <c r="BK7" s="1138"/>
      <c r="BL7" s="1138"/>
      <c r="BM7" s="1138"/>
      <c r="BN7" s="1138"/>
      <c r="BO7" s="1138"/>
      <c r="BP7" s="1138"/>
      <c r="BQ7" s="1138"/>
      <c r="BR7" s="1138"/>
      <c r="BS7" s="1138"/>
      <c r="BT7" s="1138"/>
      <c r="BU7" s="1138"/>
      <c r="BV7" s="1138"/>
      <c r="BW7" s="1138"/>
      <c r="BX7" s="1138"/>
      <c r="BY7" s="1138"/>
      <c r="BZ7" s="1138"/>
      <c r="CA7" s="1138"/>
      <c r="CB7" s="1138"/>
      <c r="CC7" s="1138"/>
      <c r="CD7" s="1138"/>
      <c r="CE7" s="1138"/>
      <c r="CF7" s="1138"/>
      <c r="CG7" s="1138"/>
      <c r="CH7" s="1138"/>
      <c r="CI7" s="1138"/>
      <c r="CJ7" s="1138"/>
      <c r="CK7" s="1138"/>
      <c r="CL7" s="1138"/>
      <c r="CM7" s="1138"/>
      <c r="CN7" s="1138"/>
      <c r="CO7" s="1138"/>
      <c r="CP7" s="1138"/>
      <c r="CQ7" s="1138"/>
      <c r="CR7" s="1138"/>
      <c r="CS7" s="1138"/>
      <c r="CT7" s="1138"/>
      <c r="CU7" s="1138"/>
      <c r="CV7" s="1138"/>
      <c r="CW7" s="1138"/>
      <c r="CX7" s="1138"/>
      <c r="CY7" s="1138"/>
      <c r="CZ7" s="1138"/>
      <c r="DA7" s="1138"/>
      <c r="DB7" s="1138"/>
      <c r="DC7" s="1138"/>
      <c r="DD7" s="1138"/>
      <c r="DE7" s="1138"/>
      <c r="DF7" s="1138"/>
      <c r="DG7" s="1138"/>
      <c r="DH7" s="1138"/>
      <c r="DI7" s="1138"/>
      <c r="DJ7" s="1138"/>
      <c r="DK7" s="1138"/>
      <c r="DL7" s="1138"/>
      <c r="DM7" s="1138"/>
      <c r="DN7" s="1138"/>
      <c r="DO7" s="1138"/>
      <c r="DP7" s="1138"/>
      <c r="DQ7" s="1138"/>
      <c r="DR7" s="1138"/>
      <c r="DS7" s="1138"/>
      <c r="DT7" s="1138"/>
      <c r="DU7" s="1138"/>
      <c r="DV7" s="1138"/>
      <c r="DW7" s="1138"/>
      <c r="DX7" s="1138"/>
      <c r="DY7" s="1138"/>
      <c r="DZ7" s="1138"/>
      <c r="EA7" s="1138"/>
      <c r="EB7" s="1138"/>
      <c r="EC7" s="1138"/>
      <c r="ED7" s="1138"/>
      <c r="EE7" s="1138"/>
      <c r="EF7" s="1138"/>
      <c r="EG7" s="1138"/>
      <c r="EH7" s="1138"/>
      <c r="EI7" s="1138"/>
      <c r="EJ7" s="1138"/>
      <c r="EK7" s="1138"/>
      <c r="EL7" s="1138"/>
      <c r="EM7" s="1138"/>
      <c r="EN7" s="1138"/>
      <c r="EO7" s="1138"/>
      <c r="EP7" s="1138"/>
      <c r="EQ7" s="1138"/>
      <c r="ER7" s="1138"/>
      <c r="ES7" s="1138"/>
      <c r="ET7" s="1138"/>
      <c r="EU7" s="1138"/>
      <c r="EV7" s="1138"/>
      <c r="EW7" s="1138"/>
      <c r="EX7" s="1138"/>
      <c r="EY7" s="1138"/>
      <c r="EZ7" s="1138"/>
      <c r="FA7" s="1138"/>
      <c r="FB7" s="1138"/>
      <c r="FC7" s="1138"/>
      <c r="FD7" s="1138"/>
      <c r="FE7" s="1138"/>
      <c r="FF7" s="1138"/>
      <c r="FG7" s="1138"/>
      <c r="FH7" s="1138"/>
      <c r="FI7" s="1138"/>
      <c r="FJ7" s="1138"/>
      <c r="FK7" s="1138"/>
      <c r="FL7" s="1138"/>
      <c r="FM7" s="1138"/>
      <c r="FN7" s="1138"/>
      <c r="FO7" s="1138"/>
      <c r="FP7" s="1138"/>
      <c r="FQ7" s="1138"/>
      <c r="FR7" s="1138"/>
      <c r="FS7" s="1138"/>
      <c r="FT7" s="1204"/>
    </row>
    <row r="8" spans="5:176" ht="71.400000000000006" customHeight="1">
      <c r="E8" s="1131"/>
      <c r="F8" s="1132"/>
      <c r="G8" s="1137" t="s">
        <v>1</v>
      </c>
      <c r="H8" s="1204"/>
      <c r="I8" s="1137" t="s">
        <v>763</v>
      </c>
      <c r="J8" s="1204"/>
      <c r="K8" s="1137" t="s">
        <v>764</v>
      </c>
      <c r="L8" s="1204"/>
      <c r="M8" s="1137" t="s">
        <v>765</v>
      </c>
      <c r="N8" s="1204"/>
      <c r="O8" s="1137" t="s">
        <v>766</v>
      </c>
      <c r="P8" s="1204"/>
      <c r="Q8" s="1137" t="s">
        <v>767</v>
      </c>
      <c r="R8" s="1204"/>
      <c r="S8" s="1137" t="s">
        <v>768</v>
      </c>
      <c r="T8" s="1204"/>
      <c r="U8" s="1137" t="s">
        <v>769</v>
      </c>
      <c r="V8" s="1204"/>
      <c r="W8" s="1137" t="s">
        <v>770</v>
      </c>
      <c r="X8" s="1204"/>
      <c r="Y8" s="1137" t="s">
        <v>771</v>
      </c>
      <c r="Z8" s="1204"/>
      <c r="AA8" s="1137" t="s">
        <v>772</v>
      </c>
      <c r="AB8" s="1204"/>
      <c r="AC8" s="1137" t="s">
        <v>773</v>
      </c>
      <c r="AD8" s="1204"/>
      <c r="AE8" s="1137" t="s">
        <v>774</v>
      </c>
      <c r="AF8" s="1204"/>
      <c r="AG8" s="1137" t="s">
        <v>775</v>
      </c>
      <c r="AH8" s="1204"/>
      <c r="AI8" s="1137" t="s">
        <v>680</v>
      </c>
      <c r="AJ8" s="1204"/>
      <c r="AK8" s="1137" t="s">
        <v>776</v>
      </c>
      <c r="AL8" s="1204"/>
      <c r="AM8" s="1137" t="s">
        <v>777</v>
      </c>
      <c r="AN8" s="1204"/>
      <c r="AO8" s="1137" t="s">
        <v>1</v>
      </c>
      <c r="AP8" s="1204"/>
      <c r="AQ8" s="1137" t="s">
        <v>763</v>
      </c>
      <c r="AR8" s="1204"/>
      <c r="AS8" s="1137" t="s">
        <v>764</v>
      </c>
      <c r="AT8" s="1204"/>
      <c r="AU8" s="1137" t="s">
        <v>765</v>
      </c>
      <c r="AV8" s="1204"/>
      <c r="AW8" s="1137" t="s">
        <v>766</v>
      </c>
      <c r="AX8" s="1204"/>
      <c r="AY8" s="1137" t="s">
        <v>767</v>
      </c>
      <c r="AZ8" s="1204"/>
      <c r="BA8" s="1137" t="s">
        <v>768</v>
      </c>
      <c r="BB8" s="1204"/>
      <c r="BC8" s="1137" t="s">
        <v>769</v>
      </c>
      <c r="BD8" s="1204"/>
      <c r="BE8" s="1137" t="s">
        <v>770</v>
      </c>
      <c r="BF8" s="1204"/>
      <c r="BG8" s="1137" t="s">
        <v>771</v>
      </c>
      <c r="BH8" s="1204"/>
      <c r="BI8" s="1137" t="s">
        <v>772</v>
      </c>
      <c r="BJ8" s="1204"/>
      <c r="BK8" s="1137" t="s">
        <v>773</v>
      </c>
      <c r="BL8" s="1204"/>
      <c r="BM8" s="1137" t="s">
        <v>774</v>
      </c>
      <c r="BN8" s="1204"/>
      <c r="BO8" s="1137" t="s">
        <v>775</v>
      </c>
      <c r="BP8" s="1204"/>
      <c r="BQ8" s="1137" t="s">
        <v>680</v>
      </c>
      <c r="BR8" s="1204"/>
      <c r="BS8" s="1137" t="s">
        <v>776</v>
      </c>
      <c r="BT8" s="1204"/>
      <c r="BU8" s="1137" t="s">
        <v>777</v>
      </c>
      <c r="BV8" s="1204"/>
      <c r="BW8" s="1137" t="s">
        <v>1</v>
      </c>
      <c r="BX8" s="1204"/>
      <c r="BY8" s="1137" t="s">
        <v>763</v>
      </c>
      <c r="BZ8" s="1204"/>
      <c r="CA8" s="1137" t="s">
        <v>764</v>
      </c>
      <c r="CB8" s="1204"/>
      <c r="CC8" s="1137" t="s">
        <v>765</v>
      </c>
      <c r="CD8" s="1204"/>
      <c r="CE8" s="1137" t="s">
        <v>766</v>
      </c>
      <c r="CF8" s="1204"/>
      <c r="CG8" s="1137" t="s">
        <v>767</v>
      </c>
      <c r="CH8" s="1204"/>
      <c r="CI8" s="1137" t="s">
        <v>768</v>
      </c>
      <c r="CJ8" s="1204"/>
      <c r="CK8" s="1137" t="s">
        <v>769</v>
      </c>
      <c r="CL8" s="1204"/>
      <c r="CM8" s="1137" t="s">
        <v>770</v>
      </c>
      <c r="CN8" s="1204"/>
      <c r="CO8" s="1137" t="s">
        <v>771</v>
      </c>
      <c r="CP8" s="1204"/>
      <c r="CQ8" s="1137" t="s">
        <v>772</v>
      </c>
      <c r="CR8" s="1204"/>
      <c r="CS8" s="1137" t="s">
        <v>773</v>
      </c>
      <c r="CT8" s="1204"/>
      <c r="CU8" s="1137" t="s">
        <v>774</v>
      </c>
      <c r="CV8" s="1204"/>
      <c r="CW8" s="1137" t="s">
        <v>775</v>
      </c>
      <c r="CX8" s="1204"/>
      <c r="CY8" s="1137" t="s">
        <v>680</v>
      </c>
      <c r="CZ8" s="1204"/>
      <c r="DA8" s="1137" t="s">
        <v>776</v>
      </c>
      <c r="DB8" s="1204"/>
      <c r="DC8" s="1137" t="s">
        <v>777</v>
      </c>
      <c r="DD8" s="1204"/>
      <c r="DE8" s="1137" t="s">
        <v>1</v>
      </c>
      <c r="DF8" s="1204"/>
      <c r="DG8" s="1137" t="s">
        <v>763</v>
      </c>
      <c r="DH8" s="1204"/>
      <c r="DI8" s="1137" t="s">
        <v>764</v>
      </c>
      <c r="DJ8" s="1204"/>
      <c r="DK8" s="1137" t="s">
        <v>765</v>
      </c>
      <c r="DL8" s="1204"/>
      <c r="DM8" s="1137" t="s">
        <v>766</v>
      </c>
      <c r="DN8" s="1204"/>
      <c r="DO8" s="1137" t="s">
        <v>767</v>
      </c>
      <c r="DP8" s="1204"/>
      <c r="DQ8" s="1137" t="s">
        <v>768</v>
      </c>
      <c r="DR8" s="1204"/>
      <c r="DS8" s="1137" t="s">
        <v>769</v>
      </c>
      <c r="DT8" s="1204"/>
      <c r="DU8" s="1137" t="s">
        <v>770</v>
      </c>
      <c r="DV8" s="1204"/>
      <c r="DW8" s="1137" t="s">
        <v>771</v>
      </c>
      <c r="DX8" s="1204"/>
      <c r="DY8" s="1137" t="s">
        <v>772</v>
      </c>
      <c r="DZ8" s="1204"/>
      <c r="EA8" s="1137" t="s">
        <v>773</v>
      </c>
      <c r="EB8" s="1204"/>
      <c r="EC8" s="1137" t="s">
        <v>774</v>
      </c>
      <c r="ED8" s="1204"/>
      <c r="EE8" s="1137" t="s">
        <v>775</v>
      </c>
      <c r="EF8" s="1204"/>
      <c r="EG8" s="1137" t="s">
        <v>680</v>
      </c>
      <c r="EH8" s="1204"/>
      <c r="EI8" s="1137" t="s">
        <v>776</v>
      </c>
      <c r="EJ8" s="1204"/>
      <c r="EK8" s="1137" t="s">
        <v>777</v>
      </c>
      <c r="EL8" s="1204"/>
      <c r="EM8" s="1137" t="s">
        <v>1</v>
      </c>
      <c r="EN8" s="1204"/>
      <c r="EO8" s="1137" t="s">
        <v>763</v>
      </c>
      <c r="EP8" s="1204"/>
      <c r="EQ8" s="1137" t="s">
        <v>764</v>
      </c>
      <c r="ER8" s="1204"/>
      <c r="ES8" s="1137" t="s">
        <v>765</v>
      </c>
      <c r="ET8" s="1204"/>
      <c r="EU8" s="1137" t="s">
        <v>766</v>
      </c>
      <c r="EV8" s="1204"/>
      <c r="EW8" s="1137" t="s">
        <v>767</v>
      </c>
      <c r="EX8" s="1204"/>
      <c r="EY8" s="1137" t="s">
        <v>768</v>
      </c>
      <c r="EZ8" s="1204"/>
      <c r="FA8" s="1137" t="s">
        <v>769</v>
      </c>
      <c r="FB8" s="1204"/>
      <c r="FC8" s="1137" t="s">
        <v>770</v>
      </c>
      <c r="FD8" s="1204"/>
      <c r="FE8" s="1137" t="s">
        <v>771</v>
      </c>
      <c r="FF8" s="1204"/>
      <c r="FG8" s="1137" t="s">
        <v>772</v>
      </c>
      <c r="FH8" s="1204"/>
      <c r="FI8" s="1137" t="s">
        <v>773</v>
      </c>
      <c r="FJ8" s="1204"/>
      <c r="FK8" s="1137" t="s">
        <v>774</v>
      </c>
      <c r="FL8" s="1204"/>
      <c r="FM8" s="1137" t="s">
        <v>775</v>
      </c>
      <c r="FN8" s="1204"/>
      <c r="FO8" s="1137" t="s">
        <v>680</v>
      </c>
      <c r="FP8" s="1204"/>
      <c r="FQ8" s="1137" t="s">
        <v>776</v>
      </c>
      <c r="FR8" s="1204"/>
      <c r="FS8" s="1137" t="s">
        <v>777</v>
      </c>
      <c r="FT8" s="1204"/>
    </row>
    <row r="9" spans="5:176">
      <c r="E9" s="1133"/>
      <c r="F9" s="1134"/>
      <c r="G9" s="1137" t="s">
        <v>719</v>
      </c>
      <c r="H9" s="1204"/>
      <c r="I9" s="1137" t="s">
        <v>719</v>
      </c>
      <c r="J9" s="1204"/>
      <c r="K9" s="1137" t="s">
        <v>719</v>
      </c>
      <c r="L9" s="1204"/>
      <c r="M9" s="1137" t="s">
        <v>719</v>
      </c>
      <c r="N9" s="1204"/>
      <c r="O9" s="1137" t="s">
        <v>719</v>
      </c>
      <c r="P9" s="1204"/>
      <c r="Q9" s="1137" t="s">
        <v>719</v>
      </c>
      <c r="R9" s="1204"/>
      <c r="S9" s="1137" t="s">
        <v>719</v>
      </c>
      <c r="T9" s="1204"/>
      <c r="U9" s="1137" t="s">
        <v>719</v>
      </c>
      <c r="V9" s="1204"/>
      <c r="W9" s="1137" t="s">
        <v>719</v>
      </c>
      <c r="X9" s="1204"/>
      <c r="Y9" s="1137" t="s">
        <v>719</v>
      </c>
      <c r="Z9" s="1204"/>
      <c r="AA9" s="1137" t="s">
        <v>719</v>
      </c>
      <c r="AB9" s="1204"/>
      <c r="AC9" s="1137" t="s">
        <v>719</v>
      </c>
      <c r="AD9" s="1204"/>
      <c r="AE9" s="1137" t="s">
        <v>719</v>
      </c>
      <c r="AF9" s="1204"/>
      <c r="AG9" s="1137" t="s">
        <v>719</v>
      </c>
      <c r="AH9" s="1204"/>
      <c r="AI9" s="1137" t="s">
        <v>719</v>
      </c>
      <c r="AJ9" s="1204"/>
      <c r="AK9" s="1137" t="s">
        <v>719</v>
      </c>
      <c r="AL9" s="1204"/>
      <c r="AM9" s="1137" t="s">
        <v>719</v>
      </c>
      <c r="AN9" s="1204"/>
      <c r="AO9" s="1137" t="s">
        <v>719</v>
      </c>
      <c r="AP9" s="1204"/>
      <c r="AQ9" s="1137" t="s">
        <v>719</v>
      </c>
      <c r="AR9" s="1204"/>
      <c r="AS9" s="1137" t="s">
        <v>719</v>
      </c>
      <c r="AT9" s="1204"/>
      <c r="AU9" s="1137" t="s">
        <v>719</v>
      </c>
      <c r="AV9" s="1204"/>
      <c r="AW9" s="1137" t="s">
        <v>719</v>
      </c>
      <c r="AX9" s="1204"/>
      <c r="AY9" s="1137" t="s">
        <v>719</v>
      </c>
      <c r="AZ9" s="1204"/>
      <c r="BA9" s="1137" t="s">
        <v>719</v>
      </c>
      <c r="BB9" s="1204"/>
      <c r="BC9" s="1137" t="s">
        <v>719</v>
      </c>
      <c r="BD9" s="1204"/>
      <c r="BE9" s="1137" t="s">
        <v>719</v>
      </c>
      <c r="BF9" s="1204"/>
      <c r="BG9" s="1137" t="s">
        <v>719</v>
      </c>
      <c r="BH9" s="1204"/>
      <c r="BI9" s="1137" t="s">
        <v>719</v>
      </c>
      <c r="BJ9" s="1204"/>
      <c r="BK9" s="1137" t="s">
        <v>719</v>
      </c>
      <c r="BL9" s="1204"/>
      <c r="BM9" s="1137" t="s">
        <v>719</v>
      </c>
      <c r="BN9" s="1204"/>
      <c r="BO9" s="1137" t="s">
        <v>719</v>
      </c>
      <c r="BP9" s="1204"/>
      <c r="BQ9" s="1137" t="s">
        <v>719</v>
      </c>
      <c r="BR9" s="1204"/>
      <c r="BS9" s="1137" t="s">
        <v>719</v>
      </c>
      <c r="BT9" s="1204"/>
      <c r="BU9" s="1137" t="s">
        <v>719</v>
      </c>
      <c r="BV9" s="1204"/>
      <c r="BW9" s="1137" t="s">
        <v>719</v>
      </c>
      <c r="BX9" s="1204"/>
      <c r="BY9" s="1137" t="s">
        <v>719</v>
      </c>
      <c r="BZ9" s="1204"/>
      <c r="CA9" s="1137" t="s">
        <v>719</v>
      </c>
      <c r="CB9" s="1204"/>
      <c r="CC9" s="1137" t="s">
        <v>719</v>
      </c>
      <c r="CD9" s="1204"/>
      <c r="CE9" s="1137" t="s">
        <v>719</v>
      </c>
      <c r="CF9" s="1204"/>
      <c r="CG9" s="1137" t="s">
        <v>719</v>
      </c>
      <c r="CH9" s="1204"/>
      <c r="CI9" s="1137" t="s">
        <v>719</v>
      </c>
      <c r="CJ9" s="1204"/>
      <c r="CK9" s="1137" t="s">
        <v>719</v>
      </c>
      <c r="CL9" s="1204"/>
      <c r="CM9" s="1137" t="s">
        <v>719</v>
      </c>
      <c r="CN9" s="1204"/>
      <c r="CO9" s="1137" t="s">
        <v>719</v>
      </c>
      <c r="CP9" s="1204"/>
      <c r="CQ9" s="1137" t="s">
        <v>719</v>
      </c>
      <c r="CR9" s="1204"/>
      <c r="CS9" s="1137" t="s">
        <v>719</v>
      </c>
      <c r="CT9" s="1204"/>
      <c r="CU9" s="1137" t="s">
        <v>719</v>
      </c>
      <c r="CV9" s="1204"/>
      <c r="CW9" s="1137" t="s">
        <v>719</v>
      </c>
      <c r="CX9" s="1204"/>
      <c r="CY9" s="1137" t="s">
        <v>719</v>
      </c>
      <c r="CZ9" s="1204"/>
      <c r="DA9" s="1137" t="s">
        <v>719</v>
      </c>
      <c r="DB9" s="1204"/>
      <c r="DC9" s="1137" t="s">
        <v>719</v>
      </c>
      <c r="DD9" s="1204"/>
      <c r="DE9" s="1137" t="s">
        <v>719</v>
      </c>
      <c r="DF9" s="1204"/>
      <c r="DG9" s="1137" t="s">
        <v>719</v>
      </c>
      <c r="DH9" s="1204"/>
      <c r="DI9" s="1137" t="s">
        <v>719</v>
      </c>
      <c r="DJ9" s="1204"/>
      <c r="DK9" s="1137" t="s">
        <v>719</v>
      </c>
      <c r="DL9" s="1204"/>
      <c r="DM9" s="1137" t="s">
        <v>719</v>
      </c>
      <c r="DN9" s="1204"/>
      <c r="DO9" s="1137" t="s">
        <v>719</v>
      </c>
      <c r="DP9" s="1204"/>
      <c r="DQ9" s="1137" t="s">
        <v>719</v>
      </c>
      <c r="DR9" s="1204"/>
      <c r="DS9" s="1137" t="s">
        <v>719</v>
      </c>
      <c r="DT9" s="1204"/>
      <c r="DU9" s="1137" t="s">
        <v>719</v>
      </c>
      <c r="DV9" s="1204"/>
      <c r="DW9" s="1137" t="s">
        <v>719</v>
      </c>
      <c r="DX9" s="1204"/>
      <c r="DY9" s="1137" t="s">
        <v>719</v>
      </c>
      <c r="DZ9" s="1204"/>
      <c r="EA9" s="1137" t="s">
        <v>719</v>
      </c>
      <c r="EB9" s="1204"/>
      <c r="EC9" s="1137" t="s">
        <v>719</v>
      </c>
      <c r="ED9" s="1204"/>
      <c r="EE9" s="1137" t="s">
        <v>719</v>
      </c>
      <c r="EF9" s="1204"/>
      <c r="EG9" s="1137" t="s">
        <v>719</v>
      </c>
      <c r="EH9" s="1204"/>
      <c r="EI9" s="1137" t="s">
        <v>719</v>
      </c>
      <c r="EJ9" s="1204"/>
      <c r="EK9" s="1137" t="s">
        <v>719</v>
      </c>
      <c r="EL9" s="1204"/>
      <c r="EM9" s="1137" t="s">
        <v>719</v>
      </c>
      <c r="EN9" s="1204"/>
      <c r="EO9" s="1137" t="s">
        <v>719</v>
      </c>
      <c r="EP9" s="1204"/>
      <c r="EQ9" s="1137" t="s">
        <v>719</v>
      </c>
      <c r="ER9" s="1204"/>
      <c r="ES9" s="1137" t="s">
        <v>719</v>
      </c>
      <c r="ET9" s="1204"/>
      <c r="EU9" s="1137" t="s">
        <v>719</v>
      </c>
      <c r="EV9" s="1204"/>
      <c r="EW9" s="1137" t="s">
        <v>719</v>
      </c>
      <c r="EX9" s="1204"/>
      <c r="EY9" s="1137" t="s">
        <v>719</v>
      </c>
      <c r="EZ9" s="1204"/>
      <c r="FA9" s="1137" t="s">
        <v>719</v>
      </c>
      <c r="FB9" s="1204"/>
      <c r="FC9" s="1137" t="s">
        <v>719</v>
      </c>
      <c r="FD9" s="1204"/>
      <c r="FE9" s="1137" t="s">
        <v>719</v>
      </c>
      <c r="FF9" s="1204"/>
      <c r="FG9" s="1137" t="s">
        <v>719</v>
      </c>
      <c r="FH9" s="1204"/>
      <c r="FI9" s="1137" t="s">
        <v>719</v>
      </c>
      <c r="FJ9" s="1204"/>
      <c r="FK9" s="1137" t="s">
        <v>719</v>
      </c>
      <c r="FL9" s="1204"/>
      <c r="FM9" s="1137" t="s">
        <v>719</v>
      </c>
      <c r="FN9" s="1204"/>
      <c r="FO9" s="1137" t="s">
        <v>719</v>
      </c>
      <c r="FP9" s="1204"/>
      <c r="FQ9" s="1137" t="s">
        <v>719</v>
      </c>
      <c r="FR9" s="1204"/>
      <c r="FS9" s="1137" t="s">
        <v>719</v>
      </c>
      <c r="FT9" s="1204"/>
    </row>
    <row r="10" spans="5:176">
      <c r="E10" s="409" t="s">
        <v>263</v>
      </c>
      <c r="F10" s="410" t="s">
        <v>430</v>
      </c>
      <c r="G10" s="411">
        <v>2579.2199999999998</v>
      </c>
      <c r="H10" s="412"/>
      <c r="I10" s="411">
        <v>51.2</v>
      </c>
      <c r="J10" s="412"/>
      <c r="K10" s="411">
        <v>449.24</v>
      </c>
      <c r="L10" s="412"/>
      <c r="M10" s="411">
        <v>165.23</v>
      </c>
      <c r="N10" s="412"/>
      <c r="O10" s="411"/>
      <c r="P10" s="412" t="s">
        <v>228</v>
      </c>
      <c r="Q10" s="411">
        <v>49.2</v>
      </c>
      <c r="R10" s="412"/>
      <c r="S10" s="411">
        <v>172.04</v>
      </c>
      <c r="T10" s="412"/>
      <c r="U10" s="411"/>
      <c r="V10" s="412" t="s">
        <v>228</v>
      </c>
      <c r="W10" s="411">
        <v>190.13</v>
      </c>
      <c r="X10" s="412"/>
      <c r="Y10" s="411">
        <v>136.80000000000001</v>
      </c>
      <c r="Z10" s="412"/>
      <c r="AA10" s="411">
        <v>244.39</v>
      </c>
      <c r="AB10" s="412"/>
      <c r="AC10" s="411">
        <v>105.61</v>
      </c>
      <c r="AD10" s="412"/>
      <c r="AE10" s="411">
        <v>217.75</v>
      </c>
      <c r="AF10" s="412"/>
      <c r="AG10" s="411">
        <v>79.459999999999994</v>
      </c>
      <c r="AH10" s="412"/>
      <c r="AI10" s="411">
        <v>207.32</v>
      </c>
      <c r="AJ10" s="412"/>
      <c r="AK10" s="411">
        <v>250.14</v>
      </c>
      <c r="AL10" s="412"/>
      <c r="AM10" s="411">
        <v>186.76</v>
      </c>
      <c r="AN10" s="412"/>
      <c r="AO10" s="411">
        <v>2183.62</v>
      </c>
      <c r="AP10" s="412"/>
      <c r="AQ10" s="411">
        <v>66.569999999999993</v>
      </c>
      <c r="AR10" s="412"/>
      <c r="AS10" s="411">
        <v>331.62</v>
      </c>
      <c r="AT10" s="412"/>
      <c r="AU10" s="411">
        <v>118.6</v>
      </c>
      <c r="AV10" s="412"/>
      <c r="AW10" s="411"/>
      <c r="AX10" s="412" t="s">
        <v>228</v>
      </c>
      <c r="AY10" s="411">
        <v>46.4</v>
      </c>
      <c r="AZ10" s="412"/>
      <c r="BA10" s="411">
        <v>129.47</v>
      </c>
      <c r="BB10" s="412"/>
      <c r="BC10" s="411"/>
      <c r="BD10" s="412" t="s">
        <v>228</v>
      </c>
      <c r="BE10" s="411">
        <v>204.55</v>
      </c>
      <c r="BF10" s="412"/>
      <c r="BG10" s="411">
        <v>119.28</v>
      </c>
      <c r="BH10" s="412"/>
      <c r="BI10" s="411">
        <v>221.67</v>
      </c>
      <c r="BJ10" s="412"/>
      <c r="BK10" s="411">
        <v>94.08</v>
      </c>
      <c r="BL10" s="412"/>
      <c r="BM10" s="411">
        <v>193.81</v>
      </c>
      <c r="BN10" s="412"/>
      <c r="BO10" s="411">
        <v>73.989999999999995</v>
      </c>
      <c r="BP10" s="412"/>
      <c r="BQ10" s="411">
        <v>210.16</v>
      </c>
      <c r="BR10" s="412"/>
      <c r="BS10" s="411">
        <v>187.39</v>
      </c>
      <c r="BT10" s="412"/>
      <c r="BU10" s="411">
        <v>141.33000000000001</v>
      </c>
      <c r="BV10" s="412"/>
      <c r="BW10" s="411">
        <v>2861</v>
      </c>
      <c r="BX10" s="412"/>
      <c r="BY10" s="411">
        <v>70.680000000000007</v>
      </c>
      <c r="BZ10" s="412"/>
      <c r="CA10" s="411">
        <v>351.5</v>
      </c>
      <c r="CB10" s="412"/>
      <c r="CC10" s="411">
        <v>173.83</v>
      </c>
      <c r="CD10" s="412"/>
      <c r="CE10" s="411"/>
      <c r="CF10" s="412" t="s">
        <v>228</v>
      </c>
      <c r="CG10" s="411">
        <v>39.520000000000003</v>
      </c>
      <c r="CH10" s="412"/>
      <c r="CI10" s="411">
        <v>172.02</v>
      </c>
      <c r="CJ10" s="412"/>
      <c r="CK10" s="411"/>
      <c r="CL10" s="412" t="s">
        <v>228</v>
      </c>
      <c r="CM10" s="411">
        <v>220.49</v>
      </c>
      <c r="CN10" s="412"/>
      <c r="CO10" s="411">
        <v>123.06</v>
      </c>
      <c r="CP10" s="412"/>
      <c r="CQ10" s="411">
        <v>214.71</v>
      </c>
      <c r="CR10" s="412"/>
      <c r="CS10" s="411">
        <v>95.08</v>
      </c>
      <c r="CT10" s="412"/>
      <c r="CU10" s="411">
        <v>243.33</v>
      </c>
      <c r="CV10" s="412"/>
      <c r="CW10" s="411">
        <v>78.099999999999994</v>
      </c>
      <c r="CX10" s="412"/>
      <c r="CY10" s="411">
        <v>196.04</v>
      </c>
      <c r="CZ10" s="412"/>
      <c r="DA10" s="411">
        <v>553.77</v>
      </c>
      <c r="DB10" s="412"/>
      <c r="DC10" s="411">
        <v>281.39999999999998</v>
      </c>
      <c r="DD10" s="412"/>
      <c r="DE10" s="411">
        <v>2809.48</v>
      </c>
      <c r="DF10" s="412"/>
      <c r="DG10" s="411">
        <v>141.54</v>
      </c>
      <c r="DH10" s="412"/>
      <c r="DI10" s="411">
        <v>366.97</v>
      </c>
      <c r="DJ10" s="412"/>
      <c r="DK10" s="411">
        <v>218.59</v>
      </c>
      <c r="DL10" s="412"/>
      <c r="DM10" s="411"/>
      <c r="DN10" s="412" t="s">
        <v>228</v>
      </c>
      <c r="DO10" s="411">
        <v>40.659999999999997</v>
      </c>
      <c r="DP10" s="412"/>
      <c r="DQ10" s="411">
        <v>164.66</v>
      </c>
      <c r="DR10" s="412"/>
      <c r="DS10" s="411"/>
      <c r="DT10" s="412" t="s">
        <v>228</v>
      </c>
      <c r="DU10" s="411">
        <v>228.59</v>
      </c>
      <c r="DV10" s="412"/>
      <c r="DW10" s="411">
        <v>133.28</v>
      </c>
      <c r="DX10" s="412"/>
      <c r="DY10" s="411">
        <v>243.79</v>
      </c>
      <c r="DZ10" s="412"/>
      <c r="EA10" s="411">
        <v>95.59</v>
      </c>
      <c r="EB10" s="412"/>
      <c r="EC10" s="411">
        <v>255.05</v>
      </c>
      <c r="ED10" s="412"/>
      <c r="EE10" s="411">
        <v>91.94</v>
      </c>
      <c r="EF10" s="412"/>
      <c r="EG10" s="411">
        <v>211.13</v>
      </c>
      <c r="EH10" s="412"/>
      <c r="EI10" s="411">
        <v>252.56</v>
      </c>
      <c r="EJ10" s="412"/>
      <c r="EK10" s="411">
        <v>257.68</v>
      </c>
      <c r="EL10" s="412"/>
      <c r="EM10" s="411">
        <v>2453.52</v>
      </c>
      <c r="EN10" s="412"/>
      <c r="EO10" s="411">
        <v>71.2</v>
      </c>
      <c r="EP10" s="412"/>
      <c r="EQ10" s="411">
        <v>280</v>
      </c>
      <c r="ER10" s="412"/>
      <c r="ES10" s="411">
        <v>136.41</v>
      </c>
      <c r="ET10" s="412"/>
      <c r="EU10" s="411">
        <v>16.13</v>
      </c>
      <c r="EV10" s="412"/>
      <c r="EW10" s="411">
        <v>40.06</v>
      </c>
      <c r="EX10" s="412"/>
      <c r="EY10" s="411">
        <v>152.38999999999999</v>
      </c>
      <c r="EZ10" s="412"/>
      <c r="FA10" s="411">
        <v>73</v>
      </c>
      <c r="FB10" s="412"/>
      <c r="FC10" s="411">
        <v>227.96</v>
      </c>
      <c r="FD10" s="412"/>
      <c r="FE10" s="411">
        <v>104.45</v>
      </c>
      <c r="FF10" s="412"/>
      <c r="FG10" s="411">
        <v>337.05</v>
      </c>
      <c r="FH10" s="412"/>
      <c r="FI10" s="411">
        <v>94.44</v>
      </c>
      <c r="FJ10" s="412"/>
      <c r="FK10" s="411">
        <v>207.9</v>
      </c>
      <c r="FL10" s="412"/>
      <c r="FM10" s="411">
        <v>116.83</v>
      </c>
      <c r="FN10" s="412"/>
      <c r="FO10" s="411">
        <v>157.37</v>
      </c>
      <c r="FP10" s="412"/>
      <c r="FQ10" s="411">
        <v>174.78</v>
      </c>
      <c r="FR10" s="412"/>
      <c r="FS10" s="411">
        <v>263.55</v>
      </c>
      <c r="FT10" s="412"/>
    </row>
    <row r="11" spans="5:176">
      <c r="E11" s="413" t="s">
        <v>3</v>
      </c>
      <c r="F11" s="414">
        <v>16</v>
      </c>
      <c r="G11" s="415">
        <v>745.13</v>
      </c>
      <c r="H11" s="416"/>
      <c r="I11" s="415">
        <v>14.75</v>
      </c>
      <c r="J11" s="416"/>
      <c r="K11" s="415">
        <v>105.12</v>
      </c>
      <c r="L11" s="416"/>
      <c r="M11" s="415">
        <v>22.49</v>
      </c>
      <c r="N11" s="416"/>
      <c r="O11" s="415">
        <v>21.4</v>
      </c>
      <c r="P11" s="416"/>
      <c r="Q11" s="415">
        <v>16.37</v>
      </c>
      <c r="R11" s="416"/>
      <c r="S11" s="415">
        <v>81.260000000000005</v>
      </c>
      <c r="T11" s="416"/>
      <c r="U11" s="415">
        <v>0</v>
      </c>
      <c r="V11" s="416"/>
      <c r="W11" s="415">
        <v>46.47</v>
      </c>
      <c r="X11" s="416"/>
      <c r="Y11" s="415">
        <v>30.97</v>
      </c>
      <c r="Z11" s="416"/>
      <c r="AA11" s="415">
        <v>126.43</v>
      </c>
      <c r="AB11" s="416"/>
      <c r="AC11" s="415">
        <v>64.67</v>
      </c>
      <c r="AD11" s="416"/>
      <c r="AE11" s="415">
        <v>63.55</v>
      </c>
      <c r="AF11" s="416"/>
      <c r="AG11" s="415">
        <v>15.88</v>
      </c>
      <c r="AH11" s="416"/>
      <c r="AI11" s="415">
        <v>33.29</v>
      </c>
      <c r="AJ11" s="416"/>
      <c r="AK11" s="415">
        <v>98.28</v>
      </c>
      <c r="AL11" s="416"/>
      <c r="AM11" s="415">
        <v>4.2</v>
      </c>
      <c r="AN11" s="416"/>
      <c r="AO11" s="415">
        <v>675.07</v>
      </c>
      <c r="AP11" s="416"/>
      <c r="AQ11" s="415">
        <v>13.77</v>
      </c>
      <c r="AR11" s="416"/>
      <c r="AS11" s="415">
        <v>97.75</v>
      </c>
      <c r="AT11" s="416"/>
      <c r="AU11" s="415">
        <v>16.45</v>
      </c>
      <c r="AV11" s="416"/>
      <c r="AW11" s="415">
        <v>21.86</v>
      </c>
      <c r="AX11" s="416"/>
      <c r="AY11" s="415">
        <v>18.13</v>
      </c>
      <c r="AZ11" s="416"/>
      <c r="BA11" s="415"/>
      <c r="BB11" s="416" t="s">
        <v>228</v>
      </c>
      <c r="BC11" s="415">
        <v>0</v>
      </c>
      <c r="BD11" s="416"/>
      <c r="BE11" s="415"/>
      <c r="BF11" s="416" t="s">
        <v>228</v>
      </c>
      <c r="BG11" s="415">
        <v>26.5</v>
      </c>
      <c r="BH11" s="416"/>
      <c r="BI11" s="415">
        <v>113.6</v>
      </c>
      <c r="BJ11" s="416"/>
      <c r="BK11" s="415">
        <v>62.89</v>
      </c>
      <c r="BL11" s="416"/>
      <c r="BM11" s="415">
        <v>48.05</v>
      </c>
      <c r="BN11" s="416"/>
      <c r="BO11" s="415">
        <v>16.079999999999998</v>
      </c>
      <c r="BP11" s="416"/>
      <c r="BQ11" s="415">
        <v>34.43</v>
      </c>
      <c r="BR11" s="416"/>
      <c r="BS11" s="415"/>
      <c r="BT11" s="416" t="s">
        <v>228</v>
      </c>
      <c r="BU11" s="415">
        <v>4.3</v>
      </c>
      <c r="BV11" s="416"/>
      <c r="BW11" s="415">
        <v>755.1</v>
      </c>
      <c r="BX11" s="416"/>
      <c r="BY11" s="415">
        <v>12.32</v>
      </c>
      <c r="BZ11" s="416"/>
      <c r="CA11" s="415">
        <v>110.51</v>
      </c>
      <c r="CB11" s="416"/>
      <c r="CC11" s="415">
        <v>60.22</v>
      </c>
      <c r="CD11" s="416"/>
      <c r="CE11" s="415">
        <v>15.93</v>
      </c>
      <c r="CF11" s="416"/>
      <c r="CG11" s="415">
        <v>13.62</v>
      </c>
      <c r="CH11" s="416"/>
      <c r="CI11" s="415">
        <v>72.44</v>
      </c>
      <c r="CJ11" s="416"/>
      <c r="CK11" s="415">
        <v>0</v>
      </c>
      <c r="CL11" s="416"/>
      <c r="CM11" s="415">
        <v>49.67</v>
      </c>
      <c r="CN11" s="416"/>
      <c r="CO11" s="415">
        <v>32.46</v>
      </c>
      <c r="CP11" s="416"/>
      <c r="CQ11" s="415">
        <v>105.02</v>
      </c>
      <c r="CR11" s="416"/>
      <c r="CS11" s="415">
        <v>63.75</v>
      </c>
      <c r="CT11" s="416"/>
      <c r="CU11" s="415">
        <v>65.2</v>
      </c>
      <c r="CV11" s="416"/>
      <c r="CW11" s="415">
        <v>19.27</v>
      </c>
      <c r="CX11" s="416"/>
      <c r="CY11" s="415">
        <v>36.32</v>
      </c>
      <c r="CZ11" s="416"/>
      <c r="DA11" s="415">
        <v>86.7</v>
      </c>
      <c r="DB11" s="416"/>
      <c r="DC11" s="415">
        <v>11.67</v>
      </c>
      <c r="DD11" s="416"/>
      <c r="DE11" s="415">
        <v>941.52</v>
      </c>
      <c r="DF11" s="416"/>
      <c r="DG11" s="415">
        <v>56.76</v>
      </c>
      <c r="DH11" s="416"/>
      <c r="DI11" s="415">
        <v>119.96</v>
      </c>
      <c r="DJ11" s="416"/>
      <c r="DK11" s="415">
        <v>101.16</v>
      </c>
      <c r="DL11" s="416"/>
      <c r="DM11" s="415">
        <v>21.3</v>
      </c>
      <c r="DN11" s="416"/>
      <c r="DO11" s="415">
        <v>12.38</v>
      </c>
      <c r="DP11" s="416"/>
      <c r="DQ11" s="415">
        <v>80.209999999999994</v>
      </c>
      <c r="DR11" s="416"/>
      <c r="DS11" s="415">
        <v>0</v>
      </c>
      <c r="DT11" s="416"/>
      <c r="DU11" s="415">
        <v>57.44</v>
      </c>
      <c r="DV11" s="416"/>
      <c r="DW11" s="415">
        <v>31.14</v>
      </c>
      <c r="DX11" s="416"/>
      <c r="DY11" s="415">
        <v>119.58</v>
      </c>
      <c r="DZ11" s="416"/>
      <c r="EA11" s="415">
        <v>56.58</v>
      </c>
      <c r="EB11" s="416"/>
      <c r="EC11" s="415">
        <v>112.26</v>
      </c>
      <c r="ED11" s="416"/>
      <c r="EE11" s="415">
        <v>22.09</v>
      </c>
      <c r="EF11" s="416"/>
      <c r="EG11" s="415">
        <v>41.77</v>
      </c>
      <c r="EH11" s="416"/>
      <c r="EI11" s="415">
        <v>100.25</v>
      </c>
      <c r="EJ11" s="416"/>
      <c r="EK11" s="415">
        <v>8.64</v>
      </c>
      <c r="EL11" s="416"/>
      <c r="EM11" s="415">
        <v>741.43</v>
      </c>
      <c r="EN11" s="416"/>
      <c r="EO11" s="415">
        <v>12.48</v>
      </c>
      <c r="EP11" s="416"/>
      <c r="EQ11" s="415">
        <v>60.39</v>
      </c>
      <c r="ER11" s="416"/>
      <c r="ES11" s="415">
        <v>11.95</v>
      </c>
      <c r="ET11" s="416"/>
      <c r="EU11" s="415">
        <v>8.58</v>
      </c>
      <c r="EV11" s="416"/>
      <c r="EW11" s="415">
        <v>19.899999999999999</v>
      </c>
      <c r="EX11" s="416"/>
      <c r="EY11" s="415">
        <v>64.91</v>
      </c>
      <c r="EZ11" s="416"/>
      <c r="FA11" s="415">
        <v>0</v>
      </c>
      <c r="FB11" s="416"/>
      <c r="FC11" s="415">
        <v>68.540000000000006</v>
      </c>
      <c r="FD11" s="416"/>
      <c r="FE11" s="415">
        <v>22.29</v>
      </c>
      <c r="FF11" s="416"/>
      <c r="FG11" s="415">
        <v>208.18</v>
      </c>
      <c r="FH11" s="416"/>
      <c r="FI11" s="415">
        <v>69.12</v>
      </c>
      <c r="FJ11" s="416"/>
      <c r="FK11" s="415">
        <v>65.84</v>
      </c>
      <c r="FL11" s="416"/>
      <c r="FM11" s="415">
        <v>16.91</v>
      </c>
      <c r="FN11" s="416"/>
      <c r="FO11" s="415">
        <v>27.74</v>
      </c>
      <c r="FP11" s="416"/>
      <c r="FQ11" s="415">
        <v>77.84</v>
      </c>
      <c r="FR11" s="416"/>
      <c r="FS11" s="415">
        <v>6.76</v>
      </c>
      <c r="FT11" s="416"/>
    </row>
    <row r="17" spans="5:46">
      <c r="E17" s="1129" t="s">
        <v>489</v>
      </c>
      <c r="F17" s="1130"/>
      <c r="G17" s="1135" t="s">
        <v>823</v>
      </c>
      <c r="H17" s="1136"/>
      <c r="I17" s="1136"/>
      <c r="J17" s="1136"/>
      <c r="K17" s="1136"/>
      <c r="L17" s="1136"/>
      <c r="M17" s="1136"/>
      <c r="N17" s="1136"/>
      <c r="O17" s="1136"/>
      <c r="P17" s="1136"/>
      <c r="Q17" s="1136"/>
      <c r="R17" s="1136"/>
      <c r="S17" s="1136"/>
      <c r="T17" s="1136"/>
      <c r="U17" s="1136"/>
      <c r="V17" s="1136"/>
      <c r="W17" s="1136"/>
      <c r="X17" s="1136"/>
      <c r="Y17" s="1136"/>
      <c r="Z17" s="1136"/>
      <c r="AA17" s="1136"/>
      <c r="AB17" s="1136"/>
      <c r="AC17" s="1136"/>
      <c r="AD17" s="1136"/>
      <c r="AE17" s="1136"/>
      <c r="AF17" s="1136"/>
      <c r="AG17" s="1136"/>
      <c r="AH17" s="1136"/>
      <c r="AI17" s="1136"/>
      <c r="AJ17" s="1136"/>
      <c r="AK17" s="1136"/>
      <c r="AL17" s="1136"/>
      <c r="AM17" s="1136"/>
      <c r="AN17" s="1136"/>
      <c r="AO17" s="1136"/>
      <c r="AP17" s="1136"/>
      <c r="AQ17" s="1136"/>
      <c r="AR17" s="1136"/>
      <c r="AS17" s="1136"/>
      <c r="AT17" s="1205"/>
    </row>
    <row r="18" spans="5:46">
      <c r="E18" s="1131"/>
      <c r="F18" s="1132"/>
      <c r="G18" s="1137" t="s">
        <v>449</v>
      </c>
      <c r="H18" s="1138"/>
      <c r="I18" s="1138"/>
      <c r="J18" s="1138"/>
      <c r="K18" s="1138"/>
      <c r="L18" s="1138"/>
      <c r="M18" s="1138"/>
      <c r="N18" s="1138"/>
      <c r="O18" s="1138"/>
      <c r="P18" s="1138"/>
      <c r="Q18" s="1138"/>
      <c r="R18" s="1138"/>
      <c r="S18" s="1138"/>
      <c r="T18" s="1138"/>
      <c r="U18" s="1138"/>
      <c r="V18" s="1138"/>
      <c r="W18" s="1138"/>
      <c r="X18" s="1138"/>
      <c r="Y18" s="1138"/>
      <c r="Z18" s="1138"/>
      <c r="AA18" s="1138"/>
      <c r="AB18" s="1138"/>
      <c r="AC18" s="1138"/>
      <c r="AD18" s="1138"/>
      <c r="AE18" s="1138"/>
      <c r="AF18" s="1138"/>
      <c r="AG18" s="1138"/>
      <c r="AH18" s="1138"/>
      <c r="AI18" s="1138"/>
      <c r="AJ18" s="1138"/>
      <c r="AK18" s="1138"/>
      <c r="AL18" s="1138"/>
      <c r="AM18" s="1138"/>
      <c r="AN18" s="1138"/>
      <c r="AO18" s="1138"/>
      <c r="AP18" s="1138"/>
      <c r="AQ18" s="1138"/>
      <c r="AR18" s="1138"/>
      <c r="AS18" s="1138"/>
      <c r="AT18" s="1204"/>
    </row>
    <row r="19" spans="5:46">
      <c r="E19" s="1131"/>
      <c r="F19" s="1132"/>
      <c r="G19" s="1137">
        <v>2021</v>
      </c>
      <c r="H19" s="1138"/>
      <c r="I19" s="1138"/>
      <c r="J19" s="1138"/>
      <c r="K19" s="1138"/>
      <c r="L19" s="1138"/>
      <c r="M19" s="1138"/>
      <c r="N19" s="1204"/>
      <c r="O19" s="1137">
        <v>2020</v>
      </c>
      <c r="P19" s="1138"/>
      <c r="Q19" s="1138"/>
      <c r="R19" s="1138"/>
      <c r="S19" s="1138"/>
      <c r="T19" s="1138"/>
      <c r="U19" s="1138"/>
      <c r="V19" s="1204"/>
      <c r="W19" s="1137">
        <v>2019</v>
      </c>
      <c r="X19" s="1138"/>
      <c r="Y19" s="1138"/>
      <c r="Z19" s="1138"/>
      <c r="AA19" s="1138"/>
      <c r="AB19" s="1138"/>
      <c r="AC19" s="1138"/>
      <c r="AD19" s="1204"/>
      <c r="AE19" s="1137">
        <v>2018</v>
      </c>
      <c r="AF19" s="1138"/>
      <c r="AG19" s="1138"/>
      <c r="AH19" s="1138"/>
      <c r="AI19" s="1138"/>
      <c r="AJ19" s="1138"/>
      <c r="AK19" s="1138"/>
      <c r="AL19" s="1204"/>
      <c r="AM19" s="1137">
        <v>2017</v>
      </c>
      <c r="AN19" s="1138"/>
      <c r="AO19" s="1138"/>
      <c r="AP19" s="1138"/>
      <c r="AQ19" s="1138"/>
      <c r="AR19" s="1138"/>
      <c r="AS19" s="1138"/>
      <c r="AT19" s="1204"/>
    </row>
    <row r="20" spans="5:46">
      <c r="E20" s="1131"/>
      <c r="F20" s="1132"/>
      <c r="G20" s="1137" t="s">
        <v>708</v>
      </c>
      <c r="H20" s="1138"/>
      <c r="I20" s="1138"/>
      <c r="J20" s="1138"/>
      <c r="K20" s="1138"/>
      <c r="L20" s="1138"/>
      <c r="M20" s="1138"/>
      <c r="N20" s="1138"/>
      <c r="O20" s="1138"/>
      <c r="P20" s="1138"/>
      <c r="Q20" s="1138"/>
      <c r="R20" s="1138"/>
      <c r="S20" s="1138"/>
      <c r="T20" s="1138"/>
      <c r="U20" s="1138"/>
      <c r="V20" s="1138"/>
      <c r="W20" s="1138"/>
      <c r="X20" s="1138"/>
      <c r="Y20" s="1138"/>
      <c r="Z20" s="1138"/>
      <c r="AA20" s="1138"/>
      <c r="AB20" s="1138"/>
      <c r="AC20" s="1138"/>
      <c r="AD20" s="1138"/>
      <c r="AE20" s="1138"/>
      <c r="AF20" s="1138"/>
      <c r="AG20" s="1138"/>
      <c r="AH20" s="1138"/>
      <c r="AI20" s="1138"/>
      <c r="AJ20" s="1138"/>
      <c r="AK20" s="1138"/>
      <c r="AL20" s="1138"/>
      <c r="AM20" s="1138"/>
      <c r="AN20" s="1138"/>
      <c r="AO20" s="1138"/>
      <c r="AP20" s="1138"/>
      <c r="AQ20" s="1138"/>
      <c r="AR20" s="1138"/>
      <c r="AS20" s="1138"/>
      <c r="AT20" s="1204"/>
    </row>
    <row r="21" spans="5:46" ht="112.2" customHeight="1">
      <c r="E21" s="1131"/>
      <c r="F21" s="1132"/>
      <c r="G21" s="1137" t="s">
        <v>1</v>
      </c>
      <c r="H21" s="1204"/>
      <c r="I21" s="1137" t="s">
        <v>709</v>
      </c>
      <c r="J21" s="1204"/>
      <c r="K21" s="1137" t="s">
        <v>710</v>
      </c>
      <c r="L21" s="1204"/>
      <c r="M21" s="1137" t="s">
        <v>711</v>
      </c>
      <c r="N21" s="1204"/>
      <c r="O21" s="1137" t="s">
        <v>1</v>
      </c>
      <c r="P21" s="1204"/>
      <c r="Q21" s="1137" t="s">
        <v>709</v>
      </c>
      <c r="R21" s="1204"/>
      <c r="S21" s="1137" t="s">
        <v>710</v>
      </c>
      <c r="T21" s="1204"/>
      <c r="U21" s="1137" t="s">
        <v>711</v>
      </c>
      <c r="V21" s="1204"/>
      <c r="W21" s="1137" t="s">
        <v>1</v>
      </c>
      <c r="X21" s="1204"/>
      <c r="Y21" s="1137" t="s">
        <v>709</v>
      </c>
      <c r="Z21" s="1204"/>
      <c r="AA21" s="1137" t="s">
        <v>710</v>
      </c>
      <c r="AB21" s="1204"/>
      <c r="AC21" s="1137" t="s">
        <v>711</v>
      </c>
      <c r="AD21" s="1204"/>
      <c r="AE21" s="1137" t="s">
        <v>1</v>
      </c>
      <c r="AF21" s="1204"/>
      <c r="AG21" s="1137" t="s">
        <v>709</v>
      </c>
      <c r="AH21" s="1204"/>
      <c r="AI21" s="1137" t="s">
        <v>710</v>
      </c>
      <c r="AJ21" s="1204"/>
      <c r="AK21" s="1137" t="s">
        <v>711</v>
      </c>
      <c r="AL21" s="1204"/>
      <c r="AM21" s="1137" t="s">
        <v>1</v>
      </c>
      <c r="AN21" s="1204"/>
      <c r="AO21" s="1137" t="s">
        <v>709</v>
      </c>
      <c r="AP21" s="1204"/>
      <c r="AQ21" s="1137" t="s">
        <v>710</v>
      </c>
      <c r="AR21" s="1204"/>
      <c r="AS21" s="1137" t="s">
        <v>711</v>
      </c>
      <c r="AT21" s="1204"/>
    </row>
    <row r="22" spans="5:46">
      <c r="E22" s="1133"/>
      <c r="F22" s="1134"/>
      <c r="G22" s="1137" t="s">
        <v>824</v>
      </c>
      <c r="H22" s="1204"/>
      <c r="I22" s="1137" t="s">
        <v>824</v>
      </c>
      <c r="J22" s="1204"/>
      <c r="K22" s="1137" t="s">
        <v>824</v>
      </c>
      <c r="L22" s="1204"/>
      <c r="M22" s="1137" t="s">
        <v>824</v>
      </c>
      <c r="N22" s="1204"/>
      <c r="O22" s="1137" t="s">
        <v>824</v>
      </c>
      <c r="P22" s="1204"/>
      <c r="Q22" s="1137" t="s">
        <v>824</v>
      </c>
      <c r="R22" s="1204"/>
      <c r="S22" s="1137" t="s">
        <v>824</v>
      </c>
      <c r="T22" s="1204"/>
      <c r="U22" s="1137" t="s">
        <v>824</v>
      </c>
      <c r="V22" s="1204"/>
      <c r="W22" s="1137" t="s">
        <v>824</v>
      </c>
      <c r="X22" s="1204"/>
      <c r="Y22" s="1137" t="s">
        <v>824</v>
      </c>
      <c r="Z22" s="1204"/>
      <c r="AA22" s="1137" t="s">
        <v>824</v>
      </c>
      <c r="AB22" s="1204"/>
      <c r="AC22" s="1137" t="s">
        <v>824</v>
      </c>
      <c r="AD22" s="1204"/>
      <c r="AE22" s="1137" t="s">
        <v>824</v>
      </c>
      <c r="AF22" s="1204"/>
      <c r="AG22" s="1137" t="s">
        <v>824</v>
      </c>
      <c r="AH22" s="1204"/>
      <c r="AI22" s="1137" t="s">
        <v>824</v>
      </c>
      <c r="AJ22" s="1204"/>
      <c r="AK22" s="1137" t="s">
        <v>824</v>
      </c>
      <c r="AL22" s="1204"/>
      <c r="AM22" s="1137" t="s">
        <v>824</v>
      </c>
      <c r="AN22" s="1204"/>
      <c r="AO22" s="1137" t="s">
        <v>824</v>
      </c>
      <c r="AP22" s="1204"/>
      <c r="AQ22" s="1137" t="s">
        <v>824</v>
      </c>
      <c r="AR22" s="1204"/>
      <c r="AS22" s="1137" t="s">
        <v>824</v>
      </c>
      <c r="AT22" s="1204"/>
    </row>
    <row r="23" spans="5:46">
      <c r="E23" s="409" t="s">
        <v>263</v>
      </c>
      <c r="F23" s="410" t="s">
        <v>430</v>
      </c>
      <c r="G23" s="411">
        <v>4958.7219999999998</v>
      </c>
      <c r="H23" s="412" t="s">
        <v>458</v>
      </c>
      <c r="I23" s="411"/>
      <c r="J23" s="412" t="s">
        <v>39</v>
      </c>
      <c r="K23" s="411"/>
      <c r="L23" s="412" t="s">
        <v>39</v>
      </c>
      <c r="M23" s="411"/>
      <c r="N23" s="412" t="s">
        <v>39</v>
      </c>
      <c r="O23" s="411">
        <v>4864.7240000000002</v>
      </c>
      <c r="P23" s="412"/>
      <c r="Q23" s="411">
        <v>384.22199999999998</v>
      </c>
      <c r="R23" s="412"/>
      <c r="S23" s="411">
        <v>1135.809</v>
      </c>
      <c r="T23" s="412"/>
      <c r="U23" s="411">
        <v>3344.6930000000002</v>
      </c>
      <c r="V23" s="412"/>
      <c r="W23" s="411">
        <v>4952.8</v>
      </c>
      <c r="X23" s="412"/>
      <c r="Y23" s="411">
        <v>385.92899999999997</v>
      </c>
      <c r="Z23" s="412"/>
      <c r="AA23" s="411">
        <v>1150.404</v>
      </c>
      <c r="AB23" s="412"/>
      <c r="AC23" s="411">
        <v>3416.4670000000001</v>
      </c>
      <c r="AD23" s="412"/>
      <c r="AE23" s="411">
        <v>4914.0230000000001</v>
      </c>
      <c r="AF23" s="412"/>
      <c r="AG23" s="411">
        <v>420.56599999999997</v>
      </c>
      <c r="AH23" s="412"/>
      <c r="AI23" s="411">
        <v>1140.268</v>
      </c>
      <c r="AJ23" s="412"/>
      <c r="AK23" s="411">
        <v>3353.1889999999999</v>
      </c>
      <c r="AL23" s="412"/>
      <c r="AM23" s="411">
        <v>4802.6030000000001</v>
      </c>
      <c r="AN23" s="412"/>
      <c r="AO23" s="411">
        <v>431.67099999999999</v>
      </c>
      <c r="AP23" s="412"/>
      <c r="AQ23" s="411">
        <v>1101.0530000000001</v>
      </c>
      <c r="AR23" s="412"/>
      <c r="AS23" s="411">
        <v>3269.8789999999999</v>
      </c>
      <c r="AT23" s="412"/>
    </row>
    <row r="24" spans="5:46">
      <c r="E24" s="413" t="s">
        <v>3</v>
      </c>
      <c r="F24" s="414">
        <v>16</v>
      </c>
      <c r="G24" s="415">
        <v>1000.596</v>
      </c>
      <c r="H24" s="416" t="s">
        <v>458</v>
      </c>
      <c r="I24" s="415"/>
      <c r="J24" s="416" t="s">
        <v>39</v>
      </c>
      <c r="K24" s="415"/>
      <c r="L24" s="416" t="s">
        <v>39</v>
      </c>
      <c r="M24" s="415"/>
      <c r="N24" s="416" t="s">
        <v>39</v>
      </c>
      <c r="O24" s="415">
        <v>992.35</v>
      </c>
      <c r="P24" s="416"/>
      <c r="Q24" s="415">
        <v>118.489</v>
      </c>
      <c r="R24" s="416"/>
      <c r="S24" s="415">
        <v>280.92899999999997</v>
      </c>
      <c r="T24" s="416"/>
      <c r="U24" s="415">
        <v>592.93200000000002</v>
      </c>
      <c r="V24" s="416"/>
      <c r="W24" s="415">
        <v>1002</v>
      </c>
      <c r="X24" s="416"/>
      <c r="Y24" s="415">
        <v>120.617</v>
      </c>
      <c r="Z24" s="416"/>
      <c r="AA24" s="415">
        <v>283.89600000000002</v>
      </c>
      <c r="AB24" s="416"/>
      <c r="AC24" s="415">
        <v>597.48699999999997</v>
      </c>
      <c r="AD24" s="416"/>
      <c r="AE24" s="415">
        <v>1003.312</v>
      </c>
      <c r="AF24" s="416"/>
      <c r="AG24" s="415">
        <v>132.886</v>
      </c>
      <c r="AH24" s="416"/>
      <c r="AI24" s="415">
        <v>281.92399999999998</v>
      </c>
      <c r="AJ24" s="416"/>
      <c r="AK24" s="415">
        <v>588.50199999999995</v>
      </c>
      <c r="AL24" s="416"/>
      <c r="AM24" s="415">
        <v>989.23299999999995</v>
      </c>
      <c r="AN24" s="416"/>
      <c r="AO24" s="415">
        <v>137.83099999999999</v>
      </c>
      <c r="AP24" s="416"/>
      <c r="AQ24" s="415">
        <v>271.60000000000002</v>
      </c>
      <c r="AR24" s="416"/>
      <c r="AS24" s="415">
        <v>579.80200000000002</v>
      </c>
      <c r="AT24" s="416"/>
    </row>
    <row r="25" spans="5:46">
      <c r="E25" s="409" t="s">
        <v>150</v>
      </c>
      <c r="F25" s="410" t="s">
        <v>290</v>
      </c>
      <c r="G25" s="411">
        <v>188.69399999999999</v>
      </c>
      <c r="H25" s="412" t="s">
        <v>458</v>
      </c>
      <c r="I25" s="411"/>
      <c r="J25" s="412" t="s">
        <v>39</v>
      </c>
      <c r="K25" s="411"/>
      <c r="L25" s="412" t="s">
        <v>39</v>
      </c>
      <c r="M25" s="411"/>
      <c r="N25" s="412" t="s">
        <v>39</v>
      </c>
      <c r="O25" s="411">
        <v>188.28899999999999</v>
      </c>
      <c r="P25" s="412"/>
      <c r="Q25" s="411">
        <v>16.699000000000002</v>
      </c>
      <c r="R25" s="412"/>
      <c r="S25" s="411">
        <v>43.167999999999999</v>
      </c>
      <c r="T25" s="412"/>
      <c r="U25" s="411">
        <v>128.422</v>
      </c>
      <c r="V25" s="412"/>
      <c r="W25" s="411">
        <v>189.40600000000001</v>
      </c>
      <c r="X25" s="412"/>
      <c r="Y25" s="411">
        <v>16.501999999999999</v>
      </c>
      <c r="Z25" s="412"/>
      <c r="AA25" s="411">
        <v>43.695</v>
      </c>
      <c r="AB25" s="412"/>
      <c r="AC25" s="411">
        <v>129.209</v>
      </c>
      <c r="AD25" s="412"/>
      <c r="AE25" s="411">
        <v>188.97</v>
      </c>
      <c r="AF25" s="412"/>
      <c r="AG25" s="411">
        <v>18.701000000000001</v>
      </c>
      <c r="AH25" s="412"/>
      <c r="AI25" s="411">
        <v>43.558</v>
      </c>
      <c r="AJ25" s="412"/>
      <c r="AK25" s="411">
        <v>126.712</v>
      </c>
      <c r="AL25" s="412"/>
      <c r="AM25" s="411">
        <v>188.95099999999999</v>
      </c>
      <c r="AN25" s="412"/>
      <c r="AO25" s="411">
        <v>20.834</v>
      </c>
      <c r="AP25" s="412"/>
      <c r="AQ25" s="411">
        <v>41.832999999999998</v>
      </c>
      <c r="AR25" s="412"/>
      <c r="AS25" s="411">
        <v>126.28400000000001</v>
      </c>
      <c r="AT25" s="412"/>
    </row>
    <row r="26" spans="5:46">
      <c r="E26" s="413" t="s">
        <v>151</v>
      </c>
      <c r="F26" s="414" t="s">
        <v>291</v>
      </c>
      <c r="G26" s="415">
        <v>108.703</v>
      </c>
      <c r="H26" s="416" t="s">
        <v>458</v>
      </c>
      <c r="I26" s="415"/>
      <c r="J26" s="416" t="s">
        <v>39</v>
      </c>
      <c r="K26" s="415"/>
      <c r="L26" s="416" t="s">
        <v>39</v>
      </c>
      <c r="M26" s="415"/>
      <c r="N26" s="416" t="s">
        <v>39</v>
      </c>
      <c r="O26" s="415">
        <v>108.57299999999999</v>
      </c>
      <c r="P26" s="416"/>
      <c r="Q26" s="415">
        <v>14.351000000000001</v>
      </c>
      <c r="R26" s="416"/>
      <c r="S26" s="415">
        <v>31.262</v>
      </c>
      <c r="T26" s="416"/>
      <c r="U26" s="415">
        <v>62.96</v>
      </c>
      <c r="V26" s="416"/>
      <c r="W26" s="415">
        <v>110.467</v>
      </c>
      <c r="X26" s="416"/>
      <c r="Y26" s="415">
        <v>15.419</v>
      </c>
      <c r="Z26" s="416"/>
      <c r="AA26" s="415">
        <v>31.103000000000002</v>
      </c>
      <c r="AB26" s="416"/>
      <c r="AC26" s="415">
        <v>63.944000000000003</v>
      </c>
      <c r="AD26" s="416"/>
      <c r="AE26" s="415">
        <v>109.76</v>
      </c>
      <c r="AF26" s="416"/>
      <c r="AG26" s="415">
        <v>16.289000000000001</v>
      </c>
      <c r="AH26" s="416"/>
      <c r="AI26" s="415">
        <v>30.827000000000002</v>
      </c>
      <c r="AJ26" s="416"/>
      <c r="AK26" s="415">
        <v>62.643999999999998</v>
      </c>
      <c r="AL26" s="416"/>
      <c r="AM26" s="415">
        <v>106.512</v>
      </c>
      <c r="AN26" s="416"/>
      <c r="AO26" s="415">
        <v>15.316000000000001</v>
      </c>
      <c r="AP26" s="416"/>
      <c r="AQ26" s="415">
        <v>29.527999999999999</v>
      </c>
      <c r="AR26" s="416"/>
      <c r="AS26" s="415">
        <v>61.668999999999997</v>
      </c>
      <c r="AT26" s="416"/>
    </row>
    <row r="27" spans="5:46">
      <c r="E27" s="409" t="s">
        <v>152</v>
      </c>
      <c r="F27" s="410" t="s">
        <v>292</v>
      </c>
      <c r="G27" s="411">
        <v>88.427000000000007</v>
      </c>
      <c r="H27" s="412" t="s">
        <v>458</v>
      </c>
      <c r="I27" s="411"/>
      <c r="J27" s="412" t="s">
        <v>39</v>
      </c>
      <c r="K27" s="411"/>
      <c r="L27" s="412" t="s">
        <v>39</v>
      </c>
      <c r="M27" s="411"/>
      <c r="N27" s="412" t="s">
        <v>39</v>
      </c>
      <c r="O27" s="411">
        <v>88.241</v>
      </c>
      <c r="P27" s="412"/>
      <c r="Q27" s="411">
        <v>17.565999999999999</v>
      </c>
      <c r="R27" s="412"/>
      <c r="S27" s="411">
        <v>17.989999999999998</v>
      </c>
      <c r="T27" s="412"/>
      <c r="U27" s="411">
        <v>52.685000000000002</v>
      </c>
      <c r="V27" s="412"/>
      <c r="W27" s="411">
        <v>88.989000000000004</v>
      </c>
      <c r="X27" s="412"/>
      <c r="Y27" s="411">
        <v>17.661999999999999</v>
      </c>
      <c r="Z27" s="412"/>
      <c r="AA27" s="411">
        <v>18.591999999999999</v>
      </c>
      <c r="AB27" s="412"/>
      <c r="AC27" s="411">
        <v>52.734000000000002</v>
      </c>
      <c r="AD27" s="412"/>
      <c r="AE27" s="411">
        <v>88.948999999999998</v>
      </c>
      <c r="AF27" s="412"/>
      <c r="AG27" s="411">
        <v>17.888999999999999</v>
      </c>
      <c r="AH27" s="412"/>
      <c r="AI27" s="411">
        <v>18.762</v>
      </c>
      <c r="AJ27" s="412"/>
      <c r="AK27" s="411">
        <v>52.298999999999999</v>
      </c>
      <c r="AL27" s="412"/>
      <c r="AM27" s="411">
        <v>86.409000000000006</v>
      </c>
      <c r="AN27" s="412"/>
      <c r="AO27" s="411">
        <v>16.431000000000001</v>
      </c>
      <c r="AP27" s="412"/>
      <c r="AQ27" s="411">
        <v>18.507000000000001</v>
      </c>
      <c r="AR27" s="412"/>
      <c r="AS27" s="411">
        <v>51.470999999999997</v>
      </c>
      <c r="AT27" s="412"/>
    </row>
    <row r="28" spans="5:46">
      <c r="E28" s="417" t="s">
        <v>825</v>
      </c>
      <c r="F28" s="418"/>
      <c r="G28" s="418"/>
      <c r="H28" s="1203"/>
      <c r="I28" s="1203"/>
      <c r="J28" s="1203"/>
      <c r="K28" s="1203"/>
      <c r="L28" s="1203"/>
      <c r="M28" s="1203"/>
      <c r="N28" s="1203"/>
      <c r="O28" s="1203"/>
      <c r="P28" s="1203"/>
      <c r="Q28" s="1203"/>
      <c r="R28" s="1203"/>
      <c r="S28" s="1203"/>
      <c r="T28" s="1203"/>
      <c r="U28" s="1203"/>
      <c r="V28" s="1203"/>
      <c r="W28" s="1203"/>
      <c r="X28" s="1203"/>
      <c r="Y28" s="1203"/>
      <c r="Z28" s="1203"/>
      <c r="AA28" s="1203"/>
      <c r="AB28" s="1203"/>
      <c r="AC28" s="1203"/>
      <c r="AD28" s="1203"/>
      <c r="AE28" s="1203"/>
      <c r="AF28" s="1203"/>
      <c r="AG28" s="1203"/>
      <c r="AH28" s="1203"/>
      <c r="AI28" s="1203"/>
      <c r="AJ28" s="1203"/>
      <c r="AK28" s="1203"/>
      <c r="AL28" s="1203"/>
      <c r="AM28" s="1203"/>
      <c r="AN28" s="1203"/>
      <c r="AO28" s="1203"/>
      <c r="AP28" s="1203"/>
      <c r="AQ28" s="1203"/>
      <c r="AR28" s="1203"/>
      <c r="AS28" s="1203"/>
      <c r="AT28" s="418"/>
    </row>
  </sheetData>
  <mergeCells count="247">
    <mergeCell ref="AS22:AT22"/>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AL28:AM28"/>
    <mergeCell ref="AN28:AO28"/>
    <mergeCell ref="AP28:AQ28"/>
    <mergeCell ref="AR28:AS28"/>
    <mergeCell ref="AK21:AL21"/>
    <mergeCell ref="AM21:AN21"/>
    <mergeCell ref="AO21:AP21"/>
    <mergeCell ref="AQ21:AR21"/>
    <mergeCell ref="AS21:AT21"/>
    <mergeCell ref="G22:H22"/>
    <mergeCell ref="I22:J22"/>
    <mergeCell ref="K22:L22"/>
    <mergeCell ref="M22:N22"/>
    <mergeCell ref="O22:P22"/>
    <mergeCell ref="Q22:R22"/>
    <mergeCell ref="S22:T22"/>
    <mergeCell ref="U22:V22"/>
    <mergeCell ref="W22:X22"/>
    <mergeCell ref="Y22:Z22"/>
    <mergeCell ref="AA22:AB22"/>
    <mergeCell ref="AC22:AD22"/>
    <mergeCell ref="AE22:AF22"/>
    <mergeCell ref="AG22:AH22"/>
    <mergeCell ref="AI22:AJ22"/>
    <mergeCell ref="AK22:AL22"/>
    <mergeCell ref="AM22:AN22"/>
    <mergeCell ref="AO22:AP22"/>
    <mergeCell ref="AQ22:AR22"/>
    <mergeCell ref="E17:F22"/>
    <mergeCell ref="G17:AT17"/>
    <mergeCell ref="G18:AT18"/>
    <mergeCell ref="G19:N19"/>
    <mergeCell ref="O19:V19"/>
    <mergeCell ref="W19:AD19"/>
    <mergeCell ref="AE19:AL19"/>
    <mergeCell ref="AM19:AT19"/>
    <mergeCell ref="G20:AT20"/>
    <mergeCell ref="G21:H21"/>
    <mergeCell ref="I21:J21"/>
    <mergeCell ref="K21:L21"/>
    <mergeCell ref="M21:N21"/>
    <mergeCell ref="O21:P21"/>
    <mergeCell ref="Q21:R21"/>
    <mergeCell ref="S21:T21"/>
    <mergeCell ref="U21:V21"/>
    <mergeCell ref="W21:X21"/>
    <mergeCell ref="Y21:Z21"/>
    <mergeCell ref="AA21:AB21"/>
    <mergeCell ref="AC21:AD21"/>
    <mergeCell ref="AE21:AF21"/>
    <mergeCell ref="AG21:AH21"/>
    <mergeCell ref="AI21:AJ21"/>
    <mergeCell ref="E4:F9"/>
    <mergeCell ref="G4:FT4"/>
    <mergeCell ref="G5:FT5"/>
    <mergeCell ref="G6:AN6"/>
    <mergeCell ref="AO6:BV6"/>
    <mergeCell ref="BW6:DD6"/>
    <mergeCell ref="DE6:EL6"/>
    <mergeCell ref="EM6:FT6"/>
    <mergeCell ref="G7:FT7"/>
    <mergeCell ref="G8:H8"/>
    <mergeCell ref="U8:V8"/>
    <mergeCell ref="W8:X8"/>
    <mergeCell ref="Y8:Z8"/>
    <mergeCell ref="AA8:AB8"/>
    <mergeCell ref="AC8:AD8"/>
    <mergeCell ref="AE8:AF8"/>
    <mergeCell ref="I8:J8"/>
    <mergeCell ref="K8:L8"/>
    <mergeCell ref="M8:N8"/>
    <mergeCell ref="O8:P8"/>
    <mergeCell ref="Q8:R8"/>
    <mergeCell ref="S8:T8"/>
    <mergeCell ref="AS8:AT8"/>
    <mergeCell ref="AU8:AV8"/>
    <mergeCell ref="AW8:AX8"/>
    <mergeCell ref="AY8:AZ8"/>
    <mergeCell ref="BA8:BB8"/>
    <mergeCell ref="BC8:BD8"/>
    <mergeCell ref="AG8:AH8"/>
    <mergeCell ref="AI8:AJ8"/>
    <mergeCell ref="AK8:AL8"/>
    <mergeCell ref="AM8:AN8"/>
    <mergeCell ref="AO8:AP8"/>
    <mergeCell ref="AQ8:AR8"/>
    <mergeCell ref="BQ8:BR8"/>
    <mergeCell ref="BS8:BT8"/>
    <mergeCell ref="BU8:BV8"/>
    <mergeCell ref="BW8:BX8"/>
    <mergeCell ref="BY8:BZ8"/>
    <mergeCell ref="CA8:CB8"/>
    <mergeCell ref="BE8:BF8"/>
    <mergeCell ref="BG8:BH8"/>
    <mergeCell ref="BI8:BJ8"/>
    <mergeCell ref="BK8:BL8"/>
    <mergeCell ref="BM8:BN8"/>
    <mergeCell ref="BO8:BP8"/>
    <mergeCell ref="CO8:CP8"/>
    <mergeCell ref="CQ8:CR8"/>
    <mergeCell ref="CS8:CT8"/>
    <mergeCell ref="CU8:CV8"/>
    <mergeCell ref="CW8:CX8"/>
    <mergeCell ref="CY8:CZ8"/>
    <mergeCell ref="CC8:CD8"/>
    <mergeCell ref="CE8:CF8"/>
    <mergeCell ref="CG8:CH8"/>
    <mergeCell ref="CI8:CJ8"/>
    <mergeCell ref="CK8:CL8"/>
    <mergeCell ref="CM8:CN8"/>
    <mergeCell ref="DM8:DN8"/>
    <mergeCell ref="DO8:DP8"/>
    <mergeCell ref="DQ8:DR8"/>
    <mergeCell ref="DS8:DT8"/>
    <mergeCell ref="DU8:DV8"/>
    <mergeCell ref="DW8:DX8"/>
    <mergeCell ref="DA8:DB8"/>
    <mergeCell ref="DC8:DD8"/>
    <mergeCell ref="DE8:DF8"/>
    <mergeCell ref="DG8:DH8"/>
    <mergeCell ref="DI8:DJ8"/>
    <mergeCell ref="DK8:DL8"/>
    <mergeCell ref="EK8:EL8"/>
    <mergeCell ref="EM8:EN8"/>
    <mergeCell ref="EO8:EP8"/>
    <mergeCell ref="EQ8:ER8"/>
    <mergeCell ref="ES8:ET8"/>
    <mergeCell ref="EU8:EV8"/>
    <mergeCell ref="DY8:DZ8"/>
    <mergeCell ref="EA8:EB8"/>
    <mergeCell ref="EC8:ED8"/>
    <mergeCell ref="EE8:EF8"/>
    <mergeCell ref="EG8:EH8"/>
    <mergeCell ref="EI8:EJ8"/>
    <mergeCell ref="FI8:FJ8"/>
    <mergeCell ref="FK8:FL8"/>
    <mergeCell ref="FM8:FN8"/>
    <mergeCell ref="FO8:FP8"/>
    <mergeCell ref="FQ8:FR8"/>
    <mergeCell ref="FS8:FT8"/>
    <mergeCell ref="EW8:EX8"/>
    <mergeCell ref="EY8:EZ8"/>
    <mergeCell ref="FA8:FB8"/>
    <mergeCell ref="FC8:FD8"/>
    <mergeCell ref="FE8:FF8"/>
    <mergeCell ref="FG8:FH8"/>
    <mergeCell ref="S9:T9"/>
    <mergeCell ref="U9:V9"/>
    <mergeCell ref="W9:X9"/>
    <mergeCell ref="Y9:Z9"/>
    <mergeCell ref="AA9:AB9"/>
    <mergeCell ref="AC9:AD9"/>
    <mergeCell ref="G9:H9"/>
    <mergeCell ref="I9:J9"/>
    <mergeCell ref="K9:L9"/>
    <mergeCell ref="M9:N9"/>
    <mergeCell ref="O9:P9"/>
    <mergeCell ref="Q9:R9"/>
    <mergeCell ref="AQ9:AR9"/>
    <mergeCell ref="AS9:AT9"/>
    <mergeCell ref="AU9:AV9"/>
    <mergeCell ref="AW9:AX9"/>
    <mergeCell ref="AY9:AZ9"/>
    <mergeCell ref="BA9:BB9"/>
    <mergeCell ref="AE9:AF9"/>
    <mergeCell ref="AG9:AH9"/>
    <mergeCell ref="AI9:AJ9"/>
    <mergeCell ref="AK9:AL9"/>
    <mergeCell ref="AM9:AN9"/>
    <mergeCell ref="AO9:AP9"/>
    <mergeCell ref="BO9:BP9"/>
    <mergeCell ref="BQ9:BR9"/>
    <mergeCell ref="BS9:BT9"/>
    <mergeCell ref="BU9:BV9"/>
    <mergeCell ref="BW9:BX9"/>
    <mergeCell ref="BY9:BZ9"/>
    <mergeCell ref="BC9:BD9"/>
    <mergeCell ref="BE9:BF9"/>
    <mergeCell ref="BG9:BH9"/>
    <mergeCell ref="BI9:BJ9"/>
    <mergeCell ref="BK9:BL9"/>
    <mergeCell ref="BM9:BN9"/>
    <mergeCell ref="CM9:CN9"/>
    <mergeCell ref="CO9:CP9"/>
    <mergeCell ref="CQ9:CR9"/>
    <mergeCell ref="CS9:CT9"/>
    <mergeCell ref="CU9:CV9"/>
    <mergeCell ref="CW9:CX9"/>
    <mergeCell ref="CA9:CB9"/>
    <mergeCell ref="CC9:CD9"/>
    <mergeCell ref="CE9:CF9"/>
    <mergeCell ref="CG9:CH9"/>
    <mergeCell ref="CI9:CJ9"/>
    <mergeCell ref="CK9:CL9"/>
    <mergeCell ref="DK9:DL9"/>
    <mergeCell ref="DM9:DN9"/>
    <mergeCell ref="DO9:DP9"/>
    <mergeCell ref="DQ9:DR9"/>
    <mergeCell ref="DS9:DT9"/>
    <mergeCell ref="DU9:DV9"/>
    <mergeCell ref="CY9:CZ9"/>
    <mergeCell ref="DA9:DB9"/>
    <mergeCell ref="DC9:DD9"/>
    <mergeCell ref="DE9:DF9"/>
    <mergeCell ref="DG9:DH9"/>
    <mergeCell ref="DI9:DJ9"/>
    <mergeCell ref="EI9:EJ9"/>
    <mergeCell ref="EK9:EL9"/>
    <mergeCell ref="EM9:EN9"/>
    <mergeCell ref="EO9:EP9"/>
    <mergeCell ref="EQ9:ER9"/>
    <mergeCell ref="ES9:ET9"/>
    <mergeCell ref="DW9:DX9"/>
    <mergeCell ref="DY9:DZ9"/>
    <mergeCell ref="EA9:EB9"/>
    <mergeCell ref="EC9:ED9"/>
    <mergeCell ref="EE9:EF9"/>
    <mergeCell ref="EG9:EH9"/>
    <mergeCell ref="FS9:FT9"/>
    <mergeCell ref="FG9:FH9"/>
    <mergeCell ref="FI9:FJ9"/>
    <mergeCell ref="FK9:FL9"/>
    <mergeCell ref="FM9:FN9"/>
    <mergeCell ref="FO9:FP9"/>
    <mergeCell ref="FQ9:FR9"/>
    <mergeCell ref="EU9:EV9"/>
    <mergeCell ref="EW9:EX9"/>
    <mergeCell ref="EY9:EZ9"/>
    <mergeCell ref="FA9:FB9"/>
    <mergeCell ref="FC9:FD9"/>
    <mergeCell ref="FE9:FF9"/>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CBEC-6B01-49C6-B219-D4ABC6E4705E}">
  <dimension ref="G5:H7"/>
  <sheetViews>
    <sheetView zoomScale="85" zoomScaleNormal="85" workbookViewId="0"/>
  </sheetViews>
  <sheetFormatPr defaultRowHeight="14.4"/>
  <cols>
    <col min="7" max="7" width="19.6640625" customWidth="1"/>
    <col min="8" max="8" width="17.109375" customWidth="1"/>
  </cols>
  <sheetData>
    <row r="5" spans="7:8" ht="15" thickBot="1"/>
    <row r="6" spans="7:8" ht="15" thickBot="1">
      <c r="G6" s="3" t="s">
        <v>757</v>
      </c>
      <c r="H6" s="5" t="s">
        <v>758</v>
      </c>
    </row>
    <row r="7" spans="7:8" ht="15" thickBot="1">
      <c r="G7" s="6" t="s">
        <v>759</v>
      </c>
      <c r="H7" s="5">
        <v>78.8</v>
      </c>
    </row>
  </sheetData>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C671-E740-4B08-9515-805FD44AA23E}">
  <dimension ref="F8:Z23"/>
  <sheetViews>
    <sheetView workbookViewId="0"/>
  </sheetViews>
  <sheetFormatPr defaultRowHeight="14.4"/>
  <sheetData>
    <row r="8" spans="6:26">
      <c r="F8" s="1212" t="s">
        <v>449</v>
      </c>
      <c r="G8" s="1129" t="s">
        <v>452</v>
      </c>
      <c r="H8" s="1130"/>
      <c r="I8" s="1135" t="s">
        <v>743</v>
      </c>
      <c r="J8" s="1136"/>
      <c r="K8" s="1136"/>
      <c r="L8" s="1136"/>
      <c r="M8" s="1136"/>
      <c r="N8" s="1136"/>
      <c r="O8" s="1136"/>
      <c r="P8" s="1136"/>
      <c r="Q8" s="1136"/>
      <c r="R8" s="1136"/>
      <c r="S8" s="1136"/>
      <c r="T8" s="1136"/>
      <c r="U8" s="1136"/>
      <c r="V8" s="1136"/>
      <c r="W8" s="1136"/>
      <c r="X8" s="1136"/>
      <c r="Y8" s="1136"/>
      <c r="Z8" s="1205"/>
    </row>
    <row r="9" spans="6:26">
      <c r="F9" s="1213"/>
      <c r="G9" s="1131"/>
      <c r="H9" s="1132"/>
      <c r="I9" s="1137" t="s">
        <v>744</v>
      </c>
      <c r="J9" s="1138"/>
      <c r="K9" s="1138"/>
      <c r="L9" s="1138"/>
      <c r="M9" s="1138"/>
      <c r="N9" s="1138"/>
      <c r="O9" s="1138"/>
      <c r="P9" s="1138"/>
      <c r="Q9" s="1138"/>
      <c r="R9" s="1138"/>
      <c r="S9" s="1138"/>
      <c r="T9" s="1138"/>
      <c r="U9" s="1138"/>
      <c r="V9" s="1138"/>
      <c r="W9" s="1138"/>
      <c r="X9" s="1138"/>
      <c r="Y9" s="1138"/>
      <c r="Z9" s="1204"/>
    </row>
    <row r="10" spans="6:26">
      <c r="F10" s="1213"/>
      <c r="G10" s="1131"/>
      <c r="H10" s="1132"/>
      <c r="I10" s="1137" t="s">
        <v>1</v>
      </c>
      <c r="J10" s="1138"/>
      <c r="K10" s="1138"/>
      <c r="L10" s="1138"/>
      <c r="M10" s="1138"/>
      <c r="N10" s="1138"/>
      <c r="O10" s="1138"/>
      <c r="P10" s="1138"/>
      <c r="Q10" s="1138"/>
      <c r="R10" s="1138"/>
      <c r="S10" s="1138"/>
      <c r="T10" s="1138"/>
      <c r="U10" s="1138"/>
      <c r="V10" s="1138"/>
      <c r="W10" s="1138"/>
      <c r="X10" s="1138"/>
      <c r="Y10" s="1138"/>
      <c r="Z10" s="1204"/>
    </row>
    <row r="11" spans="6:26">
      <c r="F11" s="1213"/>
      <c r="G11" s="1131"/>
      <c r="H11" s="1132"/>
      <c r="I11" s="1137" t="s">
        <v>745</v>
      </c>
      <c r="J11" s="1138"/>
      <c r="K11" s="1138"/>
      <c r="L11" s="1138"/>
      <c r="M11" s="1138"/>
      <c r="N11" s="1138"/>
      <c r="O11" s="1138"/>
      <c r="P11" s="1138"/>
      <c r="Q11" s="1138"/>
      <c r="R11" s="1138"/>
      <c r="S11" s="1138"/>
      <c r="T11" s="1138"/>
      <c r="U11" s="1138"/>
      <c r="V11" s="1138"/>
      <c r="W11" s="1138"/>
      <c r="X11" s="1138"/>
      <c r="Y11" s="1138"/>
      <c r="Z11" s="1204"/>
    </row>
    <row r="12" spans="6:26" ht="20.399999999999999" customHeight="1">
      <c r="F12" s="1213"/>
      <c r="G12" s="1131"/>
      <c r="H12" s="1132"/>
      <c r="I12" s="1137" t="s">
        <v>1</v>
      </c>
      <c r="J12" s="1204"/>
      <c r="K12" s="1137" t="s">
        <v>746</v>
      </c>
      <c r="L12" s="1204"/>
      <c r="M12" s="1137" t="s">
        <v>747</v>
      </c>
      <c r="N12" s="1204"/>
      <c r="O12" s="1137" t="s">
        <v>748</v>
      </c>
      <c r="P12" s="1204"/>
      <c r="Q12" s="1137" t="s">
        <v>749</v>
      </c>
      <c r="R12" s="1204"/>
      <c r="S12" s="1137" t="s">
        <v>750</v>
      </c>
      <c r="T12" s="1204"/>
      <c r="U12" s="1137" t="s">
        <v>751</v>
      </c>
      <c r="V12" s="1204"/>
      <c r="W12" s="1137" t="s">
        <v>715</v>
      </c>
      <c r="X12" s="1204"/>
      <c r="Y12" s="1137" t="s">
        <v>752</v>
      </c>
      <c r="Z12" s="1204"/>
    </row>
    <row r="13" spans="6:26">
      <c r="F13" s="1214"/>
      <c r="G13" s="1133"/>
      <c r="H13" s="1134"/>
      <c r="I13" s="1137" t="s">
        <v>719</v>
      </c>
      <c r="J13" s="1204"/>
      <c r="K13" s="1137" t="s">
        <v>719</v>
      </c>
      <c r="L13" s="1204"/>
      <c r="M13" s="1137" t="s">
        <v>719</v>
      </c>
      <c r="N13" s="1204"/>
      <c r="O13" s="1137" t="s">
        <v>719</v>
      </c>
      <c r="P13" s="1204"/>
      <c r="Q13" s="1137" t="s">
        <v>719</v>
      </c>
      <c r="R13" s="1204"/>
      <c r="S13" s="1137" t="s">
        <v>719</v>
      </c>
      <c r="T13" s="1204"/>
      <c r="U13" s="1137" t="s">
        <v>719</v>
      </c>
      <c r="V13" s="1204"/>
      <c r="W13" s="1137" t="s">
        <v>719</v>
      </c>
      <c r="X13" s="1204"/>
      <c r="Y13" s="1137" t="s">
        <v>719</v>
      </c>
      <c r="Z13" s="1204"/>
    </row>
    <row r="14" spans="6:26">
      <c r="F14" s="1206">
        <v>2021</v>
      </c>
      <c r="G14" s="409" t="s">
        <v>263</v>
      </c>
      <c r="H14" s="410" t="s">
        <v>430</v>
      </c>
      <c r="I14" s="411">
        <v>5</v>
      </c>
      <c r="J14" s="412"/>
      <c r="K14" s="411">
        <v>1</v>
      </c>
      <c r="L14" s="412"/>
      <c r="M14" s="411">
        <v>2.5</v>
      </c>
      <c r="N14" s="412"/>
      <c r="O14" s="411">
        <v>0.5</v>
      </c>
      <c r="P14" s="412"/>
      <c r="Q14" s="411">
        <v>0</v>
      </c>
      <c r="R14" s="412"/>
      <c r="S14" s="411">
        <v>0</v>
      </c>
      <c r="T14" s="412"/>
      <c r="U14" s="411">
        <v>0</v>
      </c>
      <c r="V14" s="412"/>
      <c r="W14" s="411">
        <v>1</v>
      </c>
      <c r="X14" s="412"/>
      <c r="Y14" s="411">
        <v>0</v>
      </c>
      <c r="Z14" s="412"/>
    </row>
    <row r="15" spans="6:26">
      <c r="F15" s="1208"/>
      <c r="G15" s="413" t="s">
        <v>3</v>
      </c>
      <c r="H15" s="414">
        <v>16</v>
      </c>
      <c r="I15" s="415">
        <v>3</v>
      </c>
      <c r="J15" s="416"/>
      <c r="K15" s="415">
        <v>0</v>
      </c>
      <c r="L15" s="416"/>
      <c r="M15" s="415">
        <v>1.5</v>
      </c>
      <c r="N15" s="416"/>
      <c r="O15" s="415">
        <v>0.5</v>
      </c>
      <c r="P15" s="416"/>
      <c r="Q15" s="415">
        <v>0</v>
      </c>
      <c r="R15" s="416"/>
      <c r="S15" s="415">
        <v>0</v>
      </c>
      <c r="T15" s="416"/>
      <c r="U15" s="415">
        <v>0</v>
      </c>
      <c r="V15" s="416"/>
      <c r="W15" s="415">
        <v>1</v>
      </c>
      <c r="X15" s="416"/>
      <c r="Y15" s="415">
        <v>0</v>
      </c>
      <c r="Z15" s="416"/>
    </row>
    <row r="16" spans="6:26">
      <c r="F16" s="1206">
        <v>2020</v>
      </c>
      <c r="G16" s="409" t="s">
        <v>263</v>
      </c>
      <c r="H16" s="410" t="s">
        <v>430</v>
      </c>
      <c r="I16" s="411">
        <v>6</v>
      </c>
      <c r="J16" s="412"/>
      <c r="K16" s="411">
        <v>0.5</v>
      </c>
      <c r="L16" s="412"/>
      <c r="M16" s="411">
        <v>3.5</v>
      </c>
      <c r="N16" s="412"/>
      <c r="O16" s="411">
        <v>2</v>
      </c>
      <c r="P16" s="412"/>
      <c r="Q16" s="411">
        <v>0</v>
      </c>
      <c r="R16" s="412"/>
      <c r="S16" s="411">
        <v>0</v>
      </c>
      <c r="T16" s="412"/>
      <c r="U16" s="411">
        <v>0</v>
      </c>
      <c r="V16" s="412"/>
      <c r="W16" s="411">
        <v>0</v>
      </c>
      <c r="X16" s="412"/>
      <c r="Y16" s="411">
        <v>0</v>
      </c>
      <c r="Z16" s="412"/>
    </row>
    <row r="17" spans="6:26">
      <c r="F17" s="1208"/>
      <c r="G17" s="413" t="s">
        <v>3</v>
      </c>
      <c r="H17" s="414">
        <v>16</v>
      </c>
      <c r="I17" s="415">
        <v>2</v>
      </c>
      <c r="J17" s="416"/>
      <c r="K17" s="415">
        <v>0</v>
      </c>
      <c r="L17" s="416"/>
      <c r="M17" s="415">
        <v>1</v>
      </c>
      <c r="N17" s="416"/>
      <c r="O17" s="415">
        <v>1</v>
      </c>
      <c r="P17" s="416"/>
      <c r="Q17" s="415">
        <v>0</v>
      </c>
      <c r="R17" s="416"/>
      <c r="S17" s="415">
        <v>0</v>
      </c>
      <c r="T17" s="416"/>
      <c r="U17" s="415">
        <v>0</v>
      </c>
      <c r="V17" s="416"/>
      <c r="W17" s="415">
        <v>0</v>
      </c>
      <c r="X17" s="416"/>
      <c r="Y17" s="415">
        <v>0</v>
      </c>
      <c r="Z17" s="416"/>
    </row>
    <row r="18" spans="6:26">
      <c r="F18" s="1206">
        <v>2019</v>
      </c>
      <c r="G18" s="409" t="s">
        <v>263</v>
      </c>
      <c r="H18" s="410" t="s">
        <v>430</v>
      </c>
      <c r="I18" s="411">
        <v>5</v>
      </c>
      <c r="J18" s="412"/>
      <c r="K18" s="411">
        <v>1</v>
      </c>
      <c r="L18" s="412"/>
      <c r="M18" s="411">
        <v>2.5</v>
      </c>
      <c r="N18" s="412"/>
      <c r="O18" s="411">
        <v>0.5</v>
      </c>
      <c r="P18" s="412"/>
      <c r="Q18" s="411">
        <v>0.5</v>
      </c>
      <c r="R18" s="412"/>
      <c r="S18" s="411">
        <v>0</v>
      </c>
      <c r="T18" s="412"/>
      <c r="U18" s="411">
        <v>0</v>
      </c>
      <c r="V18" s="412"/>
      <c r="W18" s="411">
        <v>0.5</v>
      </c>
      <c r="X18" s="412"/>
      <c r="Y18" s="411">
        <v>0</v>
      </c>
      <c r="Z18" s="412"/>
    </row>
    <row r="19" spans="6:26">
      <c r="F19" s="1208"/>
      <c r="G19" s="413" t="s">
        <v>3</v>
      </c>
      <c r="H19" s="414">
        <v>16</v>
      </c>
      <c r="I19" s="415">
        <v>0</v>
      </c>
      <c r="J19" s="416"/>
      <c r="K19" s="415">
        <v>0</v>
      </c>
      <c r="L19" s="416"/>
      <c r="M19" s="415">
        <v>0</v>
      </c>
      <c r="N19" s="416"/>
      <c r="O19" s="415">
        <v>0</v>
      </c>
      <c r="P19" s="416"/>
      <c r="Q19" s="415">
        <v>0</v>
      </c>
      <c r="R19" s="416"/>
      <c r="S19" s="415">
        <v>0</v>
      </c>
      <c r="T19" s="416"/>
      <c r="U19" s="415">
        <v>0</v>
      </c>
      <c r="V19" s="416"/>
      <c r="W19" s="415">
        <v>0</v>
      </c>
      <c r="X19" s="416"/>
      <c r="Y19" s="415">
        <v>0</v>
      </c>
      <c r="Z19" s="416"/>
    </row>
    <row r="20" spans="6:26">
      <c r="F20" s="1206">
        <v>2018</v>
      </c>
      <c r="G20" s="409" t="s">
        <v>263</v>
      </c>
      <c r="H20" s="410" t="s">
        <v>430</v>
      </c>
      <c r="I20" s="411">
        <v>11</v>
      </c>
      <c r="J20" s="412"/>
      <c r="K20" s="411">
        <v>5</v>
      </c>
      <c r="L20" s="412"/>
      <c r="M20" s="411">
        <v>0</v>
      </c>
      <c r="N20" s="412"/>
      <c r="O20" s="411">
        <v>0</v>
      </c>
      <c r="P20" s="412"/>
      <c r="Q20" s="411">
        <v>0</v>
      </c>
      <c r="R20" s="412"/>
      <c r="S20" s="411">
        <v>0</v>
      </c>
      <c r="T20" s="412"/>
      <c r="U20" s="411">
        <v>6</v>
      </c>
      <c r="V20" s="412"/>
      <c r="W20" s="411">
        <v>0</v>
      </c>
      <c r="X20" s="412"/>
      <c r="Y20" s="411">
        <v>0</v>
      </c>
      <c r="Z20" s="412"/>
    </row>
    <row r="21" spans="6:26">
      <c r="F21" s="1208"/>
      <c r="G21" s="413" t="s">
        <v>3</v>
      </c>
      <c r="H21" s="414">
        <v>16</v>
      </c>
      <c r="I21" s="415">
        <v>3</v>
      </c>
      <c r="J21" s="416"/>
      <c r="K21" s="415">
        <v>2</v>
      </c>
      <c r="L21" s="416"/>
      <c r="M21" s="415">
        <v>0</v>
      </c>
      <c r="N21" s="416"/>
      <c r="O21" s="415">
        <v>0</v>
      </c>
      <c r="P21" s="416"/>
      <c r="Q21" s="415">
        <v>0</v>
      </c>
      <c r="R21" s="416"/>
      <c r="S21" s="415">
        <v>0</v>
      </c>
      <c r="T21" s="416"/>
      <c r="U21" s="415">
        <v>1</v>
      </c>
      <c r="V21" s="416"/>
      <c r="W21" s="415">
        <v>0</v>
      </c>
      <c r="X21" s="416"/>
      <c r="Y21" s="415">
        <v>0</v>
      </c>
      <c r="Z21" s="416"/>
    </row>
    <row r="22" spans="6:26">
      <c r="F22" s="1206">
        <v>2017</v>
      </c>
      <c r="G22" s="409" t="s">
        <v>263</v>
      </c>
      <c r="H22" s="410" t="s">
        <v>430</v>
      </c>
      <c r="I22" s="411">
        <v>11</v>
      </c>
      <c r="J22" s="412"/>
      <c r="K22" s="411">
        <v>7</v>
      </c>
      <c r="L22" s="412"/>
      <c r="M22" s="411">
        <v>3</v>
      </c>
      <c r="N22" s="412"/>
      <c r="O22" s="411">
        <v>0</v>
      </c>
      <c r="P22" s="412"/>
      <c r="Q22" s="411">
        <v>0</v>
      </c>
      <c r="R22" s="412"/>
      <c r="S22" s="411">
        <v>0</v>
      </c>
      <c r="T22" s="412"/>
      <c r="U22" s="411">
        <v>1</v>
      </c>
      <c r="V22" s="412"/>
      <c r="W22" s="411">
        <v>0</v>
      </c>
      <c r="X22" s="412"/>
      <c r="Y22" s="411">
        <v>0</v>
      </c>
      <c r="Z22" s="412"/>
    </row>
    <row r="23" spans="6:26">
      <c r="F23" s="1208"/>
      <c r="G23" s="413" t="s">
        <v>3</v>
      </c>
      <c r="H23" s="414">
        <v>16</v>
      </c>
      <c r="I23" s="415">
        <v>1</v>
      </c>
      <c r="J23" s="416"/>
      <c r="K23" s="415">
        <v>1</v>
      </c>
      <c r="L23" s="416"/>
      <c r="M23" s="415">
        <v>0</v>
      </c>
      <c r="N23" s="416"/>
      <c r="O23" s="415">
        <v>0</v>
      </c>
      <c r="P23" s="416"/>
      <c r="Q23" s="415">
        <v>0</v>
      </c>
      <c r="R23" s="416"/>
      <c r="S23" s="415">
        <v>0</v>
      </c>
      <c r="T23" s="416"/>
      <c r="U23" s="415">
        <v>0</v>
      </c>
      <c r="V23" s="416"/>
      <c r="W23" s="415">
        <v>0</v>
      </c>
      <c r="X23" s="416"/>
      <c r="Y23" s="415">
        <v>0</v>
      </c>
      <c r="Z23" s="416"/>
    </row>
  </sheetData>
  <mergeCells count="29">
    <mergeCell ref="I8:Z8"/>
    <mergeCell ref="I9:Z9"/>
    <mergeCell ref="I10:Z10"/>
    <mergeCell ref="I11:Z11"/>
    <mergeCell ref="I12:J12"/>
    <mergeCell ref="K12:L12"/>
    <mergeCell ref="M12:N12"/>
    <mergeCell ref="O12:P12"/>
    <mergeCell ref="W13:X13"/>
    <mergeCell ref="Y13:Z13"/>
    <mergeCell ref="F14:F15"/>
    <mergeCell ref="F16:F17"/>
    <mergeCell ref="Q12:R12"/>
    <mergeCell ref="S12:T12"/>
    <mergeCell ref="U12:V12"/>
    <mergeCell ref="W12:X12"/>
    <mergeCell ref="Y12:Z12"/>
    <mergeCell ref="I13:J13"/>
    <mergeCell ref="K13:L13"/>
    <mergeCell ref="M13:N13"/>
    <mergeCell ref="O13:P13"/>
    <mergeCell ref="Q13:R13"/>
    <mergeCell ref="F8:F13"/>
    <mergeCell ref="G8:H13"/>
    <mergeCell ref="F18:F19"/>
    <mergeCell ref="F20:F21"/>
    <mergeCell ref="F22:F23"/>
    <mergeCell ref="S13:T13"/>
    <mergeCell ref="U13:V13"/>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B3:U32"/>
  <sheetViews>
    <sheetView zoomScale="90" zoomScaleNormal="90" workbookViewId="0">
      <selection activeCell="C4" sqref="C4"/>
    </sheetView>
  </sheetViews>
  <sheetFormatPr defaultRowHeight="14.4"/>
  <cols>
    <col min="2" max="2" width="3.88671875" bestFit="1" customWidth="1"/>
    <col min="3" max="3" width="17.77734375" customWidth="1"/>
    <col min="4" max="4" width="16.77734375" bestFit="1" customWidth="1"/>
    <col min="5" max="6" width="12.44140625" bestFit="1" customWidth="1"/>
    <col min="7" max="8" width="11.44140625" bestFit="1" customWidth="1"/>
    <col min="9" max="9" width="12.44140625" bestFit="1" customWidth="1"/>
    <col min="10" max="10" width="10.44140625" bestFit="1" customWidth="1"/>
  </cols>
  <sheetData>
    <row r="3" spans="2:21">
      <c r="L3" s="218"/>
      <c r="M3" s="401"/>
    </row>
    <row r="5" spans="2:21" ht="15" thickBot="1"/>
    <row r="6" spans="2:21" ht="15" thickBot="1">
      <c r="D6" s="1238" t="s">
        <v>0</v>
      </c>
      <c r="E6" s="1239"/>
      <c r="F6" s="1239"/>
      <c r="G6" s="1239"/>
      <c r="H6" s="1239"/>
      <c r="I6" s="1239"/>
      <c r="J6" s="1240"/>
    </row>
    <row r="7" spans="2:21" ht="15" thickBot="1">
      <c r="C7" s="209" t="s">
        <v>164</v>
      </c>
      <c r="D7" s="168" t="s">
        <v>7</v>
      </c>
      <c r="E7" s="169" t="s">
        <v>1</v>
      </c>
      <c r="F7" s="170" t="s">
        <v>2</v>
      </c>
      <c r="G7" s="170" t="s">
        <v>3</v>
      </c>
      <c r="H7" s="170" t="s">
        <v>4</v>
      </c>
      <c r="I7" s="170" t="s">
        <v>5</v>
      </c>
      <c r="J7" s="171" t="s">
        <v>6</v>
      </c>
    </row>
    <row r="8" spans="2:21" ht="15" customHeight="1">
      <c r="B8" s="1235" t="s">
        <v>165</v>
      </c>
      <c r="C8" s="1112" t="s">
        <v>2</v>
      </c>
      <c r="D8" s="739">
        <f>D9-1</f>
        <v>2017</v>
      </c>
      <c r="E8" s="19">
        <v>992287.11700000009</v>
      </c>
      <c r="F8" s="20">
        <v>116329.126</v>
      </c>
      <c r="G8" s="20">
        <v>352248.62099999998</v>
      </c>
      <c r="H8" s="20">
        <v>213869.82699999999</v>
      </c>
      <c r="I8" s="20">
        <v>309839.54300000001</v>
      </c>
      <c r="J8" s="21">
        <v>0</v>
      </c>
    </row>
    <row r="9" spans="2:21">
      <c r="B9" s="1236"/>
      <c r="C9" s="1113"/>
      <c r="D9" s="740">
        <v>2018</v>
      </c>
      <c r="E9" s="19">
        <v>1060750.1289999997</v>
      </c>
      <c r="F9" s="20">
        <v>59885.931999999986</v>
      </c>
      <c r="G9" s="20">
        <v>344461.11099999986</v>
      </c>
      <c r="H9" s="20">
        <v>191429.26000000027</v>
      </c>
      <c r="I9" s="20">
        <v>464973.82599999977</v>
      </c>
      <c r="J9" s="21">
        <v>0</v>
      </c>
    </row>
    <row r="10" spans="2:21">
      <c r="B10" s="1236"/>
      <c r="C10" s="1113"/>
      <c r="D10" s="740">
        <f>D9+1</f>
        <v>2019</v>
      </c>
      <c r="E10" s="19">
        <v>1023988.5360000001</v>
      </c>
      <c r="F10" s="20">
        <v>131424.50200000004</v>
      </c>
      <c r="G10" s="20">
        <v>286872.05999999982</v>
      </c>
      <c r="H10" s="20">
        <v>133798.19799999989</v>
      </c>
      <c r="I10" s="20">
        <v>471893.77600000025</v>
      </c>
      <c r="J10" s="21">
        <v>0</v>
      </c>
    </row>
    <row r="11" spans="2:21">
      <c r="B11" s="1236"/>
      <c r="C11" s="1113"/>
      <c r="D11" s="740">
        <f>D10+1</f>
        <v>2020</v>
      </c>
      <c r="E11" s="28">
        <v>1112530.8700000001</v>
      </c>
      <c r="F11" s="29">
        <v>167323.802</v>
      </c>
      <c r="G11" s="29">
        <v>317122.08799999999</v>
      </c>
      <c r="H11" s="29">
        <v>165244.58300000001</v>
      </c>
      <c r="I11" s="29">
        <v>462840.397</v>
      </c>
      <c r="J11" s="30">
        <v>0</v>
      </c>
    </row>
    <row r="12" spans="2:21" ht="15" thickBot="1">
      <c r="B12" s="1236"/>
      <c r="C12" s="1114"/>
      <c r="D12" s="741">
        <f>D11+1</f>
        <v>2021</v>
      </c>
      <c r="E12" s="31">
        <v>1193520.4069999999</v>
      </c>
      <c r="F12" s="32">
        <v>282056.25199999998</v>
      </c>
      <c r="G12" s="32">
        <v>316313.321</v>
      </c>
      <c r="H12" s="32">
        <v>151694.70800000001</v>
      </c>
      <c r="I12" s="32">
        <v>443456.12599999999</v>
      </c>
      <c r="J12" s="33">
        <v>0</v>
      </c>
      <c r="N12" s="738"/>
      <c r="O12" s="738"/>
      <c r="P12" s="738"/>
      <c r="Q12" s="738"/>
      <c r="R12" s="738"/>
      <c r="S12" s="738"/>
      <c r="T12" s="738"/>
    </row>
    <row r="13" spans="2:21" ht="15" customHeight="1" thickBot="1">
      <c r="B13" s="1236"/>
      <c r="C13" s="1112" t="s">
        <v>3</v>
      </c>
      <c r="D13" s="742">
        <f>D14-1</f>
        <v>2017</v>
      </c>
      <c r="E13" s="19">
        <v>2403234</v>
      </c>
      <c r="F13" s="20">
        <v>656910</v>
      </c>
      <c r="G13" s="20">
        <v>562227</v>
      </c>
      <c r="H13" s="20">
        <v>251298</v>
      </c>
      <c r="I13" s="20">
        <v>884149</v>
      </c>
      <c r="J13" s="21">
        <v>48649</v>
      </c>
      <c r="N13" s="746"/>
      <c r="O13" s="746"/>
      <c r="P13" s="746"/>
      <c r="Q13" s="746"/>
      <c r="R13" s="736"/>
      <c r="S13" s="736"/>
      <c r="T13" s="736"/>
    </row>
    <row r="14" spans="2:21" ht="14.4" customHeight="1">
      <c r="B14" s="1236"/>
      <c r="C14" s="1113"/>
      <c r="D14" s="743">
        <v>2018</v>
      </c>
      <c r="E14" s="19">
        <v>2436552.7529999991</v>
      </c>
      <c r="F14" s="20">
        <v>754418.42899999954</v>
      </c>
      <c r="G14" s="20">
        <v>450605.89500000072</v>
      </c>
      <c r="H14" s="20">
        <v>288909.58999999985</v>
      </c>
      <c r="I14" s="20">
        <v>906729.43899999885</v>
      </c>
      <c r="J14" s="21">
        <v>35889.4</v>
      </c>
      <c r="M14" s="1231" t="s">
        <v>1813</v>
      </c>
      <c r="N14" s="1232"/>
      <c r="O14" s="746"/>
      <c r="P14" s="746"/>
      <c r="Q14" s="746"/>
      <c r="R14" s="736"/>
      <c r="S14" s="736"/>
      <c r="T14" s="737"/>
      <c r="U14" s="736"/>
    </row>
    <row r="15" spans="2:21" ht="15" thickBot="1">
      <c r="B15" s="1236"/>
      <c r="C15" s="1113"/>
      <c r="D15" s="743">
        <f>D14+1</f>
        <v>2019</v>
      </c>
      <c r="E15" s="19">
        <v>2396100</v>
      </c>
      <c r="F15" s="20">
        <v>899507</v>
      </c>
      <c r="G15" s="20">
        <v>340595</v>
      </c>
      <c r="H15" s="20">
        <v>229465</v>
      </c>
      <c r="I15" s="20">
        <v>891619</v>
      </c>
      <c r="J15" s="21">
        <v>34914</v>
      </c>
      <c r="M15" s="1233"/>
      <c r="N15" s="1234"/>
      <c r="O15" s="746"/>
      <c r="P15" s="746"/>
      <c r="Q15" s="746"/>
      <c r="R15" s="737"/>
      <c r="S15" s="737"/>
      <c r="T15" s="737"/>
      <c r="U15" s="737"/>
    </row>
    <row r="16" spans="2:21" ht="15" thickBot="1">
      <c r="B16" s="1236"/>
      <c r="C16" s="1113"/>
      <c r="D16" s="743">
        <f>D15+1</f>
        <v>2020</v>
      </c>
      <c r="E16" s="28">
        <v>2877417.1359999999</v>
      </c>
      <c r="F16" s="29">
        <v>1046312.93</v>
      </c>
      <c r="G16" s="29">
        <v>303520.49800000002</v>
      </c>
      <c r="H16" s="29">
        <v>131097.16399999999</v>
      </c>
      <c r="I16" s="29">
        <v>1366747.544</v>
      </c>
      <c r="J16" s="30">
        <v>29739</v>
      </c>
      <c r="L16" s="748">
        <v>2017</v>
      </c>
      <c r="M16" s="1241">
        <f>$G8+$G13+$G18+$G23+G28</f>
        <v>3107369.2080000099</v>
      </c>
      <c r="N16" s="1242"/>
      <c r="O16" s="747"/>
      <c r="P16" s="747"/>
      <c r="Q16" s="747"/>
      <c r="R16" s="737"/>
      <c r="S16" s="737"/>
      <c r="T16" s="737"/>
      <c r="U16" s="737"/>
    </row>
    <row r="17" spans="2:21" ht="15" thickBot="1">
      <c r="B17" s="1236"/>
      <c r="C17" s="1114"/>
      <c r="D17" s="744">
        <f>D16+1</f>
        <v>2021</v>
      </c>
      <c r="E17" s="31">
        <v>2716884</v>
      </c>
      <c r="F17" s="32">
        <v>1098505</v>
      </c>
      <c r="G17" s="32">
        <v>346399</v>
      </c>
      <c r="H17" s="32">
        <v>240862</v>
      </c>
      <c r="I17" s="32">
        <v>992861</v>
      </c>
      <c r="J17" s="33">
        <v>38258</v>
      </c>
      <c r="L17" s="745">
        <f>L16+1</f>
        <v>2018</v>
      </c>
      <c r="M17" s="1241">
        <f t="shared" ref="M17:M20" si="0">$G9+$G14+$G19+$G24+G29</f>
        <v>2635823.8470000038</v>
      </c>
      <c r="N17" s="1242"/>
      <c r="O17" s="737"/>
      <c r="P17" s="737"/>
      <c r="Q17" s="737"/>
      <c r="R17" s="737"/>
      <c r="S17" s="737"/>
      <c r="T17" s="737"/>
      <c r="U17" s="737"/>
    </row>
    <row r="18" spans="2:21" ht="15" customHeight="1" thickBot="1">
      <c r="B18" s="1236"/>
      <c r="C18" s="1112" t="s">
        <v>1812</v>
      </c>
      <c r="D18" s="742">
        <f>D19-1</f>
        <v>2017</v>
      </c>
      <c r="E18" s="19">
        <v>1822632.849000002</v>
      </c>
      <c r="F18" s="20">
        <v>114880.6909999999</v>
      </c>
      <c r="G18" s="20">
        <v>107355.735</v>
      </c>
      <c r="H18" s="20">
        <v>671453.43000000203</v>
      </c>
      <c r="I18" s="20">
        <v>928942.99300000002</v>
      </c>
      <c r="J18" s="21">
        <v>0</v>
      </c>
      <c r="L18" s="745">
        <f t="shared" ref="L18:L20" si="1">L17+1</f>
        <v>2019</v>
      </c>
      <c r="M18" s="1241">
        <f t="shared" si="0"/>
        <v>1809428.4649999994</v>
      </c>
      <c r="N18" s="1242"/>
      <c r="O18" s="737"/>
      <c r="P18" s="737"/>
      <c r="Q18" s="737"/>
      <c r="R18" s="737"/>
      <c r="S18" s="737"/>
      <c r="T18" s="737"/>
      <c r="U18" s="737"/>
    </row>
    <row r="19" spans="2:21" ht="15" thickBot="1">
      <c r="B19" s="1236"/>
      <c r="C19" s="1113"/>
      <c r="D19" s="743">
        <v>2018</v>
      </c>
      <c r="E19" s="19">
        <v>1621852.3960000018</v>
      </c>
      <c r="F19" s="20">
        <v>196640.88799999986</v>
      </c>
      <c r="G19" s="20">
        <v>83106.268999999971</v>
      </c>
      <c r="H19" s="20">
        <v>510953.11300000129</v>
      </c>
      <c r="I19" s="20">
        <v>830572.96500000055</v>
      </c>
      <c r="J19" s="21">
        <v>579.16100000000006</v>
      </c>
      <c r="L19" s="745">
        <f t="shared" si="1"/>
        <v>2020</v>
      </c>
      <c r="M19" s="1241">
        <f t="shared" si="0"/>
        <v>1280342.4020000021</v>
      </c>
      <c r="N19" s="1242"/>
      <c r="O19" s="737"/>
      <c r="P19" s="737"/>
      <c r="Q19" s="737"/>
      <c r="R19" s="737"/>
      <c r="S19" s="737"/>
      <c r="T19" s="737"/>
      <c r="U19" s="737"/>
    </row>
    <row r="20" spans="2:21" ht="15" thickBot="1">
      <c r="B20" s="1236"/>
      <c r="C20" s="1113"/>
      <c r="D20" s="743">
        <f>D19+1</f>
        <v>2019</v>
      </c>
      <c r="E20" s="19">
        <v>1351924.1160000004</v>
      </c>
      <c r="F20" s="20">
        <v>101380.29699999995</v>
      </c>
      <c r="G20" s="20">
        <v>69697.990999999995</v>
      </c>
      <c r="H20" s="20">
        <v>501096.61799999967</v>
      </c>
      <c r="I20" s="20">
        <v>677770.46800000058</v>
      </c>
      <c r="J20" s="21">
        <v>1978.7420000000002</v>
      </c>
      <c r="L20" s="745">
        <f t="shared" si="1"/>
        <v>2021</v>
      </c>
      <c r="M20" s="1243">
        <f t="shared" si="0"/>
        <v>1090649.5970000001</v>
      </c>
      <c r="N20" s="1244"/>
    </row>
    <row r="21" spans="2:21">
      <c r="B21" s="1236"/>
      <c r="C21" s="1113"/>
      <c r="D21" s="743">
        <f>D20+1</f>
        <v>2020</v>
      </c>
      <c r="E21" s="28">
        <v>1004511.361</v>
      </c>
      <c r="F21" s="29">
        <v>182477.932</v>
      </c>
      <c r="G21" s="29">
        <v>54993.322</v>
      </c>
      <c r="H21" s="29">
        <v>406483.24800000002</v>
      </c>
      <c r="I21" s="29">
        <v>360556.859</v>
      </c>
      <c r="J21" s="30">
        <v>0</v>
      </c>
    </row>
    <row r="22" spans="2:21" ht="15" thickBot="1">
      <c r="B22" s="1236"/>
      <c r="C22" s="1114"/>
      <c r="D22" s="744">
        <f>D21+1</f>
        <v>2021</v>
      </c>
      <c r="E22" s="31">
        <v>1623643.6979999999</v>
      </c>
      <c r="F22" s="32">
        <v>186802.15599999999</v>
      </c>
      <c r="G22" s="32">
        <v>78084.388999999996</v>
      </c>
      <c r="H22" s="32">
        <v>650881.72</v>
      </c>
      <c r="I22" s="32">
        <v>707871.43299999996</v>
      </c>
      <c r="J22" s="33">
        <v>4</v>
      </c>
    </row>
    <row r="23" spans="2:21" ht="15" customHeight="1">
      <c r="B23" s="1236"/>
      <c r="C23" s="1112" t="s">
        <v>5</v>
      </c>
      <c r="D23" s="742">
        <f>D24-1</f>
        <v>2017</v>
      </c>
      <c r="E23" s="19">
        <v>3385866.3360000094</v>
      </c>
      <c r="F23" s="20">
        <v>226982.60800000001</v>
      </c>
      <c r="G23" s="20">
        <v>2085537.85200001</v>
      </c>
      <c r="H23" s="20">
        <v>912187.78699999896</v>
      </c>
      <c r="I23" s="20">
        <v>5115</v>
      </c>
      <c r="J23" s="21">
        <v>156043.08900000001</v>
      </c>
    </row>
    <row r="24" spans="2:21">
      <c r="B24" s="1236"/>
      <c r="C24" s="1113"/>
      <c r="D24" s="743">
        <v>2018</v>
      </c>
      <c r="E24" s="19">
        <v>3228571.9390000026</v>
      </c>
      <c r="F24" s="20">
        <v>303909.92399999971</v>
      </c>
      <c r="G24" s="20">
        <v>1757650.5720000032</v>
      </c>
      <c r="H24" s="20">
        <v>902287.32399999991</v>
      </c>
      <c r="I24" s="20">
        <v>116455.15</v>
      </c>
      <c r="J24" s="21">
        <v>148268.96899999995</v>
      </c>
    </row>
    <row r="25" spans="2:21">
      <c r="B25" s="1236"/>
      <c r="C25" s="1113"/>
      <c r="D25" s="743">
        <f>D24+1</f>
        <v>2019</v>
      </c>
      <c r="E25" s="19">
        <v>2632555.3450000007</v>
      </c>
      <c r="F25" s="20">
        <v>374729.25199999957</v>
      </c>
      <c r="G25" s="20">
        <v>1112263.4139999994</v>
      </c>
      <c r="H25" s="20">
        <v>871871.14400000125</v>
      </c>
      <c r="I25" s="20">
        <v>120107.69099999999</v>
      </c>
      <c r="J25" s="21">
        <v>153583.84400000001</v>
      </c>
    </row>
    <row r="26" spans="2:21">
      <c r="B26" s="1236"/>
      <c r="C26" s="1113"/>
      <c r="D26" s="743">
        <f>D25+1</f>
        <v>2020</v>
      </c>
      <c r="E26" s="28">
        <v>1666407.814000004</v>
      </c>
      <c r="F26" s="29">
        <v>396954.788</v>
      </c>
      <c r="G26" s="29">
        <v>604706.49400000204</v>
      </c>
      <c r="H26" s="29">
        <v>548711.74500000197</v>
      </c>
      <c r="I26" s="29">
        <v>8675.5920000000006</v>
      </c>
      <c r="J26" s="30">
        <v>107359.19500000001</v>
      </c>
    </row>
    <row r="27" spans="2:21" ht="15" thickBot="1">
      <c r="B27" s="1236"/>
      <c r="C27" s="1114"/>
      <c r="D27" s="744">
        <f>D26+1</f>
        <v>2021</v>
      </c>
      <c r="E27" s="31">
        <v>1829746.83</v>
      </c>
      <c r="F27" s="32">
        <v>483753.21500000102</v>
      </c>
      <c r="G27" s="32">
        <v>349852.88699999999</v>
      </c>
      <c r="H27" s="32">
        <v>739274.10799999896</v>
      </c>
      <c r="I27" s="32">
        <v>164119</v>
      </c>
      <c r="J27" s="33">
        <v>92747.62</v>
      </c>
    </row>
    <row r="28" spans="2:21" ht="15" customHeight="1">
      <c r="B28" s="1236"/>
      <c r="C28" s="1112" t="s">
        <v>6</v>
      </c>
      <c r="D28" s="742">
        <f>D29-1</f>
        <v>2017</v>
      </c>
      <c r="E28" s="19">
        <v>0</v>
      </c>
      <c r="F28" s="20">
        <v>0</v>
      </c>
      <c r="G28" s="20">
        <v>0</v>
      </c>
      <c r="H28" s="20">
        <v>0</v>
      </c>
      <c r="I28" s="20">
        <v>0</v>
      </c>
      <c r="J28" s="21">
        <v>0</v>
      </c>
    </row>
    <row r="29" spans="2:21">
      <c r="B29" s="1236"/>
      <c r="C29" s="1113"/>
      <c r="D29" s="743">
        <v>2018</v>
      </c>
      <c r="E29" s="19">
        <v>0</v>
      </c>
      <c r="F29" s="20">
        <v>0</v>
      </c>
      <c r="G29" s="20">
        <v>0</v>
      </c>
      <c r="H29" s="20">
        <v>0</v>
      </c>
      <c r="I29" s="20">
        <v>0</v>
      </c>
      <c r="J29" s="21">
        <v>0</v>
      </c>
    </row>
    <row r="30" spans="2:21">
      <c r="B30" s="1236"/>
      <c r="C30" s="1113"/>
      <c r="D30" s="743">
        <f>D29+1</f>
        <v>2019</v>
      </c>
      <c r="E30" s="19">
        <v>0</v>
      </c>
      <c r="F30" s="20">
        <v>0</v>
      </c>
      <c r="G30" s="20">
        <v>0</v>
      </c>
      <c r="H30" s="20">
        <v>0</v>
      </c>
      <c r="I30" s="20">
        <v>0</v>
      </c>
      <c r="J30" s="21">
        <v>0</v>
      </c>
    </row>
    <row r="31" spans="2:21">
      <c r="B31" s="1236"/>
      <c r="C31" s="1113"/>
      <c r="D31" s="743">
        <f>D30+1</f>
        <v>2020</v>
      </c>
      <c r="E31" s="28">
        <v>0</v>
      </c>
      <c r="F31" s="29">
        <v>0</v>
      </c>
      <c r="G31" s="29">
        <v>0</v>
      </c>
      <c r="H31" s="29">
        <v>0</v>
      </c>
      <c r="I31" s="29">
        <v>0</v>
      </c>
      <c r="J31" s="30">
        <v>0</v>
      </c>
    </row>
    <row r="32" spans="2:21" ht="15" thickBot="1">
      <c r="B32" s="1237"/>
      <c r="C32" s="1114"/>
      <c r="D32" s="744">
        <f>D31+1</f>
        <v>2021</v>
      </c>
      <c r="E32" s="31">
        <v>22.5</v>
      </c>
      <c r="F32" s="32">
        <v>0</v>
      </c>
      <c r="G32" s="32">
        <v>0</v>
      </c>
      <c r="H32" s="32">
        <v>0</v>
      </c>
      <c r="I32" s="32">
        <v>22.5</v>
      </c>
      <c r="J32" s="33">
        <v>0</v>
      </c>
    </row>
  </sheetData>
  <mergeCells count="13">
    <mergeCell ref="M14:N15"/>
    <mergeCell ref="C23:C27"/>
    <mergeCell ref="C28:C32"/>
    <mergeCell ref="B8:B32"/>
    <mergeCell ref="D6:J6"/>
    <mergeCell ref="C8:C12"/>
    <mergeCell ref="C13:C17"/>
    <mergeCell ref="C18:C22"/>
    <mergeCell ref="M16:N16"/>
    <mergeCell ref="M17:N17"/>
    <mergeCell ref="M18:N18"/>
    <mergeCell ref="M19:N19"/>
    <mergeCell ref="M20:N20"/>
  </mergeCells>
  <pageMargins left="0.7" right="0.7" top="0.75" bottom="0.75" header="0.3" footer="0.3"/>
  <pageSetup orientation="portrait" r:id="rId1"/>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539FD-14A4-44D6-86FF-EF06CD31A740}">
  <sheetPr>
    <tabColor theme="7" tint="0.59999389629810485"/>
  </sheetPr>
  <dimension ref="B5:AK75"/>
  <sheetViews>
    <sheetView topLeftCell="A4" zoomScale="70" zoomScaleNormal="70" workbookViewId="0">
      <selection activeCell="T59" sqref="T59:W60"/>
    </sheetView>
  </sheetViews>
  <sheetFormatPr defaultRowHeight="14.4"/>
  <cols>
    <col min="2" max="2" width="4.109375" bestFit="1" customWidth="1"/>
    <col min="3" max="3" width="17.6640625" bestFit="1" customWidth="1"/>
    <col min="4" max="4" width="20.77734375" bestFit="1" customWidth="1"/>
    <col min="5" max="5" width="9.77734375" bestFit="1" customWidth="1"/>
    <col min="6" max="6" width="7.109375" bestFit="1" customWidth="1"/>
    <col min="7" max="7" width="11.5546875" customWidth="1"/>
    <col min="8" max="8" width="13.21875" customWidth="1"/>
    <col min="9" max="9" width="12.44140625" customWidth="1"/>
    <col min="10" max="10" width="14.88671875" customWidth="1"/>
    <col min="11" max="11" width="14.21875" customWidth="1"/>
    <col min="16" max="16" width="23.33203125" customWidth="1"/>
    <col min="17" max="17" width="9.44140625" bestFit="1" customWidth="1"/>
    <col min="18" max="18" width="9.109375" bestFit="1" customWidth="1"/>
    <col min="19" max="19" width="9" bestFit="1" customWidth="1"/>
    <col min="20" max="20" width="21" customWidth="1"/>
    <col min="21" max="21" width="9" customWidth="1"/>
    <col min="22" max="22" width="7.88671875" customWidth="1"/>
    <col min="23" max="23" width="11.21875" customWidth="1"/>
    <col min="24" max="24" width="5.5546875" bestFit="1" customWidth="1"/>
    <col min="25" max="25" width="9.109375" bestFit="1" customWidth="1"/>
    <col min="26" max="26" width="16.33203125" bestFit="1" customWidth="1"/>
    <col min="27" max="36" width="9.109375" bestFit="1" customWidth="1"/>
    <col min="37" max="37" width="7.109375" bestFit="1" customWidth="1"/>
  </cols>
  <sheetData>
    <row r="5" spans="2:37">
      <c r="U5" s="61"/>
      <c r="V5" s="78"/>
      <c r="W5" s="78"/>
      <c r="X5" s="78"/>
      <c r="Y5" s="78"/>
      <c r="Z5" s="77"/>
      <c r="AA5" s="78"/>
      <c r="AB5" s="78"/>
      <c r="AC5" s="78"/>
      <c r="AD5" s="78"/>
    </row>
    <row r="8" spans="2:37" ht="15" thickBot="1"/>
    <row r="9" spans="2:37" ht="15" thickBot="1">
      <c r="G9" s="4"/>
      <c r="H9" s="4"/>
      <c r="I9" s="4"/>
      <c r="AJ9" s="1254" t="s">
        <v>9</v>
      </c>
      <c r="AK9" s="1255"/>
    </row>
    <row r="10" spans="2:37" ht="15" thickBot="1">
      <c r="P10" s="1265" t="s">
        <v>10</v>
      </c>
      <c r="Q10" s="1266"/>
      <c r="R10" s="1266"/>
      <c r="S10" s="1266"/>
      <c r="T10" s="1266"/>
      <c r="U10" s="1266"/>
      <c r="V10" s="1266"/>
      <c r="W10" s="1266"/>
      <c r="X10" s="1266"/>
      <c r="Y10" s="1266"/>
      <c r="Z10" s="1266"/>
      <c r="AA10" s="1266"/>
      <c r="AB10" s="1266"/>
      <c r="AC10" s="1266"/>
      <c r="AD10" s="1266"/>
      <c r="AE10" s="1266"/>
      <c r="AF10" s="1266"/>
      <c r="AG10" s="1266"/>
      <c r="AH10" s="1266"/>
      <c r="AI10" s="1266"/>
      <c r="AJ10" s="1266"/>
      <c r="AK10" s="1267"/>
    </row>
    <row r="11" spans="2:37" ht="15" customHeight="1" thickBot="1">
      <c r="C11" s="4"/>
      <c r="E11" s="1275" t="s">
        <v>1813</v>
      </c>
      <c r="F11" s="1276"/>
      <c r="G11" s="4"/>
      <c r="H11" s="4"/>
      <c r="I11" s="4"/>
      <c r="J11" s="4"/>
      <c r="P11" s="3" t="s">
        <v>12</v>
      </c>
      <c r="Q11" s="473" t="s">
        <v>1</v>
      </c>
      <c r="R11" s="10">
        <v>1</v>
      </c>
      <c r="S11" s="10">
        <f>R11+1</f>
        <v>2</v>
      </c>
      <c r="T11" s="10">
        <f t="shared" ref="T11:AK11" si="0">S11+1</f>
        <v>3</v>
      </c>
      <c r="U11" s="10">
        <f t="shared" si="0"/>
        <v>4</v>
      </c>
      <c r="V11" s="10">
        <f t="shared" si="0"/>
        <v>5</v>
      </c>
      <c r="W11" s="10">
        <f t="shared" si="0"/>
        <v>6</v>
      </c>
      <c r="X11" s="10">
        <f t="shared" si="0"/>
        <v>7</v>
      </c>
      <c r="Y11" s="10">
        <f t="shared" si="0"/>
        <v>8</v>
      </c>
      <c r="Z11" s="10">
        <f t="shared" si="0"/>
        <v>9</v>
      </c>
      <c r="AA11" s="10">
        <f t="shared" si="0"/>
        <v>10</v>
      </c>
      <c r="AB11" s="10">
        <f t="shared" si="0"/>
        <v>11</v>
      </c>
      <c r="AC11" s="10">
        <f>AB11+1</f>
        <v>12</v>
      </c>
      <c r="AD11" s="10">
        <f t="shared" si="0"/>
        <v>13</v>
      </c>
      <c r="AE11" s="280">
        <f t="shared" si="0"/>
        <v>14</v>
      </c>
      <c r="AF11" s="10">
        <f t="shared" si="0"/>
        <v>15</v>
      </c>
      <c r="AG11" s="10">
        <f t="shared" si="0"/>
        <v>16</v>
      </c>
      <c r="AH11" s="10">
        <f t="shared" si="0"/>
        <v>17</v>
      </c>
      <c r="AI11" s="10">
        <f>AH11+1</f>
        <v>18</v>
      </c>
      <c r="AJ11" s="10">
        <f t="shared" si="0"/>
        <v>19</v>
      </c>
      <c r="AK11" s="11">
        <f t="shared" si="0"/>
        <v>20</v>
      </c>
    </row>
    <row r="12" spans="2:37" ht="15" customHeight="1" thickBot="1">
      <c r="B12" s="1260"/>
      <c r="C12" s="401"/>
      <c r="E12" s="1277"/>
      <c r="F12" s="1278"/>
      <c r="G12" s="781"/>
      <c r="H12" s="781"/>
      <c r="I12" s="781"/>
      <c r="J12" s="781"/>
      <c r="N12" s="1271" t="s">
        <v>11</v>
      </c>
      <c r="O12" s="1268" t="s">
        <v>16</v>
      </c>
      <c r="P12" s="62" t="s">
        <v>15</v>
      </c>
      <c r="Q12" s="1194"/>
      <c r="R12" s="1264"/>
      <c r="S12" s="1264"/>
      <c r="T12" s="1264"/>
      <c r="U12" s="1264"/>
      <c r="V12" s="1264"/>
      <c r="W12" s="1264"/>
      <c r="X12" s="1264"/>
      <c r="Y12" s="1264"/>
      <c r="Z12" s="1264"/>
      <c r="AA12" s="1264"/>
      <c r="AB12" s="1264"/>
      <c r="AC12" s="1264"/>
      <c r="AD12" s="1264"/>
      <c r="AE12" s="1264"/>
      <c r="AF12" s="1264"/>
      <c r="AG12" s="1264"/>
      <c r="AH12" s="1264"/>
      <c r="AI12" s="1264"/>
      <c r="AJ12" s="1264"/>
      <c r="AK12" s="1195"/>
    </row>
    <row r="13" spans="2:37" ht="15" thickBot="1">
      <c r="B13" s="1260"/>
      <c r="C13" s="401"/>
      <c r="D13" s="783">
        <v>2017</v>
      </c>
      <c r="E13" s="1256">
        <f>$G25+$G30+$G35+$G40+G45</f>
        <v>44058.603706960275</v>
      </c>
      <c r="F13" s="1257"/>
      <c r="G13" s="781"/>
      <c r="H13" s="781"/>
      <c r="I13" s="781"/>
      <c r="J13" s="781"/>
      <c r="N13" s="1272"/>
      <c r="O13" s="1269"/>
      <c r="P13" s="72">
        <v>2021</v>
      </c>
      <c r="Q13" s="55">
        <v>10818</v>
      </c>
      <c r="R13" s="54">
        <v>2762</v>
      </c>
      <c r="S13" s="14">
        <v>29</v>
      </c>
      <c r="T13" s="54">
        <v>1198</v>
      </c>
      <c r="U13" s="14">
        <v>805</v>
      </c>
      <c r="V13" s="14">
        <v>21</v>
      </c>
      <c r="W13" s="14">
        <v>835</v>
      </c>
      <c r="X13" s="14">
        <v>449</v>
      </c>
      <c r="Y13" s="14">
        <v>196</v>
      </c>
      <c r="Z13" s="14">
        <v>438</v>
      </c>
      <c r="AA13" s="38">
        <v>521</v>
      </c>
      <c r="AB13" s="7">
        <v>140</v>
      </c>
      <c r="AC13" s="7">
        <v>94</v>
      </c>
      <c r="AD13" s="7">
        <v>126</v>
      </c>
      <c r="AE13" s="281">
        <v>447</v>
      </c>
      <c r="AF13" s="7">
        <v>133</v>
      </c>
      <c r="AG13" s="7">
        <v>241</v>
      </c>
      <c r="AH13" s="7" t="s">
        <v>17</v>
      </c>
      <c r="AI13" s="7">
        <v>429</v>
      </c>
      <c r="AJ13" s="7">
        <v>624</v>
      </c>
      <c r="AK13" s="53">
        <v>1319</v>
      </c>
    </row>
    <row r="14" spans="2:37" ht="15" thickBot="1">
      <c r="B14" s="1260"/>
      <c r="C14" s="401"/>
      <c r="D14" s="784">
        <f>D13+1</f>
        <v>2018</v>
      </c>
      <c r="E14" s="1256">
        <f t="shared" ref="E14:E17" si="1">$G26+$G31+$G36+$G41+G46</f>
        <v>43205.338374552084</v>
      </c>
      <c r="F14" s="1257"/>
      <c r="G14" s="781"/>
      <c r="H14" s="781"/>
      <c r="I14" s="781"/>
      <c r="J14" s="781"/>
      <c r="N14" s="1272"/>
      <c r="O14" s="1269"/>
      <c r="P14" s="72">
        <f>P13-1</f>
        <v>2020</v>
      </c>
      <c r="Q14" s="28">
        <v>10195.749369857018</v>
      </c>
      <c r="R14" s="29">
        <v>2509.0481670540548</v>
      </c>
      <c r="S14" s="29">
        <v>5</v>
      </c>
      <c r="T14" s="29">
        <v>1024.7366175725163</v>
      </c>
      <c r="U14" s="29">
        <v>1185.0658297679272</v>
      </c>
      <c r="V14" s="29">
        <v>8</v>
      </c>
      <c r="W14" s="29">
        <v>470.71719107512411</v>
      </c>
      <c r="X14" s="29">
        <v>372.79108107727427</v>
      </c>
      <c r="Y14" s="29">
        <v>226.07438602141266</v>
      </c>
      <c r="Z14" s="29">
        <v>855.96622788152899</v>
      </c>
      <c r="AA14" s="60">
        <v>688.76378304884793</v>
      </c>
      <c r="AB14" s="60">
        <v>192.85107503714164</v>
      </c>
      <c r="AC14" s="60">
        <v>88.09148621396298</v>
      </c>
      <c r="AD14" s="60">
        <v>137.62301088775089</v>
      </c>
      <c r="AE14" s="282">
        <v>226.65206031604839</v>
      </c>
      <c r="AF14" s="60">
        <v>156.09856680747328</v>
      </c>
      <c r="AG14" s="60">
        <v>248.94462391091253</v>
      </c>
      <c r="AH14" s="60">
        <v>9.8248457794516</v>
      </c>
      <c r="AI14" s="60">
        <v>367.32536157512368</v>
      </c>
      <c r="AJ14" s="60">
        <v>612.92401543257176</v>
      </c>
      <c r="AK14" s="59">
        <v>809.01660934112601</v>
      </c>
    </row>
    <row r="15" spans="2:37" ht="15" thickBot="1">
      <c r="B15" s="1260"/>
      <c r="C15" s="401"/>
      <c r="D15" s="784">
        <v>2017</v>
      </c>
      <c r="E15" s="1256">
        <f t="shared" si="1"/>
        <v>41650.822322221429</v>
      </c>
      <c r="F15" s="1257"/>
      <c r="G15" s="782"/>
      <c r="H15" s="782"/>
      <c r="I15" s="782"/>
      <c r="J15" s="782"/>
      <c r="N15" s="1272"/>
      <c r="O15" s="1269"/>
      <c r="P15" s="72">
        <f t="shared" ref="P15:P16" si="2">P14-1</f>
        <v>2019</v>
      </c>
      <c r="Q15" s="28">
        <v>11370.51358783196</v>
      </c>
      <c r="R15" s="29">
        <v>2438.9443101520392</v>
      </c>
      <c r="S15" s="29">
        <v>2.4606847587719303</v>
      </c>
      <c r="T15" s="29">
        <v>1078.8898119406479</v>
      </c>
      <c r="U15" s="29">
        <v>1412.1402431421486</v>
      </c>
      <c r="V15" s="29">
        <v>27.550529971595456</v>
      </c>
      <c r="W15" s="29">
        <v>979.01390058508048</v>
      </c>
      <c r="X15" s="29">
        <v>515.53194463805892</v>
      </c>
      <c r="Y15" s="29">
        <v>306.04183054343224</v>
      </c>
      <c r="Z15" s="29">
        <v>875.8249421340123</v>
      </c>
      <c r="AA15" s="60">
        <v>573.34080177010799</v>
      </c>
      <c r="AB15" s="60">
        <v>298.41219090147104</v>
      </c>
      <c r="AC15" s="60">
        <v>134.68770170158547</v>
      </c>
      <c r="AD15" s="60">
        <v>129.45728785535786</v>
      </c>
      <c r="AE15" s="282">
        <v>355.85127810133991</v>
      </c>
      <c r="AF15" s="60">
        <v>163.93011177060995</v>
      </c>
      <c r="AG15" s="60">
        <v>161.19086479581571</v>
      </c>
      <c r="AH15" s="60">
        <v>15.603784207074828</v>
      </c>
      <c r="AI15" s="60">
        <v>505.36087852836465</v>
      </c>
      <c r="AJ15" s="60">
        <v>526.64658600407131</v>
      </c>
      <c r="AK15" s="57">
        <v>869.63390433037489</v>
      </c>
    </row>
    <row r="16" spans="2:37" ht="15" thickBot="1">
      <c r="B16" s="1260"/>
      <c r="C16" s="401"/>
      <c r="D16" s="784">
        <v>2017</v>
      </c>
      <c r="E16" s="1256">
        <f t="shared" si="1"/>
        <v>39363.174913832583</v>
      </c>
      <c r="F16" s="1257"/>
      <c r="G16" s="781"/>
      <c r="H16" s="781"/>
      <c r="I16" s="781"/>
      <c r="J16" s="781"/>
      <c r="N16" s="1272"/>
      <c r="O16" s="1269"/>
      <c r="P16" s="72">
        <f t="shared" si="2"/>
        <v>2018</v>
      </c>
      <c r="Q16" s="28">
        <v>12087.31758004424</v>
      </c>
      <c r="R16" s="29">
        <v>2300.8961569187904</v>
      </c>
      <c r="S16" s="29">
        <v>11.73960081385464</v>
      </c>
      <c r="T16" s="29">
        <v>1509.5817492161484</v>
      </c>
      <c r="U16" s="29">
        <v>1567.2082928712643</v>
      </c>
      <c r="V16" s="29">
        <v>71.452255321608476</v>
      </c>
      <c r="W16" s="29">
        <v>872.55152264085393</v>
      </c>
      <c r="X16" s="29">
        <v>669.62992845237545</v>
      </c>
      <c r="Y16" s="29">
        <v>150.36292362582327</v>
      </c>
      <c r="Z16" s="60">
        <v>631.45939685453232</v>
      </c>
      <c r="AA16" s="60">
        <v>662.04294059700612</v>
      </c>
      <c r="AB16" s="60">
        <v>219.55632879348519</v>
      </c>
      <c r="AC16" s="60">
        <v>156.98014313365729</v>
      </c>
      <c r="AD16" s="60">
        <v>283.50420993046293</v>
      </c>
      <c r="AE16" s="282">
        <v>330.45110329562948</v>
      </c>
      <c r="AF16" s="60">
        <v>123.86672563553705</v>
      </c>
      <c r="AG16" s="60">
        <v>304.98084842535644</v>
      </c>
      <c r="AH16" s="60">
        <v>20.530527190687138</v>
      </c>
      <c r="AI16" s="60">
        <v>472.94283890013713</v>
      </c>
      <c r="AJ16" s="56">
        <v>852.0190301169041</v>
      </c>
      <c r="AK16" s="59">
        <v>875.56105731016396</v>
      </c>
    </row>
    <row r="17" spans="2:37" ht="15" thickBot="1">
      <c r="C17" s="76"/>
      <c r="D17" s="785">
        <v>2017</v>
      </c>
      <c r="E17" s="1258">
        <f t="shared" si="1"/>
        <v>45174.533592352156</v>
      </c>
      <c r="F17" s="1259"/>
      <c r="N17" s="1272"/>
      <c r="O17" s="1269"/>
      <c r="P17" s="75">
        <f>P16-1</f>
        <v>2017</v>
      </c>
      <c r="Q17" s="52">
        <v>12432.583311342958</v>
      </c>
      <c r="R17" s="51">
        <v>2438.2455181503824</v>
      </c>
      <c r="S17" s="51">
        <v>8.0344023813935692</v>
      </c>
      <c r="T17" s="51">
        <v>1401.1879048768542</v>
      </c>
      <c r="U17" s="51">
        <v>1383.415974551822</v>
      </c>
      <c r="V17" s="51">
        <v>74.696077371166808</v>
      </c>
      <c r="W17" s="51">
        <v>1062.8036534961502</v>
      </c>
      <c r="X17" s="51">
        <v>1376.2632479347176</v>
      </c>
      <c r="Y17" s="51">
        <v>321.78602066137086</v>
      </c>
      <c r="Z17" s="51">
        <v>552.75866684378445</v>
      </c>
      <c r="AA17" s="50">
        <v>575.40634288585341</v>
      </c>
      <c r="AB17" s="50">
        <v>248.76060704772058</v>
      </c>
      <c r="AC17" s="50">
        <v>134.76763627510462</v>
      </c>
      <c r="AD17" s="50">
        <v>168.67770015658601</v>
      </c>
      <c r="AE17" s="283">
        <v>345.55049590311921</v>
      </c>
      <c r="AF17" s="50">
        <v>119.88078299489324</v>
      </c>
      <c r="AG17" s="50">
        <v>258.73226559335905</v>
      </c>
      <c r="AH17" s="50">
        <v>3.2223062996634706</v>
      </c>
      <c r="AI17" s="50">
        <v>565.37502556854645</v>
      </c>
      <c r="AJ17" s="50">
        <v>547.65181839095135</v>
      </c>
      <c r="AK17" s="49">
        <v>845.36686395951722</v>
      </c>
    </row>
    <row r="18" spans="2:37" ht="15" thickBot="1">
      <c r="C18" s="76"/>
      <c r="N18" s="1272"/>
      <c r="O18" s="1269"/>
      <c r="P18" s="67" t="s">
        <v>13</v>
      </c>
      <c r="Q18" s="1261"/>
      <c r="R18" s="1262"/>
      <c r="S18" s="1262"/>
      <c r="T18" s="1262"/>
      <c r="U18" s="1262"/>
      <c r="V18" s="1262"/>
      <c r="W18" s="1262"/>
      <c r="X18" s="1262"/>
      <c r="Y18" s="1262"/>
      <c r="Z18" s="1262"/>
      <c r="AA18" s="1262"/>
      <c r="AB18" s="1262"/>
      <c r="AC18" s="1262"/>
      <c r="AD18" s="1262"/>
      <c r="AE18" s="1262"/>
      <c r="AF18" s="1262"/>
      <c r="AG18" s="1262"/>
      <c r="AH18" s="1262"/>
      <c r="AI18" s="1262"/>
      <c r="AJ18" s="1262"/>
      <c r="AK18" s="1263"/>
    </row>
    <row r="19" spans="2:37" ht="15" thickBot="1">
      <c r="C19" s="401"/>
      <c r="N19" s="1272"/>
      <c r="O19" s="1269"/>
      <c r="P19" s="34">
        <v>2021</v>
      </c>
      <c r="Q19" s="48">
        <v>13734</v>
      </c>
      <c r="R19" s="54">
        <v>1320</v>
      </c>
      <c r="S19" s="47">
        <v>4</v>
      </c>
      <c r="T19" s="54">
        <v>4264</v>
      </c>
      <c r="U19" s="54">
        <v>1269</v>
      </c>
      <c r="V19" s="14">
        <v>19</v>
      </c>
      <c r="W19" s="14">
        <v>801</v>
      </c>
      <c r="X19" s="14">
        <v>152</v>
      </c>
      <c r="Y19" s="14">
        <v>199</v>
      </c>
      <c r="Z19" s="54">
        <v>1919</v>
      </c>
      <c r="AA19" s="38">
        <v>641</v>
      </c>
      <c r="AB19" s="7">
        <v>143</v>
      </c>
      <c r="AC19" s="7">
        <v>75</v>
      </c>
      <c r="AD19" s="7">
        <v>224</v>
      </c>
      <c r="AE19" s="281">
        <v>274</v>
      </c>
      <c r="AF19" s="7">
        <v>138</v>
      </c>
      <c r="AG19" s="7">
        <v>263</v>
      </c>
      <c r="AH19" s="7">
        <v>1</v>
      </c>
      <c r="AI19" s="7">
        <v>480</v>
      </c>
      <c r="AJ19" s="7">
        <v>673</v>
      </c>
      <c r="AK19" s="8">
        <v>875</v>
      </c>
    </row>
    <row r="20" spans="2:37" ht="15" thickBot="1">
      <c r="C20" s="76"/>
      <c r="K20" s="210"/>
      <c r="N20" s="1272"/>
      <c r="O20" s="1269"/>
      <c r="P20" s="34">
        <f>P19-1</f>
        <v>2020</v>
      </c>
      <c r="Q20" s="28">
        <v>12479.259992969512</v>
      </c>
      <c r="R20" s="29">
        <v>1196.261459386152</v>
      </c>
      <c r="S20" s="29" t="s">
        <v>39</v>
      </c>
      <c r="T20" s="29">
        <v>2637.8382514517139</v>
      </c>
      <c r="U20" s="29">
        <v>1760.1002195677829</v>
      </c>
      <c r="V20" s="29">
        <v>7.0417279305233986</v>
      </c>
      <c r="W20" s="29">
        <v>725.94739483486796</v>
      </c>
      <c r="X20" s="29">
        <v>217.4493030309431</v>
      </c>
      <c r="Y20" s="29">
        <v>203.24176686293094</v>
      </c>
      <c r="Z20" s="29">
        <v>1660.498526709506</v>
      </c>
      <c r="AA20" s="60">
        <v>644.19528355585055</v>
      </c>
      <c r="AB20" s="60">
        <v>256.02067293452603</v>
      </c>
      <c r="AC20" s="60">
        <v>72.618114091354812</v>
      </c>
      <c r="AD20" s="60">
        <v>177.34356870415064</v>
      </c>
      <c r="AE20" s="282">
        <v>367.52247701339559</v>
      </c>
      <c r="AF20" s="60">
        <v>138.22892838488997</v>
      </c>
      <c r="AG20" s="60">
        <v>382.86262674856056</v>
      </c>
      <c r="AH20" s="60">
        <v>15.364310673360002</v>
      </c>
      <c r="AI20" s="60">
        <v>462.94314450425469</v>
      </c>
      <c r="AJ20" s="60">
        <v>836.92384928750323</v>
      </c>
      <c r="AK20" s="59">
        <v>716.38825216581085</v>
      </c>
    </row>
    <row r="21" spans="2:37">
      <c r="C21" s="76"/>
      <c r="N21" s="1272"/>
      <c r="O21" s="1269"/>
      <c r="P21" s="34">
        <f t="shared" ref="P21:P23" si="3">P20-1</f>
        <v>2019</v>
      </c>
      <c r="Q21" s="28">
        <v>14109.738414587673</v>
      </c>
      <c r="R21" s="29">
        <v>1284.9194730803724</v>
      </c>
      <c r="S21" s="29">
        <v>0</v>
      </c>
      <c r="T21" s="29">
        <v>3861.0947489981713</v>
      </c>
      <c r="U21" s="29">
        <v>1736.0564725503941</v>
      </c>
      <c r="V21" s="29">
        <v>16.092923242142664</v>
      </c>
      <c r="W21" s="29">
        <v>840.38536614235215</v>
      </c>
      <c r="X21" s="29">
        <v>179.50004255828983</v>
      </c>
      <c r="Y21" s="29">
        <v>286.98836130968965</v>
      </c>
      <c r="Z21" s="29">
        <v>1828.7386201575862</v>
      </c>
      <c r="AA21" s="60">
        <v>645.15196783144825</v>
      </c>
      <c r="AB21" s="60">
        <v>228.87576346642646</v>
      </c>
      <c r="AC21" s="60">
        <v>122.28431151039756</v>
      </c>
      <c r="AD21" s="60">
        <v>208.94712087581914</v>
      </c>
      <c r="AE21" s="282">
        <v>273.22510523702817</v>
      </c>
      <c r="AF21" s="60">
        <v>157.3315034665616</v>
      </c>
      <c r="AG21" s="60">
        <v>363.00408833597419</v>
      </c>
      <c r="AH21" s="60">
        <v>17.910755922569962</v>
      </c>
      <c r="AI21" s="60">
        <v>586.10109751927541</v>
      </c>
      <c r="AJ21" s="60">
        <v>790.28836049979986</v>
      </c>
      <c r="AK21" s="59">
        <v>682.84233188337521</v>
      </c>
    </row>
    <row r="22" spans="2:37" ht="15" thickBot="1">
      <c r="N22" s="1272"/>
      <c r="O22" s="1269"/>
      <c r="P22" s="34">
        <f t="shared" si="3"/>
        <v>2018</v>
      </c>
      <c r="Q22" s="28">
        <v>14730.246736955665</v>
      </c>
      <c r="R22" s="29">
        <v>1644.8132306608597</v>
      </c>
      <c r="S22" s="29" t="s">
        <v>39</v>
      </c>
      <c r="T22" s="29">
        <v>3275.973633617245</v>
      </c>
      <c r="U22" s="29">
        <v>2281.7658194062019</v>
      </c>
      <c r="V22" s="29">
        <v>36.991709377441232</v>
      </c>
      <c r="W22" s="29">
        <v>714.09924984711722</v>
      </c>
      <c r="X22" s="29">
        <v>151.03128115159143</v>
      </c>
      <c r="Y22" s="29">
        <v>357.19384961403483</v>
      </c>
      <c r="Z22" s="60">
        <v>1996.8467905160924</v>
      </c>
      <c r="AA22" s="60">
        <v>724.86230081267831</v>
      </c>
      <c r="AB22" s="60">
        <v>194.46541385157977</v>
      </c>
      <c r="AC22" s="60">
        <v>135.38635758811063</v>
      </c>
      <c r="AD22" s="60">
        <v>332.76034426715455</v>
      </c>
      <c r="AE22" s="282">
        <v>200.40735819864923</v>
      </c>
      <c r="AF22" s="60">
        <v>96.461989389421703</v>
      </c>
      <c r="AG22" s="60">
        <v>430.62799354859084</v>
      </c>
      <c r="AH22" s="60">
        <v>16.001924245813154</v>
      </c>
      <c r="AI22" s="60">
        <v>542.76281151560204</v>
      </c>
      <c r="AJ22" s="56">
        <v>867.6657355495812</v>
      </c>
      <c r="AK22" s="59">
        <v>730.12894379794795</v>
      </c>
    </row>
    <row r="23" spans="2:37" ht="15" thickBot="1">
      <c r="D23" s="1238" t="s">
        <v>739</v>
      </c>
      <c r="E23" s="1239"/>
      <c r="F23" s="1239"/>
      <c r="G23" s="1239"/>
      <c r="H23" s="1239"/>
      <c r="I23" s="1239"/>
      <c r="J23" s="1240"/>
      <c r="K23" s="210" t="s">
        <v>9</v>
      </c>
      <c r="N23" s="1272"/>
      <c r="O23" s="1270"/>
      <c r="P23" s="35">
        <f t="shared" si="3"/>
        <v>2017</v>
      </c>
      <c r="Q23" s="52">
        <v>14516.139705571662</v>
      </c>
      <c r="R23" s="51">
        <v>1639.8060243526147</v>
      </c>
      <c r="S23" s="51">
        <v>20.194333635733944</v>
      </c>
      <c r="T23" s="51">
        <v>2871.1852415107301</v>
      </c>
      <c r="U23" s="51">
        <v>1859.4639548828472</v>
      </c>
      <c r="V23" s="51">
        <v>112.0390253420493</v>
      </c>
      <c r="W23" s="51">
        <v>1028.9170937267299</v>
      </c>
      <c r="X23" s="51">
        <v>229.96437723356374</v>
      </c>
      <c r="Y23" s="51">
        <v>438.60348514509104</v>
      </c>
      <c r="Z23" s="51">
        <v>2026.1864879920956</v>
      </c>
      <c r="AA23" s="50">
        <v>518.97548816540791</v>
      </c>
      <c r="AB23" s="50">
        <v>208.4715077994295</v>
      </c>
      <c r="AC23" s="50">
        <v>104.80401840371016</v>
      </c>
      <c r="AD23" s="50">
        <v>189.26140671703459</v>
      </c>
      <c r="AE23" s="283">
        <v>313.58314836373819</v>
      </c>
      <c r="AF23" s="50">
        <v>83.09282680890648</v>
      </c>
      <c r="AG23" s="50">
        <v>431.85036035744673</v>
      </c>
      <c r="AH23" s="50">
        <v>9.6110410642025084</v>
      </c>
      <c r="AI23" s="50">
        <v>640.31381355285237</v>
      </c>
      <c r="AJ23" s="50">
        <v>1004.7901923384715</v>
      </c>
      <c r="AK23" s="73">
        <v>785.0258781790086</v>
      </c>
    </row>
    <row r="24" spans="2:37" ht="15" thickBot="1">
      <c r="C24" s="209" t="s">
        <v>164</v>
      </c>
      <c r="D24" s="168" t="s">
        <v>7</v>
      </c>
      <c r="E24" s="169" t="s">
        <v>1</v>
      </c>
      <c r="F24" s="170" t="s">
        <v>2</v>
      </c>
      <c r="G24" s="170" t="s">
        <v>3</v>
      </c>
      <c r="H24" s="170" t="s">
        <v>4</v>
      </c>
      <c r="I24" s="170" t="s">
        <v>5</v>
      </c>
      <c r="J24" s="171" t="s">
        <v>6</v>
      </c>
      <c r="N24" s="1272"/>
      <c r="O24" s="1096"/>
      <c r="P24" s="66" t="s">
        <v>14</v>
      </c>
      <c r="Q24" s="1261"/>
      <c r="R24" s="1262"/>
      <c r="S24" s="1262"/>
      <c r="T24" s="1262"/>
      <c r="U24" s="1262"/>
      <c r="V24" s="1262"/>
      <c r="W24" s="1262"/>
      <c r="X24" s="1262"/>
      <c r="Y24" s="1262"/>
      <c r="Z24" s="1262"/>
      <c r="AA24" s="1262"/>
      <c r="AB24" s="1262"/>
      <c r="AC24" s="1262"/>
      <c r="AD24" s="1262"/>
      <c r="AE24" s="1262"/>
      <c r="AF24" s="1262"/>
      <c r="AG24" s="1262"/>
      <c r="AH24" s="1262"/>
      <c r="AI24" s="1262"/>
      <c r="AJ24" s="1262"/>
      <c r="AK24" s="1263"/>
    </row>
    <row r="25" spans="2:37" ht="14.4" customHeight="1">
      <c r="B25" s="1235" t="s">
        <v>165</v>
      </c>
      <c r="C25" s="1112" t="s">
        <v>2</v>
      </c>
      <c r="D25" s="739">
        <f>D26-1</f>
        <v>2017</v>
      </c>
      <c r="E25" s="19">
        <v>36255.181032185719</v>
      </c>
      <c r="F25" s="20">
        <v>29297.813417803529</v>
      </c>
      <c r="G25" s="20">
        <v>4968.1246238582662</v>
      </c>
      <c r="H25" s="20">
        <v>1047.4328699595885</v>
      </c>
      <c r="I25" s="20">
        <v>838.45738446330324</v>
      </c>
      <c r="J25" s="21">
        <v>103.35273610103613</v>
      </c>
      <c r="N25" s="1272"/>
      <c r="O25" s="858"/>
      <c r="P25" s="34">
        <v>2021</v>
      </c>
      <c r="Q25" s="55">
        <v>34356</v>
      </c>
      <c r="R25" s="54">
        <v>3481</v>
      </c>
      <c r="S25" s="47">
        <v>9</v>
      </c>
      <c r="T25" s="54">
        <v>13477</v>
      </c>
      <c r="U25" s="54">
        <v>2168</v>
      </c>
      <c r="V25" s="14">
        <v>45</v>
      </c>
      <c r="W25" s="54">
        <v>2962</v>
      </c>
      <c r="X25" s="14">
        <v>713</v>
      </c>
      <c r="Y25" s="14">
        <v>264</v>
      </c>
      <c r="Z25" s="54">
        <v>5129</v>
      </c>
      <c r="AA25" s="38">
        <v>724</v>
      </c>
      <c r="AB25" s="7">
        <v>637</v>
      </c>
      <c r="AC25" s="7">
        <v>136</v>
      </c>
      <c r="AD25" s="7">
        <v>551</v>
      </c>
      <c r="AE25" s="284">
        <v>1541</v>
      </c>
      <c r="AF25" s="7">
        <v>131</v>
      </c>
      <c r="AG25" s="7">
        <v>436</v>
      </c>
      <c r="AH25" s="7">
        <v>13</v>
      </c>
      <c r="AI25" s="7">
        <v>361</v>
      </c>
      <c r="AJ25" s="7">
        <v>642</v>
      </c>
      <c r="AK25" s="8">
        <v>938</v>
      </c>
    </row>
    <row r="26" spans="2:37">
      <c r="B26" s="1236"/>
      <c r="C26" s="1113"/>
      <c r="D26" s="740">
        <v>2018</v>
      </c>
      <c r="E26" s="19">
        <v>38190.717591858149</v>
      </c>
      <c r="F26" s="20">
        <v>31052.603922484552</v>
      </c>
      <c r="G26" s="20">
        <v>4862.0245388927624</v>
      </c>
      <c r="H26" s="20">
        <v>1298.6044411596004</v>
      </c>
      <c r="I26" s="20">
        <v>897.88475996842112</v>
      </c>
      <c r="J26" s="21">
        <v>79.599929352425505</v>
      </c>
      <c r="N26" s="1272"/>
      <c r="O26" s="858"/>
      <c r="P26" s="34">
        <f>P25-1</f>
        <v>2020</v>
      </c>
      <c r="Q26" s="58">
        <v>29167.425543975507</v>
      </c>
      <c r="R26" s="60">
        <v>2748.3898930415717</v>
      </c>
      <c r="S26" s="60" t="s">
        <v>39</v>
      </c>
      <c r="T26" s="60">
        <v>10610.396278369335</v>
      </c>
      <c r="U26" s="60">
        <v>2062.1955986312832</v>
      </c>
      <c r="V26" s="60">
        <v>54.667497342893903</v>
      </c>
      <c r="W26" s="60">
        <v>3226.7077911839201</v>
      </c>
      <c r="X26" s="60">
        <v>439.62549300930226</v>
      </c>
      <c r="Y26" s="60">
        <v>278.09660990915023</v>
      </c>
      <c r="Z26" s="60">
        <v>4778.7537594351897</v>
      </c>
      <c r="AA26" s="74">
        <v>601.37213328585347</v>
      </c>
      <c r="AB26" s="60">
        <v>462.70976157717701</v>
      </c>
      <c r="AC26" s="60">
        <v>69.051921767518508</v>
      </c>
      <c r="AD26" s="60">
        <v>168.20424417072411</v>
      </c>
      <c r="AE26" s="282">
        <v>840.8309401091326</v>
      </c>
      <c r="AF26" s="60">
        <v>167.16863847719392</v>
      </c>
      <c r="AG26" s="60">
        <v>972.61393067371932</v>
      </c>
      <c r="AH26" s="60">
        <v>16.060221745260002</v>
      </c>
      <c r="AI26" s="60">
        <v>375.61220602887965</v>
      </c>
      <c r="AJ26" s="60">
        <v>396.63352274552204</v>
      </c>
      <c r="AK26" s="59">
        <v>898.33510247198342</v>
      </c>
    </row>
    <row r="27" spans="2:37">
      <c r="B27" s="1236"/>
      <c r="C27" s="1113"/>
      <c r="D27" s="740">
        <f>D26+1</f>
        <v>2019</v>
      </c>
      <c r="E27" s="19">
        <v>37490.239161023463</v>
      </c>
      <c r="F27" s="20">
        <v>30765.502779406939</v>
      </c>
      <c r="G27" s="20">
        <v>4714.3798307555971</v>
      </c>
      <c r="H27" s="20">
        <v>1185.0130602301379</v>
      </c>
      <c r="I27" s="20">
        <v>721.82406693032954</v>
      </c>
      <c r="J27" s="21">
        <v>103.51942370032417</v>
      </c>
      <c r="N27" s="1272"/>
      <c r="O27" s="858"/>
      <c r="P27" s="34">
        <f t="shared" ref="P27:P29" si="4">P26-1</f>
        <v>2019</v>
      </c>
      <c r="Q27" s="58">
        <v>30280.308734389186</v>
      </c>
      <c r="R27" s="60">
        <v>3642.7865298011675</v>
      </c>
      <c r="S27" s="60">
        <v>0</v>
      </c>
      <c r="T27" s="60">
        <v>10174.70429394171</v>
      </c>
      <c r="U27" s="60">
        <v>1946.2436492330721</v>
      </c>
      <c r="V27" s="60">
        <v>34.466652785116281</v>
      </c>
      <c r="W27" s="60">
        <v>2655.5246090296387</v>
      </c>
      <c r="X27" s="60">
        <v>510.95078052594238</v>
      </c>
      <c r="Y27" s="60">
        <v>885.52177111969002</v>
      </c>
      <c r="Z27" s="60">
        <v>4269.5428545167215</v>
      </c>
      <c r="AA27" s="60">
        <v>531.11858736591159</v>
      </c>
      <c r="AB27" s="60">
        <v>431.42731064163786</v>
      </c>
      <c r="AC27" s="60">
        <v>35.747372075824103</v>
      </c>
      <c r="AD27" s="60">
        <v>326.76405680493889</v>
      </c>
      <c r="AE27" s="282">
        <v>2113.2092745750901</v>
      </c>
      <c r="AF27" s="60">
        <v>248.23807937654638</v>
      </c>
      <c r="AG27" s="60">
        <v>279.23567689946412</v>
      </c>
      <c r="AH27" s="60">
        <v>19.430141302156304</v>
      </c>
      <c r="AI27" s="60">
        <v>546.79992568404225</v>
      </c>
      <c r="AJ27" s="60">
        <v>481.44539351645227</v>
      </c>
      <c r="AK27" s="57">
        <v>1147.1517751940598</v>
      </c>
    </row>
    <row r="28" spans="2:37">
      <c r="B28" s="1236"/>
      <c r="C28" s="1113"/>
      <c r="D28" s="740">
        <f>D27+1</f>
        <v>2020</v>
      </c>
      <c r="E28" s="28">
        <v>30389.755370104012</v>
      </c>
      <c r="F28" s="29">
        <v>25240.402155499112</v>
      </c>
      <c r="G28" s="29">
        <v>3682.8417459701659</v>
      </c>
      <c r="H28" s="29">
        <v>831.08088039444522</v>
      </c>
      <c r="I28" s="29">
        <v>595.30077067215109</v>
      </c>
      <c r="J28" s="30">
        <v>40.129817568183206</v>
      </c>
      <c r="N28" s="1272"/>
      <c r="O28" s="858"/>
      <c r="P28" s="34">
        <f t="shared" si="4"/>
        <v>2018</v>
      </c>
      <c r="Q28" s="58">
        <v>31118.0207945078</v>
      </c>
      <c r="R28" s="60">
        <v>3888.1779310876295</v>
      </c>
      <c r="S28" s="60" t="s">
        <v>39</v>
      </c>
      <c r="T28" s="60">
        <v>12058.800917543127</v>
      </c>
      <c r="U28" s="60">
        <v>2075.976834098738</v>
      </c>
      <c r="V28" s="60">
        <v>12.215366364524828</v>
      </c>
      <c r="W28" s="60">
        <v>2214.3778239377457</v>
      </c>
      <c r="X28" s="60">
        <v>322.8625588295485</v>
      </c>
      <c r="Y28" s="60">
        <v>586.84419944304568</v>
      </c>
      <c r="Z28" s="60">
        <v>4500.3615136981243</v>
      </c>
      <c r="AA28" s="60">
        <v>642.3525391906818</v>
      </c>
      <c r="AB28" s="60">
        <v>513.40686731024607</v>
      </c>
      <c r="AC28" s="60">
        <v>59.370916061223966</v>
      </c>
      <c r="AD28" s="60">
        <v>391.96378708184756</v>
      </c>
      <c r="AE28" s="282">
        <v>1057.3010821923713</v>
      </c>
      <c r="AF28" s="60">
        <v>179.45434656880713</v>
      </c>
      <c r="AG28" s="60">
        <v>269.61664354867236</v>
      </c>
      <c r="AH28" s="60">
        <v>16.13416819531761</v>
      </c>
      <c r="AI28" s="60">
        <v>634.31371379184532</v>
      </c>
      <c r="AJ28" s="56">
        <v>803.73669417855695</v>
      </c>
      <c r="AK28" s="59">
        <v>890.75289138589415</v>
      </c>
    </row>
    <row r="29" spans="2:37" ht="15" thickBot="1">
      <c r="B29" s="1236"/>
      <c r="C29" s="1114"/>
      <c r="D29" s="741">
        <f>D28+1</f>
        <v>2021</v>
      </c>
      <c r="E29" s="31">
        <v>33229.692286936755</v>
      </c>
      <c r="F29" s="32">
        <v>27260.608551362024</v>
      </c>
      <c r="G29" s="32">
        <v>4405.523053837388</v>
      </c>
      <c r="H29" s="32">
        <v>1018.6460650428127</v>
      </c>
      <c r="I29" s="32">
        <v>494.78960020599368</v>
      </c>
      <c r="J29" s="33">
        <v>50.125016488477613</v>
      </c>
      <c r="N29" s="1273"/>
      <c r="O29" s="1274"/>
      <c r="P29" s="35">
        <f t="shared" si="4"/>
        <v>2017</v>
      </c>
      <c r="Q29" s="46">
        <v>31626.020395617765</v>
      </c>
      <c r="R29" s="50">
        <v>3524.9388790630178</v>
      </c>
      <c r="S29" s="50">
        <v>18.828953912420786</v>
      </c>
      <c r="T29" s="50">
        <v>10949.841146172826</v>
      </c>
      <c r="U29" s="50">
        <v>2347.5914400083075</v>
      </c>
      <c r="V29" s="50">
        <v>43.767664131017533</v>
      </c>
      <c r="W29" s="50">
        <v>2396.375379217614</v>
      </c>
      <c r="X29" s="50">
        <v>620.61597429849371</v>
      </c>
      <c r="Y29" s="50">
        <v>434.01724454335169</v>
      </c>
      <c r="Z29" s="50">
        <v>4862.5842985359814</v>
      </c>
      <c r="AA29" s="50">
        <v>509.83792899684846</v>
      </c>
      <c r="AB29" s="50">
        <v>436.90419107587076</v>
      </c>
      <c r="AC29" s="50">
        <v>100.31258303061702</v>
      </c>
      <c r="AD29" s="50">
        <v>204.13007114110903</v>
      </c>
      <c r="AE29" s="283">
        <v>2333.7567959040607</v>
      </c>
      <c r="AF29" s="50">
        <v>148.86776795200333</v>
      </c>
      <c r="AG29" s="50">
        <v>332.20354310665175</v>
      </c>
      <c r="AH29" s="50">
        <v>264.12284644769272</v>
      </c>
      <c r="AI29" s="50">
        <v>491.08591721514409</v>
      </c>
      <c r="AJ29" s="50">
        <v>504.53666933838184</v>
      </c>
      <c r="AK29" s="49">
        <v>1101.7011015263602</v>
      </c>
    </row>
    <row r="30" spans="2:37">
      <c r="B30" s="1236"/>
      <c r="C30" s="1112" t="s">
        <v>3</v>
      </c>
      <c r="D30" s="742">
        <f>D31-1</f>
        <v>2017</v>
      </c>
      <c r="E30" s="19">
        <v>46142.16010118898</v>
      </c>
      <c r="F30" s="20">
        <v>6375.2553205256654</v>
      </c>
      <c r="G30" s="20">
        <v>31626.020395617321</v>
      </c>
      <c r="H30" s="20">
        <v>5135.386429736991</v>
      </c>
      <c r="I30" s="20">
        <v>2731.469470552961</v>
      </c>
      <c r="J30" s="21">
        <v>274.02848475603713</v>
      </c>
    </row>
    <row r="31" spans="2:37">
      <c r="B31" s="1236"/>
      <c r="C31" s="1113"/>
      <c r="D31" s="743">
        <v>2018</v>
      </c>
      <c r="E31" s="19">
        <v>45848.267531463483</v>
      </c>
      <c r="F31" s="20">
        <v>6512.4587840662098</v>
      </c>
      <c r="G31" s="20">
        <v>31118.020794507807</v>
      </c>
      <c r="H31" s="20">
        <v>5495.5795669151012</v>
      </c>
      <c r="I31" s="20">
        <v>2438.7043840606752</v>
      </c>
      <c r="J31" s="21">
        <v>283.50400191371017</v>
      </c>
      <c r="O31" t="s">
        <v>38</v>
      </c>
    </row>
    <row r="32" spans="2:37">
      <c r="B32" s="1236"/>
      <c r="C32" s="1113"/>
      <c r="D32" s="743">
        <f>D31+1</f>
        <v>2019</v>
      </c>
      <c r="E32" s="19">
        <v>44390.047148976206</v>
      </c>
      <c r="F32" s="20">
        <v>6024.25497048332</v>
      </c>
      <c r="G32" s="20">
        <v>30280.308734389455</v>
      </c>
      <c r="H32" s="20">
        <v>5415.3341549930965</v>
      </c>
      <c r="I32" s="20">
        <v>2373.8321430586411</v>
      </c>
      <c r="J32" s="21">
        <v>296.31714605260981</v>
      </c>
      <c r="O32">
        <v>1</v>
      </c>
      <c r="P32" t="s">
        <v>18</v>
      </c>
    </row>
    <row r="33" spans="2:16">
      <c r="B33" s="1236"/>
      <c r="C33" s="1113"/>
      <c r="D33" s="743">
        <f>D32+1</f>
        <v>2020</v>
      </c>
      <c r="E33" s="28">
        <v>41646.685536944802</v>
      </c>
      <c r="F33" s="29">
        <v>5454.575831336806</v>
      </c>
      <c r="G33" s="29">
        <v>29167.425543975507</v>
      </c>
      <c r="H33" s="29">
        <v>4394.2497401752453</v>
      </c>
      <c r="I33" s="29">
        <v>2292.8742051644763</v>
      </c>
      <c r="J33" s="30">
        <v>337.56021629305576</v>
      </c>
      <c r="O33">
        <v>2</v>
      </c>
      <c r="P33" t="s">
        <v>19</v>
      </c>
    </row>
    <row r="34" spans="2:16" ht="15" thickBot="1">
      <c r="B34" s="1236"/>
      <c r="C34" s="1114"/>
      <c r="D34" s="744">
        <f>D33+1</f>
        <v>2021</v>
      </c>
      <c r="E34" s="31">
        <v>48090.352727140518</v>
      </c>
      <c r="F34" s="32">
        <v>5537.7250171630385</v>
      </c>
      <c r="G34" s="32">
        <v>34356.083933441645</v>
      </c>
      <c r="H34" s="32">
        <v>5479.8323246809205</v>
      </c>
      <c r="I34" s="32">
        <v>2480.1980902513897</v>
      </c>
      <c r="J34" s="33">
        <v>236.51336160392592</v>
      </c>
      <c r="O34">
        <v>3</v>
      </c>
      <c r="P34" t="s">
        <v>20</v>
      </c>
    </row>
    <row r="35" spans="2:16">
      <c r="B35" s="1236"/>
      <c r="C35" s="1112" t="s">
        <v>1812</v>
      </c>
      <c r="D35" s="742">
        <f>D36-1</f>
        <v>2017</v>
      </c>
      <c r="E35" s="19">
        <v>30152.124239850891</v>
      </c>
      <c r="F35" s="20">
        <v>1473.1084363246587</v>
      </c>
      <c r="G35" s="20">
        <v>4108.7046093342069</v>
      </c>
      <c r="H35" s="20">
        <v>21127.917664922439</v>
      </c>
      <c r="I35" s="20">
        <v>2987.1257557304943</v>
      </c>
      <c r="J35" s="21">
        <v>455.26777353908909</v>
      </c>
      <c r="O35">
        <v>4</v>
      </c>
      <c r="P35" t="s">
        <v>21</v>
      </c>
    </row>
    <row r="36" spans="2:16">
      <c r="B36" s="1236"/>
      <c r="C36" s="1113"/>
      <c r="D36" s="743">
        <v>2018</v>
      </c>
      <c r="E36" s="19">
        <v>27647.63720061698</v>
      </c>
      <c r="F36" s="20">
        <v>1620.4685948627659</v>
      </c>
      <c r="G36" s="20">
        <v>3547.230071787937</v>
      </c>
      <c r="H36" s="20">
        <v>18663.465831557176</v>
      </c>
      <c r="I36" s="20">
        <v>3194.2742121813408</v>
      </c>
      <c r="J36" s="21">
        <v>622.19849022793073</v>
      </c>
      <c r="O36">
        <v>5</v>
      </c>
      <c r="P36" t="s">
        <v>22</v>
      </c>
    </row>
    <row r="37" spans="2:16">
      <c r="B37" s="1236"/>
      <c r="C37" s="1113"/>
      <c r="D37" s="743">
        <f>D36+1</f>
        <v>2019</v>
      </c>
      <c r="E37" s="19">
        <v>31238.964128957236</v>
      </c>
      <c r="F37" s="20">
        <v>1363.4532313519105</v>
      </c>
      <c r="G37" s="20">
        <v>3652.1499844070927</v>
      </c>
      <c r="H37" s="20">
        <v>21655.872742904376</v>
      </c>
      <c r="I37" s="20">
        <v>4017.9207135361939</v>
      </c>
      <c r="J37" s="21">
        <v>549.56745675791228</v>
      </c>
      <c r="O37">
        <v>6</v>
      </c>
      <c r="P37" t="s">
        <v>23</v>
      </c>
    </row>
    <row r="38" spans="2:16">
      <c r="B38" s="1236"/>
      <c r="C38" s="1113"/>
      <c r="D38" s="743">
        <f>D37+1</f>
        <v>2020</v>
      </c>
      <c r="E38" s="28">
        <v>23110.281793378424</v>
      </c>
      <c r="F38" s="29">
        <v>903.95157806090094</v>
      </c>
      <c r="G38" s="29">
        <v>3527.9165941023175</v>
      </c>
      <c r="H38" s="29">
        <v>15728.827673428392</v>
      </c>
      <c r="I38" s="29">
        <v>2596.6689155208755</v>
      </c>
      <c r="J38" s="30">
        <v>352.91703226589124</v>
      </c>
      <c r="O38">
        <v>7</v>
      </c>
      <c r="P38" t="s">
        <v>24</v>
      </c>
    </row>
    <row r="39" spans="2:16" ht="15" thickBot="1">
      <c r="B39" s="1236"/>
      <c r="C39" s="1114"/>
      <c r="D39" s="744">
        <f>D38+1</f>
        <v>2021</v>
      </c>
      <c r="E39" s="31">
        <v>23948.91201956855</v>
      </c>
      <c r="F39" s="32">
        <v>1189.8381397165369</v>
      </c>
      <c r="G39" s="32">
        <v>3255.3045222316955</v>
      </c>
      <c r="H39" s="32">
        <v>17010.899558272718</v>
      </c>
      <c r="I39" s="32">
        <v>2240.708982091036</v>
      </c>
      <c r="J39" s="33">
        <v>252.16081725639981</v>
      </c>
      <c r="O39">
        <v>8</v>
      </c>
      <c r="P39" t="s">
        <v>25</v>
      </c>
    </row>
    <row r="40" spans="2:16">
      <c r="B40" s="1236"/>
      <c r="C40" s="1112" t="s">
        <v>5</v>
      </c>
      <c r="D40" s="742">
        <f>D41-1</f>
        <v>2017</v>
      </c>
      <c r="E40" s="19">
        <v>16266.95656658299</v>
      </c>
      <c r="F40" s="20">
        <v>1258.4978676036999</v>
      </c>
      <c r="G40" s="20">
        <v>3234.8186406493269</v>
      </c>
      <c r="H40" s="20">
        <v>4441.2578396566878</v>
      </c>
      <c r="I40" s="20">
        <v>6620.4798410858821</v>
      </c>
      <c r="J40" s="21">
        <v>711.9023775873942</v>
      </c>
      <c r="O40">
        <v>9</v>
      </c>
      <c r="P40" t="s">
        <v>26</v>
      </c>
    </row>
    <row r="41" spans="2:16">
      <c r="B41" s="1236"/>
      <c r="C41" s="1113"/>
      <c r="D41" s="743">
        <v>2018</v>
      </c>
      <c r="E41" s="19">
        <v>17123.938145273518</v>
      </c>
      <c r="F41" s="20">
        <v>1252.4294138766711</v>
      </c>
      <c r="G41" s="20">
        <v>3612.3474937128985</v>
      </c>
      <c r="H41" s="20">
        <v>4268.5831387068556</v>
      </c>
      <c r="I41" s="20">
        <v>7298.2204286834904</v>
      </c>
      <c r="J41" s="21">
        <v>692.35767029354952</v>
      </c>
      <c r="O41">
        <v>10</v>
      </c>
      <c r="P41" t="s">
        <v>27</v>
      </c>
    </row>
    <row r="42" spans="2:16">
      <c r="B42" s="1236"/>
      <c r="C42" s="1113"/>
      <c r="D42" s="743">
        <f>D41+1</f>
        <v>2019</v>
      </c>
      <c r="E42" s="19">
        <v>15417.223539331248</v>
      </c>
      <c r="F42" s="20">
        <v>941.66912400492481</v>
      </c>
      <c r="G42" s="20">
        <v>2951.1815458842948</v>
      </c>
      <c r="H42" s="20">
        <v>4123.3509112721713</v>
      </c>
      <c r="I42" s="20">
        <v>6759.5532389045129</v>
      </c>
      <c r="J42" s="21">
        <v>641.46871926543247</v>
      </c>
      <c r="O42">
        <v>11</v>
      </c>
      <c r="P42" t="s">
        <v>28</v>
      </c>
    </row>
    <row r="43" spans="2:16">
      <c r="B43" s="1236"/>
      <c r="C43" s="1113"/>
      <c r="D43" s="743">
        <f>D42+1</f>
        <v>2020</v>
      </c>
      <c r="E43" s="28">
        <v>15949.095612870606</v>
      </c>
      <c r="F43" s="29">
        <v>1015.0201849271978</v>
      </c>
      <c r="G43" s="29">
        <v>2899.9167056509177</v>
      </c>
      <c r="H43" s="29">
        <v>4078.9025139878504</v>
      </c>
      <c r="I43" s="29">
        <v>7372.1330495468801</v>
      </c>
      <c r="J43" s="30">
        <v>583.1231587576292</v>
      </c>
      <c r="O43">
        <v>12</v>
      </c>
      <c r="P43" t="s">
        <v>29</v>
      </c>
    </row>
    <row r="44" spans="2:16" ht="15" thickBot="1">
      <c r="B44" s="1236"/>
      <c r="C44" s="1114"/>
      <c r="D44" s="744">
        <f>D43+1</f>
        <v>2021</v>
      </c>
      <c r="E44" s="31">
        <v>14891.35649157955</v>
      </c>
      <c r="F44" s="32">
        <v>1115.3459516435232</v>
      </c>
      <c r="G44" s="32">
        <v>3035.8621684320788</v>
      </c>
      <c r="H44" s="32">
        <v>4057.9902913473911</v>
      </c>
      <c r="I44" s="32">
        <v>6010.9633074116491</v>
      </c>
      <c r="J44" s="33">
        <v>671.19477274493113</v>
      </c>
      <c r="O44">
        <v>13</v>
      </c>
      <c r="P44" t="s">
        <v>30</v>
      </c>
    </row>
    <row r="45" spans="2:16">
      <c r="B45" s="1236"/>
      <c r="C45" s="1112" t="s">
        <v>6</v>
      </c>
      <c r="D45" s="742">
        <f>D46-1</f>
        <v>2017</v>
      </c>
      <c r="E45" s="19">
        <v>4233.9985276579237</v>
      </c>
      <c r="F45" s="20">
        <v>59.077334527748789</v>
      </c>
      <c r="G45" s="20">
        <v>120.93543750115101</v>
      </c>
      <c r="H45" s="20">
        <v>336.66042569026439</v>
      </c>
      <c r="I45" s="20">
        <v>393.70621362648279</v>
      </c>
      <c r="J45" s="21">
        <v>3323.6191163122767</v>
      </c>
      <c r="O45">
        <v>14</v>
      </c>
      <c r="P45" t="s">
        <v>31</v>
      </c>
    </row>
    <row r="46" spans="2:16">
      <c r="B46" s="1236"/>
      <c r="C46" s="1113"/>
      <c r="D46" s="743">
        <v>2018</v>
      </c>
      <c r="E46" s="19">
        <v>4122.4816999909935</v>
      </c>
      <c r="F46" s="20">
        <v>57.556700495050762</v>
      </c>
      <c r="G46" s="20">
        <v>65.715475650672673</v>
      </c>
      <c r="H46" s="20">
        <v>420.33797085877217</v>
      </c>
      <c r="I46" s="20">
        <v>310.86718771622213</v>
      </c>
      <c r="J46" s="21">
        <v>3268.0043652702911</v>
      </c>
      <c r="O46">
        <v>15</v>
      </c>
      <c r="P46" t="s">
        <v>32</v>
      </c>
    </row>
    <row r="47" spans="2:16">
      <c r="B47" s="1236"/>
      <c r="C47" s="1113"/>
      <c r="D47" s="743">
        <f>D46+1</f>
        <v>2019</v>
      </c>
      <c r="E47" s="19">
        <v>4134.1108333950988</v>
      </c>
      <c r="F47" s="20">
        <v>114.06917788161634</v>
      </c>
      <c r="G47" s="20">
        <v>52.802226784985237</v>
      </c>
      <c r="H47" s="20">
        <v>348.50075064198131</v>
      </c>
      <c r="I47" s="20">
        <v>283.30654137218545</v>
      </c>
      <c r="J47" s="21">
        <v>3335.4321367143157</v>
      </c>
      <c r="O47">
        <v>16</v>
      </c>
      <c r="P47" t="s">
        <v>33</v>
      </c>
    </row>
    <row r="48" spans="2:16">
      <c r="B48" s="1236"/>
      <c r="C48" s="1113"/>
      <c r="D48" s="743">
        <f>D47+1</f>
        <v>2020</v>
      </c>
      <c r="E48" s="28">
        <v>3386.2370532358832</v>
      </c>
      <c r="F48" s="29">
        <v>21.741522762235682</v>
      </c>
      <c r="G48" s="29">
        <v>85.074324133677095</v>
      </c>
      <c r="H48" s="29">
        <v>261.55875866268434</v>
      </c>
      <c r="I48" s="29">
        <v>165.09045077079597</v>
      </c>
      <c r="J48" s="30">
        <v>2852.7719969065083</v>
      </c>
      <c r="O48">
        <v>17</v>
      </c>
      <c r="P48" t="s">
        <v>34</v>
      </c>
    </row>
    <row r="49" spans="2:29" ht="15" thickBot="1">
      <c r="B49" s="1237"/>
      <c r="C49" s="1114"/>
      <c r="D49" s="744">
        <f>D48+1</f>
        <v>2021</v>
      </c>
      <c r="E49" s="31">
        <v>4097.7265152496175</v>
      </c>
      <c r="F49" s="32">
        <v>40.945578244748546</v>
      </c>
      <c r="G49" s="32">
        <v>121.7599144093487</v>
      </c>
      <c r="H49" s="32">
        <v>249.87427671993478</v>
      </c>
      <c r="I49" s="32">
        <v>295.30345174190222</v>
      </c>
      <c r="J49" s="33">
        <v>3389.8432941336705</v>
      </c>
      <c r="O49">
        <v>18</v>
      </c>
      <c r="P49" t="s">
        <v>35</v>
      </c>
    </row>
    <row r="50" spans="2:29">
      <c r="O50">
        <v>19</v>
      </c>
      <c r="P50" t="s">
        <v>36</v>
      </c>
    </row>
    <row r="51" spans="2:29">
      <c r="O51">
        <v>20</v>
      </c>
      <c r="P51" t="s">
        <v>37</v>
      </c>
    </row>
    <row r="58" spans="2:29" ht="15" thickBot="1"/>
    <row r="59" spans="2:29" ht="15" thickBot="1">
      <c r="T59" s="1245" t="s">
        <v>57</v>
      </c>
      <c r="U59" s="1246"/>
      <c r="V59" s="1246"/>
      <c r="W59" s="1247"/>
      <c r="Z59" s="1245" t="s">
        <v>61</v>
      </c>
      <c r="AA59" s="1246"/>
      <c r="AB59" s="1246"/>
      <c r="AC59" s="1247"/>
    </row>
    <row r="60" spans="2:29" ht="15" thickBot="1">
      <c r="E60" s="1245" t="s">
        <v>53</v>
      </c>
      <c r="F60" s="1246"/>
      <c r="G60" s="1246"/>
      <c r="H60" s="1246"/>
      <c r="I60" s="1246"/>
      <c r="J60" s="1246"/>
      <c r="K60" s="1246"/>
      <c r="L60" s="1246"/>
      <c r="M60" s="1246"/>
      <c r="N60" s="1247"/>
      <c r="T60" s="1248"/>
      <c r="U60" s="1249"/>
      <c r="V60" s="1249"/>
      <c r="W60" s="1250"/>
      <c r="Z60" s="1248"/>
      <c r="AA60" s="1249"/>
      <c r="AB60" s="1249"/>
      <c r="AC60" s="1250"/>
    </row>
    <row r="61" spans="2:29" ht="16.8" thickBot="1">
      <c r="E61" s="1248"/>
      <c r="F61" s="1249"/>
      <c r="G61" s="1249"/>
      <c r="H61" s="1249"/>
      <c r="I61" s="1249"/>
      <c r="J61" s="1249"/>
      <c r="K61" s="1249"/>
      <c r="L61" s="1249"/>
      <c r="M61" s="1249"/>
      <c r="N61" s="1250"/>
      <c r="T61" s="105" t="s">
        <v>13</v>
      </c>
      <c r="U61" s="106" t="s">
        <v>58</v>
      </c>
      <c r="V61" s="106" t="s">
        <v>59</v>
      </c>
      <c r="W61" s="107" t="s">
        <v>60</v>
      </c>
      <c r="Z61" s="105" t="s">
        <v>15</v>
      </c>
      <c r="AA61" s="106" t="s">
        <v>58</v>
      </c>
      <c r="AB61" s="106" t="s">
        <v>59</v>
      </c>
      <c r="AC61" s="107" t="s">
        <v>60</v>
      </c>
    </row>
    <row r="62" spans="2:29" ht="15" thickBot="1">
      <c r="E62" s="1251" t="s">
        <v>51</v>
      </c>
      <c r="F62" s="1252"/>
      <c r="G62" s="1252"/>
      <c r="H62" s="1252"/>
      <c r="I62" s="1253"/>
      <c r="J62" s="1251" t="s">
        <v>52</v>
      </c>
      <c r="K62" s="1252"/>
      <c r="L62" s="1252"/>
      <c r="M62" s="1252"/>
      <c r="N62" s="1253"/>
      <c r="O62" s="1254" t="s">
        <v>9</v>
      </c>
      <c r="P62" s="1255"/>
      <c r="S62" s="1235" t="s">
        <v>54</v>
      </c>
      <c r="T62" s="36">
        <v>2021</v>
      </c>
      <c r="U62" s="108">
        <v>92495.416869999986</v>
      </c>
      <c r="V62" s="109">
        <v>2022.232317</v>
      </c>
      <c r="W62" s="110">
        <v>1271.6445227479996</v>
      </c>
      <c r="Y62" s="1235" t="s">
        <v>54</v>
      </c>
      <c r="Z62" s="36">
        <v>2021</v>
      </c>
      <c r="AA62" s="108">
        <v>105163.11663999999</v>
      </c>
      <c r="AB62" s="109">
        <v>2123.7492269999993</v>
      </c>
      <c r="AC62" s="110">
        <v>1419.5547715040002</v>
      </c>
    </row>
    <row r="63" spans="2:29" ht="15" thickBot="1">
      <c r="E63" s="84">
        <v>2021</v>
      </c>
      <c r="F63" s="85">
        <f>E63-1</f>
        <v>2020</v>
      </c>
      <c r="G63" s="85">
        <f t="shared" ref="G63:I63" si="5">F63-1</f>
        <v>2019</v>
      </c>
      <c r="H63" s="85">
        <f t="shared" si="5"/>
        <v>2018</v>
      </c>
      <c r="I63" s="85">
        <f t="shared" si="5"/>
        <v>2017</v>
      </c>
      <c r="J63" s="84">
        <v>2021</v>
      </c>
      <c r="K63" s="85">
        <f>J63-1</f>
        <v>2020</v>
      </c>
      <c r="L63" s="85">
        <f>K63-1</f>
        <v>2019</v>
      </c>
      <c r="M63" s="85">
        <f t="shared" ref="M63:N63" si="6">L63-1</f>
        <v>2018</v>
      </c>
      <c r="N63" s="86">
        <f t="shared" si="6"/>
        <v>2017</v>
      </c>
      <c r="O63" s="1196" t="s">
        <v>54</v>
      </c>
      <c r="P63" s="1198"/>
      <c r="S63" s="1236"/>
      <c r="T63" s="37">
        <f>T62-1</f>
        <v>2020</v>
      </c>
      <c r="U63" s="45">
        <v>73779.742989999984</v>
      </c>
      <c r="V63" s="111">
        <v>1692.1079699999998</v>
      </c>
      <c r="W63" s="112">
        <v>967.04036341000005</v>
      </c>
      <c r="Y63" s="1236"/>
      <c r="Z63" s="37">
        <f>Z62-1</f>
        <v>2020</v>
      </c>
      <c r="AA63" s="45">
        <v>86673.298849999992</v>
      </c>
      <c r="AB63" s="111">
        <v>1973.4193729999997</v>
      </c>
      <c r="AC63" s="112">
        <v>1194.6974812420001</v>
      </c>
    </row>
    <row r="64" spans="2:29" ht="15" thickBot="1">
      <c r="D64" s="104" t="s">
        <v>40</v>
      </c>
      <c r="E64" s="79">
        <v>2437.7977714855551</v>
      </c>
      <c r="F64" s="87">
        <v>1969.993617866905</v>
      </c>
      <c r="G64" s="10">
        <v>2284.5857235133258</v>
      </c>
      <c r="H64" s="87">
        <v>2993.4826891817993</v>
      </c>
      <c r="I64" s="95">
        <v>2683.0096724325813</v>
      </c>
      <c r="J64" s="79">
        <v>2787.4628156901963</v>
      </c>
      <c r="K64" s="87">
        <v>2034.2475717804157</v>
      </c>
      <c r="L64" s="87">
        <v>2729.4838757743928</v>
      </c>
      <c r="M64" s="87">
        <v>3271.1754962741647</v>
      </c>
      <c r="N64" s="101">
        <v>2895.3315893998547</v>
      </c>
      <c r="S64" s="1236"/>
      <c r="T64" s="37">
        <f t="shared" ref="T64:T66" si="7">T63-1</f>
        <v>2019</v>
      </c>
      <c r="U64" s="45">
        <v>78837.973350000029</v>
      </c>
      <c r="V64" s="111">
        <v>1811.2767329999997</v>
      </c>
      <c r="W64" s="112">
        <v>1255.1669704640001</v>
      </c>
      <c r="Y64" s="1236"/>
      <c r="Z64" s="37">
        <f t="shared" ref="Z64:Z66" si="8">Z63-1</f>
        <v>2019</v>
      </c>
      <c r="AA64" s="45">
        <v>87086.745799999946</v>
      </c>
      <c r="AB64" s="111">
        <v>1767.4238200000004</v>
      </c>
      <c r="AC64" s="112">
        <v>1271.4606623450002</v>
      </c>
    </row>
    <row r="65" spans="4:29" ht="15" thickBot="1">
      <c r="D65" s="92" t="s">
        <v>41</v>
      </c>
      <c r="E65" s="80">
        <v>2403.112040450379</v>
      </c>
      <c r="F65" s="88">
        <v>1945.3171373351097</v>
      </c>
      <c r="G65" s="43">
        <v>2282.001700423571</v>
      </c>
      <c r="H65" s="88">
        <v>2988.0977775447022</v>
      </c>
      <c r="I65" s="96">
        <v>2652.6594945376064</v>
      </c>
      <c r="J65" s="80">
        <v>2743.6032929724379</v>
      </c>
      <c r="K65" s="88">
        <v>1952.2376161787511</v>
      </c>
      <c r="L65" s="88">
        <v>2697.6832973506853</v>
      </c>
      <c r="M65" s="88">
        <v>3216.2610511215271</v>
      </c>
      <c r="N65" s="96">
        <v>2858.6741847337212</v>
      </c>
      <c r="S65" s="1236"/>
      <c r="T65" s="37">
        <f t="shared" si="7"/>
        <v>2018</v>
      </c>
      <c r="U65" s="4" t="s">
        <v>56</v>
      </c>
      <c r="V65" s="37" t="s">
        <v>56</v>
      </c>
      <c r="W65" s="39" t="s">
        <v>56</v>
      </c>
      <c r="Y65" s="1236"/>
      <c r="Z65" s="37">
        <f t="shared" si="8"/>
        <v>2018</v>
      </c>
      <c r="AA65" s="4" t="s">
        <v>56</v>
      </c>
      <c r="AB65" s="37" t="s">
        <v>56</v>
      </c>
      <c r="AC65" s="39" t="s">
        <v>56</v>
      </c>
    </row>
    <row r="66" spans="4:29" ht="15" thickBot="1">
      <c r="D66" s="93" t="s">
        <v>42</v>
      </c>
      <c r="E66" s="81">
        <v>114.15856479403558</v>
      </c>
      <c r="F66" s="89">
        <v>85.989566756264921</v>
      </c>
      <c r="G66" s="89">
        <v>90.720591165307994</v>
      </c>
      <c r="H66" s="89">
        <v>219.18004475700397</v>
      </c>
      <c r="I66" s="97">
        <v>114.98284784071009</v>
      </c>
      <c r="J66" s="81">
        <v>201.23345050409918</v>
      </c>
      <c r="K66" s="89">
        <v>135.07419049244291</v>
      </c>
      <c r="L66" s="89">
        <v>96.140677028795949</v>
      </c>
      <c r="M66" s="89">
        <v>146.54610223590745</v>
      </c>
      <c r="N66" s="102">
        <v>142.80674395834583</v>
      </c>
      <c r="S66" s="1237"/>
      <c r="T66" s="9">
        <f t="shared" si="7"/>
        <v>2017</v>
      </c>
      <c r="U66" s="113" t="s">
        <v>56</v>
      </c>
      <c r="V66" s="9" t="s">
        <v>56</v>
      </c>
      <c r="W66" s="40" t="s">
        <v>56</v>
      </c>
      <c r="Y66" s="1237"/>
      <c r="Z66" s="9">
        <f t="shared" si="8"/>
        <v>2017</v>
      </c>
      <c r="AA66" s="113" t="s">
        <v>56</v>
      </c>
      <c r="AB66" s="9" t="s">
        <v>56</v>
      </c>
      <c r="AC66" s="40" t="s">
        <v>56</v>
      </c>
    </row>
    <row r="67" spans="4:29">
      <c r="D67" s="44" t="s">
        <v>43</v>
      </c>
      <c r="E67" s="58">
        <v>14.383171905436567</v>
      </c>
      <c r="F67" s="60">
        <v>28.266621557277002</v>
      </c>
      <c r="G67" s="60">
        <v>6.5124392156862738</v>
      </c>
      <c r="H67" s="60">
        <v>43.028945736794704</v>
      </c>
      <c r="I67" s="56">
        <v>38.794091697525843</v>
      </c>
      <c r="J67" s="58">
        <v>63.524843986723788</v>
      </c>
      <c r="K67" s="60">
        <v>34.333510286460402</v>
      </c>
      <c r="L67" s="60">
        <v>27.816877249962815</v>
      </c>
      <c r="M67" s="60">
        <v>64.343950594568099</v>
      </c>
      <c r="N67" s="59">
        <v>32.213422247612982</v>
      </c>
    </row>
    <row r="68" spans="4:29">
      <c r="D68" s="44" t="s">
        <v>44</v>
      </c>
      <c r="E68" s="58">
        <v>1714.5715293980033</v>
      </c>
      <c r="F68" s="60">
        <v>1387.343083262449</v>
      </c>
      <c r="G68" s="60">
        <v>1708.9892129404177</v>
      </c>
      <c r="H68" s="60">
        <v>1909.5977288038571</v>
      </c>
      <c r="I68" s="56">
        <v>1891.5591539355705</v>
      </c>
      <c r="J68" s="58">
        <v>1662.1964039912089</v>
      </c>
      <c r="K68" s="60">
        <v>1184.9393059996282</v>
      </c>
      <c r="L68" s="60">
        <v>1793.282566155031</v>
      </c>
      <c r="M68" s="60">
        <v>2173.3569829246653</v>
      </c>
      <c r="N68" s="59">
        <v>1756.0635202373483</v>
      </c>
    </row>
    <row r="69" spans="4:29">
      <c r="D69" s="44" t="s">
        <v>45</v>
      </c>
      <c r="E69" s="58">
        <v>354.834077815211</v>
      </c>
      <c r="F69" s="60">
        <v>200.65372455441079</v>
      </c>
      <c r="G69" s="60">
        <v>312.7838621415811</v>
      </c>
      <c r="H69" s="60">
        <v>493.31151324211521</v>
      </c>
      <c r="I69" s="56">
        <v>344.93206848224634</v>
      </c>
      <c r="J69" s="58">
        <v>595.75173785367213</v>
      </c>
      <c r="K69" s="60">
        <v>400.72234968068352</v>
      </c>
      <c r="L69" s="60">
        <v>506.37444369036797</v>
      </c>
      <c r="M69" s="60">
        <v>580.33810811224009</v>
      </c>
      <c r="N69" s="59">
        <v>621.28665824259349</v>
      </c>
    </row>
    <row r="70" spans="4:29">
      <c r="D70" s="44" t="s">
        <v>46</v>
      </c>
      <c r="E70" s="58">
        <v>110.15009324505384</v>
      </c>
      <c r="F70" s="60">
        <v>66.004703850841196</v>
      </c>
      <c r="G70" s="60">
        <v>64.399468029882485</v>
      </c>
      <c r="H70" s="60">
        <v>102.9724024023438</v>
      </c>
      <c r="I70" s="56">
        <v>91.992646549246729</v>
      </c>
      <c r="J70" s="58">
        <v>82.965875165481705</v>
      </c>
      <c r="K70" s="60">
        <v>65.474767483058898</v>
      </c>
      <c r="L70" s="60">
        <v>51.399906223096593</v>
      </c>
      <c r="M70" s="60">
        <v>35.248951372630266</v>
      </c>
      <c r="N70" s="59">
        <v>62.877600223710218</v>
      </c>
    </row>
    <row r="71" spans="4:29" ht="15" thickBot="1">
      <c r="D71" s="44" t="s">
        <v>47</v>
      </c>
      <c r="E71" s="58">
        <v>72.465410897502309</v>
      </c>
      <c r="F71" s="60">
        <v>105.06679338761138</v>
      </c>
      <c r="G71" s="60">
        <v>48.024893008447108</v>
      </c>
      <c r="H71" s="60">
        <v>66.276045833269535</v>
      </c>
      <c r="I71" s="56">
        <v>69.844390669354141</v>
      </c>
      <c r="J71" s="58">
        <v>113.20242828142209</v>
      </c>
      <c r="K71" s="60">
        <v>59.686304995877997</v>
      </c>
      <c r="L71" s="60">
        <v>70.607428211854753</v>
      </c>
      <c r="M71" s="60">
        <v>76.563615339866047</v>
      </c>
      <c r="N71" s="59">
        <v>85.005176463303741</v>
      </c>
    </row>
    <row r="72" spans="4:29" ht="15" thickBot="1">
      <c r="D72" s="198" t="s">
        <v>55</v>
      </c>
      <c r="E72" s="12" t="s">
        <v>56</v>
      </c>
      <c r="F72" s="1" t="s">
        <v>56</v>
      </c>
      <c r="G72" s="60">
        <v>0</v>
      </c>
      <c r="H72" s="60">
        <v>16.67467623432756</v>
      </c>
      <c r="I72" s="56">
        <v>48.053659545183628</v>
      </c>
      <c r="J72" s="12" t="s">
        <v>56</v>
      </c>
      <c r="K72" s="1" t="s">
        <v>56</v>
      </c>
      <c r="L72" s="60">
        <v>69.528382894159165</v>
      </c>
      <c r="M72" s="60">
        <v>49.336156132889144</v>
      </c>
      <c r="N72" s="59">
        <v>110.31705457168624</v>
      </c>
    </row>
    <row r="73" spans="4:29" ht="15" thickBot="1">
      <c r="D73" s="94" t="s">
        <v>48</v>
      </c>
      <c r="E73" s="46">
        <v>22.549192395135446</v>
      </c>
      <c r="F73" s="50">
        <v>71.99264396625631</v>
      </c>
      <c r="G73" s="50">
        <v>50.571233922249554</v>
      </c>
      <c r="H73" s="50">
        <v>137.0564205349896</v>
      </c>
      <c r="I73" s="98">
        <v>52.500635817769286</v>
      </c>
      <c r="J73" s="46">
        <v>24.728553189830198</v>
      </c>
      <c r="K73" s="50">
        <v>72.007187240598597</v>
      </c>
      <c r="L73" s="50">
        <v>82.533015897416078</v>
      </c>
      <c r="M73" s="50">
        <v>90.527184408759283</v>
      </c>
      <c r="N73" s="73">
        <v>48.104008789121153</v>
      </c>
    </row>
    <row r="74" spans="4:29" ht="15" thickBot="1">
      <c r="D74" s="41" t="s">
        <v>50</v>
      </c>
      <c r="E74" s="82">
        <v>31.017407248371534</v>
      </c>
      <c r="F74" s="90">
        <v>24.676480531794802</v>
      </c>
      <c r="G74" s="90">
        <v>2.5840230897544361</v>
      </c>
      <c r="H74" s="90">
        <v>4.9538238946310003</v>
      </c>
      <c r="I74" s="99">
        <v>30.350177894974806</v>
      </c>
      <c r="J74" s="82">
        <v>43.859522717760306</v>
      </c>
      <c r="K74" s="90">
        <v>82.009955601667201</v>
      </c>
      <c r="L74" s="90">
        <v>31.800578423710785</v>
      </c>
      <c r="M74" s="90">
        <v>54.914445152633903</v>
      </c>
      <c r="N74" s="103">
        <v>36.657404666133594</v>
      </c>
    </row>
    <row r="75" spans="4:29" ht="15" thickBot="1">
      <c r="D75" s="68" t="s">
        <v>49</v>
      </c>
      <c r="E75" s="83">
        <v>3.6683237868064507</v>
      </c>
      <c r="F75" s="91" t="s">
        <v>39</v>
      </c>
      <c r="G75" s="91">
        <v>0</v>
      </c>
      <c r="H75" s="91">
        <v>0.43108774246440001</v>
      </c>
      <c r="I75" s="100" t="s">
        <v>39</v>
      </c>
      <c r="J75" s="83" t="s">
        <v>39</v>
      </c>
      <c r="K75" s="91" t="s">
        <v>39</v>
      </c>
      <c r="L75" s="91">
        <v>0</v>
      </c>
      <c r="M75" s="91" t="s">
        <v>39</v>
      </c>
      <c r="N75" s="49" t="s">
        <v>39</v>
      </c>
    </row>
  </sheetData>
  <mergeCells count="31">
    <mergeCell ref="B12:B16"/>
    <mergeCell ref="Q18:AK18"/>
    <mergeCell ref="Q12:AK12"/>
    <mergeCell ref="P10:AK10"/>
    <mergeCell ref="O12:O23"/>
    <mergeCell ref="N12:N29"/>
    <mergeCell ref="O24:O29"/>
    <mergeCell ref="Q24:AK24"/>
    <mergeCell ref="D23:J23"/>
    <mergeCell ref="B25:B49"/>
    <mergeCell ref="C25:C29"/>
    <mergeCell ref="C30:C34"/>
    <mergeCell ref="C35:C39"/>
    <mergeCell ref="C40:C44"/>
    <mergeCell ref="C45:C49"/>
    <mergeCell ref="E11:F12"/>
    <mergeCell ref="E62:I62"/>
    <mergeCell ref="J62:N62"/>
    <mergeCell ref="O62:P62"/>
    <mergeCell ref="E60:N61"/>
    <mergeCell ref="AJ9:AK9"/>
    <mergeCell ref="E13:F13"/>
    <mergeCell ref="E14:F14"/>
    <mergeCell ref="E15:F15"/>
    <mergeCell ref="E16:F16"/>
    <mergeCell ref="E17:F17"/>
    <mergeCell ref="O63:P63"/>
    <mergeCell ref="S62:S66"/>
    <mergeCell ref="T59:W60"/>
    <mergeCell ref="Z59:AC60"/>
    <mergeCell ref="Y62:Y66"/>
  </mergeCells>
  <pageMargins left="0.7" right="0.7" top="0.75" bottom="0.75" header="0.3" footer="0.3"/>
  <pageSetup orientation="portrait" r:id="rId1"/>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93A24-33C1-4630-8156-9BB9648D19E2}">
  <sheetPr>
    <tabColor rgb="FF7030A0"/>
  </sheetPr>
  <dimension ref="C7:AC209"/>
  <sheetViews>
    <sheetView topLeftCell="A73" zoomScale="60" zoomScaleNormal="60" workbookViewId="0">
      <selection activeCell="F110" sqref="F110:O110"/>
    </sheetView>
  </sheetViews>
  <sheetFormatPr defaultRowHeight="14.4"/>
  <cols>
    <col min="5" max="5" width="31" customWidth="1"/>
    <col min="6" max="6" width="15.21875" bestFit="1" customWidth="1"/>
    <col min="7" max="7" width="11.6640625" customWidth="1"/>
    <col min="8" max="8" width="12.21875" customWidth="1"/>
    <col min="9" max="9" width="15.44140625" customWidth="1"/>
    <col min="10" max="10" width="15" customWidth="1"/>
    <col min="11" max="11" width="12.44140625" customWidth="1"/>
    <col min="12" max="12" width="16.77734375" customWidth="1"/>
    <col min="14" max="14" width="12.109375" customWidth="1"/>
    <col min="15" max="15" width="16.33203125" customWidth="1"/>
    <col min="16" max="16" width="12.88671875" customWidth="1"/>
  </cols>
  <sheetData>
    <row r="7" spans="4:16" ht="15" thickBot="1"/>
    <row r="8" spans="4:16" ht="15" thickBot="1">
      <c r="F8" s="1284" t="s">
        <v>62</v>
      </c>
      <c r="G8" s="1285"/>
      <c r="H8" s="1285"/>
      <c r="I8" s="1285"/>
      <c r="J8" s="1285"/>
      <c r="K8" s="1285"/>
      <c r="L8" s="1285"/>
      <c r="M8" s="1285"/>
      <c r="N8" s="1285"/>
      <c r="O8" s="1286"/>
    </row>
    <row r="9" spans="4:16" ht="15" thickBot="1">
      <c r="F9" s="300" t="s">
        <v>64</v>
      </c>
      <c r="G9" s="1295" t="s">
        <v>1</v>
      </c>
      <c r="H9" s="1296"/>
      <c r="I9" s="1297"/>
      <c r="J9" s="1295" t="s">
        <v>65</v>
      </c>
      <c r="K9" s="1296"/>
      <c r="L9" s="1297"/>
      <c r="M9" s="1296" t="s">
        <v>66</v>
      </c>
      <c r="N9" s="1296"/>
      <c r="O9" s="1297"/>
      <c r="P9" s="145" t="s">
        <v>63</v>
      </c>
    </row>
    <row r="10" spans="4:16" ht="33.6" customHeight="1" thickBot="1">
      <c r="E10" s="118" t="s">
        <v>69</v>
      </c>
      <c r="F10" s="120" t="s">
        <v>68</v>
      </c>
      <c r="G10" s="123" t="s">
        <v>1</v>
      </c>
      <c r="H10" s="117" t="s">
        <v>67</v>
      </c>
      <c r="I10" s="119" t="s">
        <v>70</v>
      </c>
      <c r="J10" s="123" t="s">
        <v>1</v>
      </c>
      <c r="K10" s="117" t="s">
        <v>67</v>
      </c>
      <c r="L10" s="119" t="s">
        <v>70</v>
      </c>
      <c r="M10" s="124" t="s">
        <v>1</v>
      </c>
      <c r="N10" s="117" t="s">
        <v>67</v>
      </c>
      <c r="O10" s="119" t="s">
        <v>70</v>
      </c>
    </row>
    <row r="11" spans="4:16">
      <c r="D11" s="1235" t="s">
        <v>93</v>
      </c>
      <c r="E11" s="1112" t="s">
        <v>71</v>
      </c>
      <c r="F11" s="114">
        <v>2021</v>
      </c>
      <c r="G11" s="13">
        <v>5879761</v>
      </c>
      <c r="H11" s="14">
        <v>1428941</v>
      </c>
      <c r="I11" s="15">
        <v>4450820</v>
      </c>
      <c r="J11" s="13">
        <v>336356</v>
      </c>
      <c r="K11" s="14">
        <v>31452</v>
      </c>
      <c r="L11" s="15">
        <v>304904</v>
      </c>
      <c r="M11" s="121">
        <v>5543405</v>
      </c>
      <c r="N11" s="14">
        <v>1397489</v>
      </c>
      <c r="O11" s="15">
        <v>4145916</v>
      </c>
    </row>
    <row r="12" spans="4:16">
      <c r="D12" s="1236"/>
      <c r="E12" s="1113"/>
      <c r="F12" s="115">
        <f>F11-1</f>
        <v>2020</v>
      </c>
      <c r="G12" s="16">
        <v>4752744</v>
      </c>
      <c r="H12" s="17">
        <v>1296181</v>
      </c>
      <c r="I12" s="18">
        <v>3456563</v>
      </c>
      <c r="J12" s="16">
        <v>375519</v>
      </c>
      <c r="K12" s="17">
        <v>26730</v>
      </c>
      <c r="L12" s="18">
        <v>348789</v>
      </c>
      <c r="M12" s="42">
        <v>4377225</v>
      </c>
      <c r="N12" s="17">
        <v>1269451</v>
      </c>
      <c r="O12" s="18">
        <v>3107774</v>
      </c>
    </row>
    <row r="13" spans="4:16">
      <c r="D13" s="1236"/>
      <c r="E13" s="1113"/>
      <c r="F13" s="115">
        <f>F12-1</f>
        <v>2019</v>
      </c>
      <c r="G13" s="16">
        <v>5495355</v>
      </c>
      <c r="H13" s="17">
        <v>1585264</v>
      </c>
      <c r="I13" s="18">
        <v>3910091</v>
      </c>
      <c r="J13" s="16">
        <v>288459</v>
      </c>
      <c r="K13" s="17">
        <v>17035</v>
      </c>
      <c r="L13" s="18">
        <v>271424</v>
      </c>
      <c r="M13" s="42">
        <v>5206896</v>
      </c>
      <c r="N13" s="17">
        <v>1568229</v>
      </c>
      <c r="O13" s="18">
        <v>3638667</v>
      </c>
    </row>
    <row r="14" spans="4:16">
      <c r="D14" s="1236"/>
      <c r="E14" s="1113"/>
      <c r="F14" s="115">
        <f>F13-1</f>
        <v>2018</v>
      </c>
      <c r="G14" s="16">
        <v>5625776</v>
      </c>
      <c r="H14" s="17">
        <v>1771883</v>
      </c>
      <c r="I14" s="18">
        <v>3853893</v>
      </c>
      <c r="J14" s="16">
        <v>301327</v>
      </c>
      <c r="K14" s="17">
        <v>9428</v>
      </c>
      <c r="L14" s="18">
        <v>291899</v>
      </c>
      <c r="M14" s="42">
        <v>5324449</v>
      </c>
      <c r="N14" s="17">
        <v>1762455</v>
      </c>
      <c r="O14" s="18">
        <v>3561994</v>
      </c>
    </row>
    <row r="15" spans="4:16" ht="15" thickBot="1">
      <c r="D15" s="1236"/>
      <c r="E15" s="1114"/>
      <c r="F15" s="116">
        <f>F14-1</f>
        <v>2017</v>
      </c>
      <c r="G15" s="22">
        <v>5152579</v>
      </c>
      <c r="H15" s="23">
        <v>1708303</v>
      </c>
      <c r="I15" s="24">
        <v>3444276</v>
      </c>
      <c r="J15" s="22">
        <v>236560</v>
      </c>
      <c r="K15" s="23">
        <v>15914</v>
      </c>
      <c r="L15" s="24">
        <v>220646</v>
      </c>
      <c r="M15" s="122">
        <v>4916019</v>
      </c>
      <c r="N15" s="23">
        <v>1692389</v>
      </c>
      <c r="O15" s="24">
        <v>3223630</v>
      </c>
    </row>
    <row r="16" spans="4:16">
      <c r="D16" s="1236"/>
      <c r="E16" s="1279" t="s">
        <v>72</v>
      </c>
      <c r="F16" s="125">
        <v>2021</v>
      </c>
      <c r="G16" s="126">
        <v>1810161</v>
      </c>
      <c r="H16" s="63">
        <v>1237075</v>
      </c>
      <c r="I16" s="127">
        <v>573086</v>
      </c>
      <c r="J16" s="126">
        <v>133180</v>
      </c>
      <c r="K16" s="63">
        <v>128483</v>
      </c>
      <c r="L16" s="127">
        <v>4697</v>
      </c>
      <c r="M16" s="128">
        <v>1676981</v>
      </c>
      <c r="N16" s="63">
        <v>1108592</v>
      </c>
      <c r="O16" s="127">
        <v>568389</v>
      </c>
    </row>
    <row r="17" spans="3:26">
      <c r="D17" s="1236"/>
      <c r="E17" s="1279"/>
      <c r="F17" s="115">
        <f>F16-1</f>
        <v>2020</v>
      </c>
      <c r="G17" s="16">
        <v>1824634</v>
      </c>
      <c r="H17" s="17">
        <v>1208031</v>
      </c>
      <c r="I17" s="18">
        <v>616603</v>
      </c>
      <c r="J17" s="16">
        <v>112435</v>
      </c>
      <c r="K17" s="17">
        <v>110757</v>
      </c>
      <c r="L17" s="18">
        <v>1678</v>
      </c>
      <c r="M17" s="42">
        <v>1712199</v>
      </c>
      <c r="N17" s="17">
        <v>1097274</v>
      </c>
      <c r="O17" s="18">
        <v>614925</v>
      </c>
    </row>
    <row r="18" spans="3:26">
      <c r="D18" s="1236"/>
      <c r="E18" s="1279"/>
      <c r="F18" s="115">
        <f>F17-1</f>
        <v>2019</v>
      </c>
      <c r="G18" s="16">
        <v>1892447</v>
      </c>
      <c r="H18" s="17">
        <v>1313599</v>
      </c>
      <c r="I18" s="18">
        <v>578848</v>
      </c>
      <c r="J18" s="16">
        <v>113898</v>
      </c>
      <c r="K18" s="17">
        <v>113898</v>
      </c>
      <c r="L18" s="18" t="s">
        <v>56</v>
      </c>
      <c r="M18" s="42">
        <v>1778549</v>
      </c>
      <c r="N18" s="17">
        <v>1199701</v>
      </c>
      <c r="O18" s="18">
        <v>578848</v>
      </c>
    </row>
    <row r="19" spans="3:26">
      <c r="D19" s="1236"/>
      <c r="E19" s="1279"/>
      <c r="F19" s="115">
        <f>F18-1</f>
        <v>2018</v>
      </c>
      <c r="G19" s="16">
        <v>1980909</v>
      </c>
      <c r="H19" s="17">
        <v>1382103</v>
      </c>
      <c r="I19" s="18">
        <v>598806</v>
      </c>
      <c r="J19" s="16">
        <v>116878</v>
      </c>
      <c r="K19" s="17">
        <v>116878</v>
      </c>
      <c r="L19" s="18" t="s">
        <v>56</v>
      </c>
      <c r="M19" s="42">
        <v>1864031</v>
      </c>
      <c r="N19" s="17">
        <v>1265225</v>
      </c>
      <c r="O19" s="18">
        <v>598806</v>
      </c>
    </row>
    <row r="20" spans="3:26" ht="15" thickBot="1">
      <c r="D20" s="1237"/>
      <c r="E20" s="1280"/>
      <c r="F20" s="116">
        <f>F19-1</f>
        <v>2017</v>
      </c>
      <c r="G20" s="22">
        <v>2023330</v>
      </c>
      <c r="H20" s="23">
        <v>1301975</v>
      </c>
      <c r="I20" s="24">
        <v>721355</v>
      </c>
      <c r="J20" s="22">
        <v>134483</v>
      </c>
      <c r="K20" s="23">
        <v>134483</v>
      </c>
      <c r="L20" s="24">
        <v>0</v>
      </c>
      <c r="M20" s="122">
        <v>1888847</v>
      </c>
      <c r="N20" s="23">
        <v>1167492</v>
      </c>
      <c r="O20" s="24">
        <v>721355</v>
      </c>
    </row>
    <row r="23" spans="3:26">
      <c r="F23" s="140"/>
      <c r="G23" s="26"/>
      <c r="H23" s="26"/>
      <c r="I23" s="26"/>
      <c r="J23" s="26"/>
      <c r="K23" s="26"/>
      <c r="L23" s="26"/>
      <c r="M23" s="26"/>
      <c r="N23" s="26"/>
      <c r="O23" s="26"/>
      <c r="P23" s="25"/>
      <c r="Q23" s="25"/>
      <c r="R23" s="25"/>
      <c r="S23" s="25"/>
      <c r="T23" s="25"/>
      <c r="U23" s="25"/>
      <c r="V23" s="25"/>
      <c r="W23" s="25"/>
      <c r="X23" s="25"/>
      <c r="Y23" s="27"/>
      <c r="Z23" s="25"/>
    </row>
    <row r="25" spans="3:26" ht="15" thickBot="1"/>
    <row r="26" spans="3:26" ht="15" thickBot="1">
      <c r="Y26" s="1254" t="s">
        <v>9</v>
      </c>
      <c r="Z26" s="1255"/>
    </row>
    <row r="27" spans="3:26" ht="15" thickBot="1">
      <c r="E27" s="1265" t="s">
        <v>73</v>
      </c>
      <c r="F27" s="1266"/>
      <c r="G27" s="1266"/>
      <c r="H27" s="1266"/>
      <c r="I27" s="1266"/>
      <c r="J27" s="1266"/>
      <c r="K27" s="1266"/>
      <c r="L27" s="1266"/>
      <c r="M27" s="1266"/>
      <c r="N27" s="1266"/>
      <c r="O27" s="1266"/>
      <c r="P27" s="1266"/>
      <c r="Q27" s="1266"/>
      <c r="R27" s="1266"/>
      <c r="S27" s="1266"/>
      <c r="T27" s="1266"/>
      <c r="U27" s="1266"/>
      <c r="V27" s="1266"/>
      <c r="W27" s="1266"/>
      <c r="X27" s="1266"/>
      <c r="Y27" s="1266"/>
      <c r="Z27" s="1267"/>
    </row>
    <row r="28" spans="3:26" ht="15" thickBot="1">
      <c r="E28" s="136" t="s">
        <v>12</v>
      </c>
      <c r="F28" s="137" t="s">
        <v>1</v>
      </c>
      <c r="G28" s="138">
        <v>1</v>
      </c>
      <c r="H28" s="138">
        <f t="shared" ref="H28:Z28" si="0">G28+1</f>
        <v>2</v>
      </c>
      <c r="I28" s="138">
        <f t="shared" si="0"/>
        <v>3</v>
      </c>
      <c r="J28" s="138">
        <f t="shared" si="0"/>
        <v>4</v>
      </c>
      <c r="K28" s="138">
        <f t="shared" si="0"/>
        <v>5</v>
      </c>
      <c r="L28" s="138">
        <f t="shared" si="0"/>
        <v>6</v>
      </c>
      <c r="M28" s="138">
        <f t="shared" si="0"/>
        <v>7</v>
      </c>
      <c r="N28" s="138">
        <f t="shared" si="0"/>
        <v>8</v>
      </c>
      <c r="O28" s="138">
        <f t="shared" si="0"/>
        <v>9</v>
      </c>
      <c r="P28" s="138">
        <f t="shared" si="0"/>
        <v>10</v>
      </c>
      <c r="Q28" s="138">
        <f t="shared" si="0"/>
        <v>11</v>
      </c>
      <c r="R28" s="138">
        <f t="shared" si="0"/>
        <v>12</v>
      </c>
      <c r="S28" s="138">
        <f t="shared" si="0"/>
        <v>13</v>
      </c>
      <c r="T28" s="289">
        <f t="shared" si="0"/>
        <v>14</v>
      </c>
      <c r="U28" s="138">
        <f t="shared" si="0"/>
        <v>15</v>
      </c>
      <c r="V28" s="138">
        <f t="shared" si="0"/>
        <v>16</v>
      </c>
      <c r="W28" s="138">
        <f t="shared" si="0"/>
        <v>17</v>
      </c>
      <c r="X28" s="138">
        <f t="shared" si="0"/>
        <v>18</v>
      </c>
      <c r="Y28" s="138">
        <f t="shared" si="0"/>
        <v>19</v>
      </c>
      <c r="Z28" s="139">
        <f t="shared" si="0"/>
        <v>20</v>
      </c>
    </row>
    <row r="29" spans="3:26" ht="15" customHeight="1" thickBot="1">
      <c r="D29" s="118" t="s">
        <v>69</v>
      </c>
      <c r="E29" s="118" t="s">
        <v>54</v>
      </c>
      <c r="F29" s="133"/>
      <c r="G29" s="134"/>
      <c r="H29" s="134"/>
      <c r="I29" s="134"/>
      <c r="J29" s="134"/>
      <c r="K29" s="134"/>
      <c r="L29" s="134"/>
      <c r="M29" s="134"/>
      <c r="N29" s="134"/>
      <c r="O29" s="134"/>
      <c r="P29" s="134"/>
      <c r="Q29" s="134"/>
      <c r="R29" s="134"/>
      <c r="S29" s="134"/>
      <c r="T29" s="134"/>
      <c r="U29" s="134"/>
      <c r="V29" s="134"/>
      <c r="W29" s="134"/>
      <c r="X29" s="134"/>
      <c r="Y29" s="134"/>
      <c r="Z29" s="135"/>
    </row>
    <row r="30" spans="3:26">
      <c r="C30" s="1235" t="s">
        <v>93</v>
      </c>
      <c r="D30" s="1112" t="s">
        <v>71</v>
      </c>
      <c r="E30" s="129">
        <v>2021</v>
      </c>
      <c r="F30" s="13">
        <v>1428941</v>
      </c>
      <c r="G30" s="14">
        <v>30835</v>
      </c>
      <c r="H30" s="14">
        <v>0</v>
      </c>
      <c r="I30" s="14">
        <v>41704</v>
      </c>
      <c r="J30" s="14">
        <v>5490</v>
      </c>
      <c r="K30" s="14">
        <v>29</v>
      </c>
      <c r="L30" s="14">
        <v>364699</v>
      </c>
      <c r="M30" s="14">
        <v>8606</v>
      </c>
      <c r="N30" s="14">
        <v>297213</v>
      </c>
      <c r="O30" s="14">
        <v>416184</v>
      </c>
      <c r="P30" s="14">
        <v>58709</v>
      </c>
      <c r="Q30" s="14">
        <v>43079</v>
      </c>
      <c r="R30" s="14">
        <v>90</v>
      </c>
      <c r="S30" s="14">
        <v>38</v>
      </c>
      <c r="T30" s="285">
        <v>162265</v>
      </c>
      <c r="U30" s="14">
        <v>0</v>
      </c>
      <c r="V30" s="14">
        <v>0</v>
      </c>
      <c r="W30" s="14">
        <v>0</v>
      </c>
      <c r="X30" s="14">
        <v>0</v>
      </c>
      <c r="Y30" s="14">
        <v>0</v>
      </c>
      <c r="Z30" s="15">
        <v>0</v>
      </c>
    </row>
    <row r="31" spans="3:26">
      <c r="C31" s="1236"/>
      <c r="D31" s="1113"/>
      <c r="E31" s="130">
        <f>E30-1</f>
        <v>2020</v>
      </c>
      <c r="F31" s="16">
        <v>1296181</v>
      </c>
      <c r="G31" s="17">
        <v>20076</v>
      </c>
      <c r="H31" s="17">
        <v>0</v>
      </c>
      <c r="I31" s="17">
        <v>64978</v>
      </c>
      <c r="J31" s="17">
        <v>5279</v>
      </c>
      <c r="K31" s="17">
        <v>7</v>
      </c>
      <c r="L31" s="17">
        <v>298899</v>
      </c>
      <c r="M31" s="17">
        <v>7173</v>
      </c>
      <c r="N31" s="17">
        <v>238088</v>
      </c>
      <c r="O31" s="17">
        <v>422472</v>
      </c>
      <c r="P31" s="17">
        <v>51265</v>
      </c>
      <c r="Q31" s="17">
        <v>22811</v>
      </c>
      <c r="R31" s="17">
        <v>22</v>
      </c>
      <c r="S31" s="17">
        <v>189</v>
      </c>
      <c r="T31" s="286">
        <v>164922</v>
      </c>
      <c r="U31" s="17">
        <v>0</v>
      </c>
      <c r="V31" s="17">
        <v>0</v>
      </c>
      <c r="W31" s="17">
        <v>0</v>
      </c>
      <c r="X31" s="17">
        <v>0</v>
      </c>
      <c r="Y31" s="17">
        <v>0</v>
      </c>
      <c r="Z31" s="18">
        <v>0</v>
      </c>
    </row>
    <row r="32" spans="3:26">
      <c r="C32" s="1236"/>
      <c r="D32" s="1113"/>
      <c r="E32" s="130">
        <f>E31-1</f>
        <v>2019</v>
      </c>
      <c r="F32" s="16">
        <v>1585264</v>
      </c>
      <c r="G32" s="17">
        <v>32416</v>
      </c>
      <c r="H32" s="17">
        <v>0</v>
      </c>
      <c r="I32" s="17">
        <v>85163</v>
      </c>
      <c r="J32" s="17">
        <v>10347</v>
      </c>
      <c r="K32" s="17">
        <v>28</v>
      </c>
      <c r="L32" s="17">
        <v>354968</v>
      </c>
      <c r="M32" s="17">
        <v>12732</v>
      </c>
      <c r="N32" s="17">
        <v>240137</v>
      </c>
      <c r="O32" s="17">
        <v>548770</v>
      </c>
      <c r="P32" s="17">
        <v>81317</v>
      </c>
      <c r="Q32" s="17">
        <v>26318</v>
      </c>
      <c r="R32" s="17">
        <v>756</v>
      </c>
      <c r="S32" s="17">
        <v>49</v>
      </c>
      <c r="T32" s="286">
        <v>192263</v>
      </c>
      <c r="U32" s="17">
        <v>0</v>
      </c>
      <c r="V32" s="17">
        <v>0</v>
      </c>
      <c r="W32" s="17">
        <v>0</v>
      </c>
      <c r="X32" s="17">
        <v>0</v>
      </c>
      <c r="Y32" s="17">
        <v>0</v>
      </c>
      <c r="Z32" s="18">
        <v>0</v>
      </c>
    </row>
    <row r="33" spans="3:26">
      <c r="C33" s="1236"/>
      <c r="D33" s="1113"/>
      <c r="E33" s="130">
        <f>E32-1</f>
        <v>2018</v>
      </c>
      <c r="F33" s="16">
        <v>1771883</v>
      </c>
      <c r="G33" s="17">
        <v>81910</v>
      </c>
      <c r="H33" s="17">
        <v>0</v>
      </c>
      <c r="I33" s="17">
        <v>120068</v>
      </c>
      <c r="J33" s="17">
        <v>718</v>
      </c>
      <c r="K33" s="17">
        <v>23</v>
      </c>
      <c r="L33" s="17">
        <v>420300</v>
      </c>
      <c r="M33" s="17">
        <v>0</v>
      </c>
      <c r="N33" s="17">
        <v>245006</v>
      </c>
      <c r="O33" s="17">
        <v>623900</v>
      </c>
      <c r="P33" s="17">
        <v>89987</v>
      </c>
      <c r="Q33" s="17">
        <v>66207</v>
      </c>
      <c r="R33" s="17">
        <v>102</v>
      </c>
      <c r="S33" s="17">
        <v>3</v>
      </c>
      <c r="T33" s="286">
        <v>123659</v>
      </c>
      <c r="U33" s="17">
        <v>0</v>
      </c>
      <c r="V33" s="17">
        <v>0</v>
      </c>
      <c r="W33" s="17">
        <v>0</v>
      </c>
      <c r="X33" s="17">
        <v>0</v>
      </c>
      <c r="Y33" s="17">
        <v>0</v>
      </c>
      <c r="Z33" s="18">
        <v>0</v>
      </c>
    </row>
    <row r="34" spans="3:26" ht="15" thickBot="1">
      <c r="C34" s="1236"/>
      <c r="D34" s="1114"/>
      <c r="E34" s="131">
        <f>E33-1</f>
        <v>2017</v>
      </c>
      <c r="F34" s="65">
        <v>1708303</v>
      </c>
      <c r="G34" s="64">
        <v>0</v>
      </c>
      <c r="H34" s="64">
        <v>0</v>
      </c>
      <c r="I34" s="64">
        <v>148685</v>
      </c>
      <c r="J34" s="64">
        <v>16</v>
      </c>
      <c r="K34" s="64">
        <v>8</v>
      </c>
      <c r="L34" s="64">
        <v>354852</v>
      </c>
      <c r="M34" s="64">
        <v>0</v>
      </c>
      <c r="N34" s="64">
        <v>237515</v>
      </c>
      <c r="O34" s="64">
        <v>675681</v>
      </c>
      <c r="P34" s="64">
        <v>74596</v>
      </c>
      <c r="Q34" s="64">
        <v>57782</v>
      </c>
      <c r="R34" s="64">
        <v>169</v>
      </c>
      <c r="S34" s="64">
        <v>6</v>
      </c>
      <c r="T34" s="287">
        <v>158993</v>
      </c>
      <c r="U34" s="64">
        <v>0</v>
      </c>
      <c r="V34" s="64">
        <v>0</v>
      </c>
      <c r="W34" s="64">
        <v>0</v>
      </c>
      <c r="X34" s="64">
        <v>0</v>
      </c>
      <c r="Y34" s="64">
        <v>0</v>
      </c>
      <c r="Z34" s="141">
        <v>0</v>
      </c>
    </row>
    <row r="35" spans="3:26" ht="14.4" customHeight="1">
      <c r="C35" s="1236"/>
      <c r="D35" s="1279" t="s">
        <v>72</v>
      </c>
      <c r="E35" s="132">
        <v>2021</v>
      </c>
      <c r="F35" s="13">
        <v>1237075</v>
      </c>
      <c r="G35" s="14">
        <v>844</v>
      </c>
      <c r="H35" s="14">
        <v>0</v>
      </c>
      <c r="I35" s="14">
        <v>335881</v>
      </c>
      <c r="J35" s="14">
        <v>2280</v>
      </c>
      <c r="K35" s="14">
        <v>16</v>
      </c>
      <c r="L35" s="14">
        <v>795667</v>
      </c>
      <c r="M35" s="14">
        <v>0</v>
      </c>
      <c r="N35" s="14">
        <v>10384</v>
      </c>
      <c r="O35" s="14">
        <v>60645</v>
      </c>
      <c r="P35" s="14">
        <v>1050</v>
      </c>
      <c r="Q35" s="14">
        <v>24</v>
      </c>
      <c r="R35" s="14">
        <v>0</v>
      </c>
      <c r="S35" s="14">
        <v>0</v>
      </c>
      <c r="T35" s="285">
        <v>30267</v>
      </c>
      <c r="U35" s="14">
        <v>0</v>
      </c>
      <c r="V35" s="14">
        <v>0</v>
      </c>
      <c r="W35" s="14">
        <v>0</v>
      </c>
      <c r="X35" s="14">
        <v>0</v>
      </c>
      <c r="Y35" s="14">
        <v>0</v>
      </c>
      <c r="Z35" s="15">
        <v>17</v>
      </c>
    </row>
    <row r="36" spans="3:26">
      <c r="C36" s="1236"/>
      <c r="D36" s="1279"/>
      <c r="E36" s="130">
        <f>E35-1</f>
        <v>2020</v>
      </c>
      <c r="F36" s="16">
        <v>1208031</v>
      </c>
      <c r="G36" s="17">
        <v>9248</v>
      </c>
      <c r="H36" s="17">
        <v>0</v>
      </c>
      <c r="I36" s="17">
        <v>343995</v>
      </c>
      <c r="J36" s="17">
        <v>0</v>
      </c>
      <c r="K36" s="17">
        <v>83</v>
      </c>
      <c r="L36" s="17">
        <v>688979</v>
      </c>
      <c r="M36" s="17">
        <v>0</v>
      </c>
      <c r="N36" s="17">
        <v>5331</v>
      </c>
      <c r="O36" s="17">
        <v>77938</v>
      </c>
      <c r="P36" s="17">
        <v>2501</v>
      </c>
      <c r="Q36" s="17">
        <v>0</v>
      </c>
      <c r="R36" s="17">
        <v>0</v>
      </c>
      <c r="S36" s="17">
        <v>0</v>
      </c>
      <c r="T36" s="286">
        <v>48855</v>
      </c>
      <c r="U36" s="17">
        <v>0</v>
      </c>
      <c r="V36" s="17">
        <v>0</v>
      </c>
      <c r="W36" s="17">
        <v>0</v>
      </c>
      <c r="X36" s="17">
        <v>0</v>
      </c>
      <c r="Y36" s="17">
        <v>30983</v>
      </c>
      <c r="Z36" s="18">
        <v>118</v>
      </c>
    </row>
    <row r="37" spans="3:26">
      <c r="C37" s="1236"/>
      <c r="D37" s="1279"/>
      <c r="E37" s="130">
        <f>E36-1</f>
        <v>2019</v>
      </c>
      <c r="F37" s="16">
        <v>1313599</v>
      </c>
      <c r="G37" s="17">
        <v>29989</v>
      </c>
      <c r="H37" s="17">
        <v>0</v>
      </c>
      <c r="I37" s="17">
        <v>327838</v>
      </c>
      <c r="J37" s="17">
        <v>953</v>
      </c>
      <c r="K37" s="17">
        <v>22</v>
      </c>
      <c r="L37" s="17">
        <v>760334</v>
      </c>
      <c r="M37" s="17">
        <v>0</v>
      </c>
      <c r="N37" s="17">
        <v>20107</v>
      </c>
      <c r="O37" s="17">
        <v>52360</v>
      </c>
      <c r="P37" s="17">
        <v>470</v>
      </c>
      <c r="Q37" s="17">
        <v>0</v>
      </c>
      <c r="R37" s="17">
        <v>1252</v>
      </c>
      <c r="S37" s="17">
        <v>0</v>
      </c>
      <c r="T37" s="286">
        <v>119947</v>
      </c>
      <c r="U37" s="17">
        <v>0</v>
      </c>
      <c r="V37" s="17">
        <v>0</v>
      </c>
      <c r="W37" s="17">
        <v>0</v>
      </c>
      <c r="X37" s="17">
        <v>0</v>
      </c>
      <c r="Y37" s="17">
        <v>327</v>
      </c>
      <c r="Z37" s="18">
        <v>0</v>
      </c>
    </row>
    <row r="38" spans="3:26">
      <c r="C38" s="1236"/>
      <c r="D38" s="1279"/>
      <c r="E38" s="130">
        <f>E37-1</f>
        <v>2018</v>
      </c>
      <c r="F38" s="16">
        <v>1382103</v>
      </c>
      <c r="G38" s="17">
        <v>37342</v>
      </c>
      <c r="H38" s="17">
        <v>0</v>
      </c>
      <c r="I38" s="17">
        <v>459128</v>
      </c>
      <c r="J38" s="17">
        <v>36</v>
      </c>
      <c r="K38" s="17">
        <v>0</v>
      </c>
      <c r="L38" s="17">
        <v>717617</v>
      </c>
      <c r="M38" s="17">
        <v>0</v>
      </c>
      <c r="N38" s="17">
        <v>19504</v>
      </c>
      <c r="O38" s="17">
        <v>52644</v>
      </c>
      <c r="P38" s="17">
        <v>194</v>
      </c>
      <c r="Q38" s="17">
        <v>14</v>
      </c>
      <c r="R38" s="17">
        <v>4</v>
      </c>
      <c r="S38" s="17">
        <v>0</v>
      </c>
      <c r="T38" s="286">
        <v>95450</v>
      </c>
      <c r="U38" s="17">
        <v>0</v>
      </c>
      <c r="V38" s="17">
        <v>0</v>
      </c>
      <c r="W38" s="17">
        <v>0</v>
      </c>
      <c r="X38" s="17">
        <v>0</v>
      </c>
      <c r="Y38" s="17">
        <v>170</v>
      </c>
      <c r="Z38" s="18">
        <v>0</v>
      </c>
    </row>
    <row r="39" spans="3:26" ht="15" thickBot="1">
      <c r="C39" s="1237"/>
      <c r="D39" s="1280"/>
      <c r="E39" s="131">
        <f>E38-1</f>
        <v>2017</v>
      </c>
      <c r="F39" s="22">
        <v>1301975</v>
      </c>
      <c r="G39" s="23">
        <v>30775</v>
      </c>
      <c r="H39" s="23">
        <v>0</v>
      </c>
      <c r="I39" s="23">
        <v>389144</v>
      </c>
      <c r="J39" s="23">
        <v>390</v>
      </c>
      <c r="K39" s="23">
        <v>0</v>
      </c>
      <c r="L39" s="23">
        <v>772063</v>
      </c>
      <c r="M39" s="23">
        <v>0</v>
      </c>
      <c r="N39" s="23">
        <v>12145</v>
      </c>
      <c r="O39" s="23">
        <v>51338</v>
      </c>
      <c r="P39" s="23">
        <v>657</v>
      </c>
      <c r="Q39" s="23">
        <v>6</v>
      </c>
      <c r="R39" s="23">
        <v>0</v>
      </c>
      <c r="S39" s="23">
        <v>1</v>
      </c>
      <c r="T39" s="288">
        <v>45108</v>
      </c>
      <c r="U39" s="23">
        <v>0</v>
      </c>
      <c r="V39" s="23">
        <v>0</v>
      </c>
      <c r="W39" s="23">
        <v>0</v>
      </c>
      <c r="X39" s="23">
        <v>0</v>
      </c>
      <c r="Y39" s="23">
        <v>348</v>
      </c>
      <c r="Z39" s="24">
        <v>0</v>
      </c>
    </row>
    <row r="41" spans="3:26">
      <c r="D41" t="s">
        <v>38</v>
      </c>
    </row>
    <row r="42" spans="3:26">
      <c r="D42">
        <v>1</v>
      </c>
      <c r="E42" t="s">
        <v>18</v>
      </c>
    </row>
    <row r="43" spans="3:26">
      <c r="D43">
        <v>2</v>
      </c>
      <c r="E43" t="s">
        <v>19</v>
      </c>
    </row>
    <row r="44" spans="3:26">
      <c r="D44">
        <v>3</v>
      </c>
      <c r="E44" t="s">
        <v>20</v>
      </c>
    </row>
    <row r="45" spans="3:26">
      <c r="D45">
        <v>4</v>
      </c>
      <c r="E45" t="s">
        <v>21</v>
      </c>
    </row>
    <row r="46" spans="3:26">
      <c r="D46">
        <v>5</v>
      </c>
      <c r="E46" t="s">
        <v>22</v>
      </c>
    </row>
    <row r="47" spans="3:26">
      <c r="D47">
        <v>6</v>
      </c>
      <c r="E47" t="s">
        <v>23</v>
      </c>
    </row>
    <row r="48" spans="3:26">
      <c r="D48">
        <v>7</v>
      </c>
      <c r="E48" t="s">
        <v>24</v>
      </c>
    </row>
    <row r="49" spans="4:29">
      <c r="D49">
        <v>8</v>
      </c>
      <c r="E49" t="s">
        <v>25</v>
      </c>
    </row>
    <row r="50" spans="4:29">
      <c r="D50">
        <v>9</v>
      </c>
      <c r="E50" t="s">
        <v>26</v>
      </c>
    </row>
    <row r="51" spans="4:29">
      <c r="D51">
        <v>10</v>
      </c>
      <c r="E51" t="s">
        <v>27</v>
      </c>
    </row>
    <row r="52" spans="4:29">
      <c r="D52">
        <v>11</v>
      </c>
      <c r="E52" t="s">
        <v>28</v>
      </c>
    </row>
    <row r="53" spans="4:29">
      <c r="D53">
        <v>12</v>
      </c>
      <c r="E53" t="s">
        <v>29</v>
      </c>
    </row>
    <row r="54" spans="4:29">
      <c r="D54">
        <v>13</v>
      </c>
      <c r="E54" t="s">
        <v>30</v>
      </c>
    </row>
    <row r="55" spans="4:29">
      <c r="D55">
        <v>14</v>
      </c>
      <c r="E55" t="s">
        <v>31</v>
      </c>
    </row>
    <row r="56" spans="4:29">
      <c r="D56">
        <v>15</v>
      </c>
      <c r="E56" t="s">
        <v>32</v>
      </c>
    </row>
    <row r="57" spans="4:29">
      <c r="D57">
        <v>16</v>
      </c>
      <c r="E57" t="s">
        <v>33</v>
      </c>
    </row>
    <row r="58" spans="4:29">
      <c r="D58">
        <v>17</v>
      </c>
      <c r="E58" t="s">
        <v>34</v>
      </c>
    </row>
    <row r="59" spans="4:29">
      <c r="D59">
        <v>18</v>
      </c>
      <c r="E59" t="s">
        <v>35</v>
      </c>
    </row>
    <row r="60" spans="4:29">
      <c r="D60">
        <v>19</v>
      </c>
      <c r="E60" t="s">
        <v>36</v>
      </c>
    </row>
    <row r="61" spans="4:29">
      <c r="D61">
        <v>20</v>
      </c>
      <c r="E61" t="s">
        <v>37</v>
      </c>
    </row>
    <row r="62" spans="4:29" ht="15" thickBot="1">
      <c r="I62" s="140"/>
      <c r="J62" s="26"/>
      <c r="K62" s="26"/>
      <c r="L62" s="26"/>
      <c r="M62" s="26"/>
      <c r="N62" s="26"/>
      <c r="O62" s="26"/>
      <c r="P62" s="26"/>
      <c r="Q62" s="26"/>
      <c r="R62" s="26"/>
      <c r="S62" s="142"/>
      <c r="T62" s="142"/>
      <c r="U62" s="142"/>
      <c r="V62" s="142"/>
      <c r="W62" s="142"/>
      <c r="X62" s="142"/>
      <c r="Y62" s="142"/>
      <c r="Z62" s="142"/>
      <c r="AA62" s="142"/>
      <c r="AB62" s="142"/>
      <c r="AC62" s="142"/>
    </row>
    <row r="63" spans="4:29" ht="15" thickBot="1">
      <c r="Y63" s="1254" t="s">
        <v>9</v>
      </c>
      <c r="Z63" s="1255"/>
    </row>
    <row r="64" spans="4:29" ht="15" thickBot="1">
      <c r="E64" s="1265" t="s">
        <v>74</v>
      </c>
      <c r="F64" s="1266"/>
      <c r="G64" s="1266"/>
      <c r="H64" s="1266"/>
      <c r="I64" s="1266"/>
      <c r="J64" s="1266"/>
      <c r="K64" s="1266"/>
      <c r="L64" s="1266"/>
      <c r="M64" s="1266"/>
      <c r="N64" s="1266"/>
      <c r="O64" s="1266"/>
      <c r="P64" s="1266"/>
      <c r="Q64" s="1266"/>
      <c r="R64" s="1266"/>
      <c r="S64" s="1266"/>
      <c r="T64" s="1266"/>
      <c r="U64" s="1266"/>
      <c r="V64" s="1266"/>
      <c r="W64" s="1266"/>
      <c r="X64" s="1266"/>
      <c r="Y64" s="1266"/>
      <c r="Z64" s="1267"/>
    </row>
    <row r="65" spans="3:26" ht="15" thickBot="1">
      <c r="E65" s="136" t="s">
        <v>12</v>
      </c>
      <c r="F65" s="137" t="s">
        <v>1</v>
      </c>
      <c r="G65" s="138">
        <v>1</v>
      </c>
      <c r="H65" s="138">
        <f t="shared" ref="H65:Z65" si="1">G65+1</f>
        <v>2</v>
      </c>
      <c r="I65" s="138">
        <f t="shared" si="1"/>
        <v>3</v>
      </c>
      <c r="J65" s="138">
        <f t="shared" si="1"/>
        <v>4</v>
      </c>
      <c r="K65" s="138">
        <f t="shared" si="1"/>
        <v>5</v>
      </c>
      <c r="L65" s="138">
        <f t="shared" si="1"/>
        <v>6</v>
      </c>
      <c r="M65" s="138">
        <f t="shared" si="1"/>
        <v>7</v>
      </c>
      <c r="N65" s="138">
        <f t="shared" si="1"/>
        <v>8</v>
      </c>
      <c r="O65" s="138">
        <f t="shared" si="1"/>
        <v>9</v>
      </c>
      <c r="P65" s="138">
        <f t="shared" si="1"/>
        <v>10</v>
      </c>
      <c r="Q65" s="138">
        <f t="shared" si="1"/>
        <v>11</v>
      </c>
      <c r="R65" s="138">
        <f t="shared" si="1"/>
        <v>12</v>
      </c>
      <c r="S65" s="138">
        <f t="shared" si="1"/>
        <v>13</v>
      </c>
      <c r="T65" s="289">
        <f t="shared" si="1"/>
        <v>14</v>
      </c>
      <c r="U65" s="138">
        <f t="shared" si="1"/>
        <v>15</v>
      </c>
      <c r="V65" s="138">
        <f t="shared" si="1"/>
        <v>16</v>
      </c>
      <c r="W65" s="138">
        <f t="shared" si="1"/>
        <v>17</v>
      </c>
      <c r="X65" s="138">
        <f t="shared" si="1"/>
        <v>18</v>
      </c>
      <c r="Y65" s="138">
        <f t="shared" si="1"/>
        <v>19</v>
      </c>
      <c r="Z65" s="139">
        <f t="shared" si="1"/>
        <v>20</v>
      </c>
    </row>
    <row r="66" spans="3:26" ht="15" thickBot="1">
      <c r="D66" s="118" t="s">
        <v>69</v>
      </c>
      <c r="E66" s="118" t="s">
        <v>54</v>
      </c>
      <c r="F66" s="133"/>
      <c r="G66" s="134"/>
      <c r="H66" s="134"/>
      <c r="I66" s="134"/>
      <c r="J66" s="134"/>
      <c r="K66" s="134"/>
      <c r="L66" s="134"/>
      <c r="M66" s="134"/>
      <c r="N66" s="134"/>
      <c r="O66" s="134"/>
      <c r="P66" s="134"/>
      <c r="Q66" s="134"/>
      <c r="R66" s="134"/>
      <c r="S66" s="134"/>
      <c r="T66" s="134"/>
      <c r="U66" s="134"/>
      <c r="V66" s="134"/>
      <c r="W66" s="134"/>
      <c r="X66" s="134"/>
      <c r="Y66" s="134"/>
      <c r="Z66" s="135"/>
    </row>
    <row r="67" spans="3:26">
      <c r="C67" s="1235" t="s">
        <v>93</v>
      </c>
      <c r="D67" s="1112" t="s">
        <v>71</v>
      </c>
      <c r="E67" s="129">
        <v>2021</v>
      </c>
      <c r="F67" s="13">
        <v>4450820</v>
      </c>
      <c r="G67" s="14">
        <v>1412889</v>
      </c>
      <c r="H67" s="14">
        <v>0</v>
      </c>
      <c r="I67" s="14">
        <v>252081</v>
      </c>
      <c r="J67" s="14">
        <v>120884</v>
      </c>
      <c r="K67" s="14">
        <v>0</v>
      </c>
      <c r="L67" s="14">
        <v>80275</v>
      </c>
      <c r="M67" s="14">
        <v>559803</v>
      </c>
      <c r="N67" s="14">
        <v>1012439</v>
      </c>
      <c r="O67" s="14">
        <v>112103</v>
      </c>
      <c r="P67" s="14">
        <v>811883</v>
      </c>
      <c r="Q67" s="14">
        <v>61082</v>
      </c>
      <c r="R67" s="14">
        <v>66</v>
      </c>
      <c r="S67" s="14">
        <v>0</v>
      </c>
      <c r="T67" s="285">
        <v>27315</v>
      </c>
      <c r="U67" s="14">
        <v>0</v>
      </c>
      <c r="V67" s="14">
        <v>0</v>
      </c>
      <c r="W67" s="14">
        <v>0</v>
      </c>
      <c r="X67" s="14">
        <v>0</v>
      </c>
      <c r="Y67" s="14">
        <v>0</v>
      </c>
      <c r="Z67" s="15">
        <v>0</v>
      </c>
    </row>
    <row r="68" spans="3:26">
      <c r="C68" s="1236"/>
      <c r="D68" s="1113"/>
      <c r="E68" s="130">
        <f>E67-1</f>
        <v>2020</v>
      </c>
      <c r="F68" s="16">
        <v>3456563</v>
      </c>
      <c r="G68" s="17">
        <v>1063751</v>
      </c>
      <c r="H68" s="17">
        <v>0</v>
      </c>
      <c r="I68" s="17">
        <v>203439</v>
      </c>
      <c r="J68" s="17">
        <v>66246</v>
      </c>
      <c r="K68" s="17">
        <v>0</v>
      </c>
      <c r="L68" s="17">
        <v>57050</v>
      </c>
      <c r="M68" s="17">
        <v>424239</v>
      </c>
      <c r="N68" s="17">
        <v>866366</v>
      </c>
      <c r="O68" s="17">
        <v>149532</v>
      </c>
      <c r="P68" s="17">
        <v>590333</v>
      </c>
      <c r="Q68" s="17">
        <v>12928</v>
      </c>
      <c r="R68" s="17">
        <v>355</v>
      </c>
      <c r="S68" s="17">
        <v>2</v>
      </c>
      <c r="T68" s="286">
        <v>17493</v>
      </c>
      <c r="U68" s="17">
        <v>0</v>
      </c>
      <c r="V68" s="17">
        <v>0</v>
      </c>
      <c r="W68" s="17">
        <v>0</v>
      </c>
      <c r="X68" s="17">
        <v>0</v>
      </c>
      <c r="Y68" s="17">
        <v>4829</v>
      </c>
      <c r="Z68" s="18">
        <v>0</v>
      </c>
    </row>
    <row r="69" spans="3:26">
      <c r="C69" s="1236"/>
      <c r="D69" s="1113"/>
      <c r="E69" s="130">
        <f>E68-1</f>
        <v>2019</v>
      </c>
      <c r="F69" s="16">
        <v>3910091</v>
      </c>
      <c r="G69" s="17">
        <v>1176602</v>
      </c>
      <c r="H69" s="17">
        <v>0</v>
      </c>
      <c r="I69" s="17">
        <v>278372</v>
      </c>
      <c r="J69" s="17">
        <v>78136</v>
      </c>
      <c r="K69" s="17">
        <v>0</v>
      </c>
      <c r="L69" s="17">
        <v>56497</v>
      </c>
      <c r="M69" s="17">
        <v>635901</v>
      </c>
      <c r="N69" s="17">
        <v>913094</v>
      </c>
      <c r="O69" s="17">
        <v>32053</v>
      </c>
      <c r="P69" s="17">
        <v>717769</v>
      </c>
      <c r="Q69" s="17">
        <v>2584</v>
      </c>
      <c r="R69" s="17">
        <v>0</v>
      </c>
      <c r="S69" s="17">
        <v>0</v>
      </c>
      <c r="T69" s="286">
        <v>19083</v>
      </c>
      <c r="U69" s="17">
        <v>0</v>
      </c>
      <c r="V69" s="17">
        <v>0</v>
      </c>
      <c r="W69" s="17">
        <v>0</v>
      </c>
      <c r="X69" s="17">
        <v>0</v>
      </c>
      <c r="Y69" s="17">
        <v>0</v>
      </c>
      <c r="Z69" s="18">
        <v>0</v>
      </c>
    </row>
    <row r="70" spans="3:26">
      <c r="C70" s="1236"/>
      <c r="D70" s="1113"/>
      <c r="E70" s="130">
        <f>E69-1</f>
        <v>2018</v>
      </c>
      <c r="F70" s="16">
        <v>3853893</v>
      </c>
      <c r="G70" s="17">
        <v>1109020</v>
      </c>
      <c r="H70" s="17">
        <v>0</v>
      </c>
      <c r="I70" s="17">
        <v>305649</v>
      </c>
      <c r="J70" s="17">
        <v>94911</v>
      </c>
      <c r="K70" s="17">
        <v>0</v>
      </c>
      <c r="L70" s="17">
        <v>3877</v>
      </c>
      <c r="M70" s="17">
        <v>670130</v>
      </c>
      <c r="N70" s="17">
        <v>863924</v>
      </c>
      <c r="O70" s="17">
        <v>39478</v>
      </c>
      <c r="P70" s="17">
        <v>743854</v>
      </c>
      <c r="Q70" s="17">
        <v>8384</v>
      </c>
      <c r="R70" s="17">
        <v>657</v>
      </c>
      <c r="S70" s="17">
        <v>0</v>
      </c>
      <c r="T70" s="286">
        <v>14009</v>
      </c>
      <c r="U70" s="17">
        <v>0</v>
      </c>
      <c r="V70" s="17">
        <v>0</v>
      </c>
      <c r="W70" s="17">
        <v>0</v>
      </c>
      <c r="X70" s="17">
        <v>0</v>
      </c>
      <c r="Y70" s="17">
        <v>0</v>
      </c>
      <c r="Z70" s="18">
        <v>0</v>
      </c>
    </row>
    <row r="71" spans="3:26" ht="15" thickBot="1">
      <c r="C71" s="1236"/>
      <c r="D71" s="1114"/>
      <c r="E71" s="131">
        <f>E70-1</f>
        <v>2017</v>
      </c>
      <c r="F71" s="65">
        <v>3444276</v>
      </c>
      <c r="G71" s="64">
        <v>1091931</v>
      </c>
      <c r="H71" s="64">
        <v>0</v>
      </c>
      <c r="I71" s="64">
        <v>194183</v>
      </c>
      <c r="J71" s="64">
        <v>140327</v>
      </c>
      <c r="K71" s="64">
        <v>0</v>
      </c>
      <c r="L71" s="64">
        <v>9723</v>
      </c>
      <c r="M71" s="64">
        <v>574036</v>
      </c>
      <c r="N71" s="64">
        <v>786916</v>
      </c>
      <c r="O71" s="64">
        <v>65167</v>
      </c>
      <c r="P71" s="64">
        <v>570155</v>
      </c>
      <c r="Q71" s="64">
        <v>1126</v>
      </c>
      <c r="R71" s="64">
        <v>450</v>
      </c>
      <c r="S71" s="64">
        <v>0</v>
      </c>
      <c r="T71" s="287">
        <v>10262</v>
      </c>
      <c r="U71" s="64">
        <v>0</v>
      </c>
      <c r="V71" s="64">
        <v>0</v>
      </c>
      <c r="W71" s="64">
        <v>0</v>
      </c>
      <c r="X71" s="64">
        <v>0</v>
      </c>
      <c r="Y71" s="64">
        <v>0</v>
      </c>
      <c r="Z71" s="141">
        <v>0</v>
      </c>
    </row>
    <row r="72" spans="3:26">
      <c r="C72" s="1236"/>
      <c r="D72" s="1279" t="s">
        <v>72</v>
      </c>
      <c r="E72" s="132">
        <v>2021</v>
      </c>
      <c r="F72" s="13">
        <v>573086</v>
      </c>
      <c r="G72" s="14">
        <v>131287</v>
      </c>
      <c r="H72" s="14">
        <v>0</v>
      </c>
      <c r="I72" s="14">
        <v>209972</v>
      </c>
      <c r="J72" s="14">
        <v>0</v>
      </c>
      <c r="K72" s="14">
        <v>0</v>
      </c>
      <c r="L72" s="14">
        <v>78012</v>
      </c>
      <c r="M72" s="14">
        <v>0</v>
      </c>
      <c r="N72" s="14">
        <v>2005</v>
      </c>
      <c r="O72" s="14">
        <v>110</v>
      </c>
      <c r="P72" s="14">
        <v>210</v>
      </c>
      <c r="Q72" s="14">
        <v>0</v>
      </c>
      <c r="R72" s="14">
        <v>0</v>
      </c>
      <c r="S72" s="14">
        <v>0</v>
      </c>
      <c r="T72" s="285">
        <v>151490</v>
      </c>
      <c r="U72" s="14">
        <v>0</v>
      </c>
      <c r="V72" s="14">
        <v>0</v>
      </c>
      <c r="W72" s="14">
        <v>0</v>
      </c>
      <c r="X72" s="14">
        <v>0</v>
      </c>
      <c r="Y72" s="14">
        <v>0</v>
      </c>
      <c r="Z72" s="15">
        <v>0</v>
      </c>
    </row>
    <row r="73" spans="3:26">
      <c r="C73" s="1236"/>
      <c r="D73" s="1279"/>
      <c r="E73" s="130">
        <f>E72-1</f>
        <v>2020</v>
      </c>
      <c r="F73" s="16">
        <v>616603</v>
      </c>
      <c r="G73" s="17">
        <v>218199</v>
      </c>
      <c r="H73" s="17">
        <v>0</v>
      </c>
      <c r="I73" s="17">
        <v>174825</v>
      </c>
      <c r="J73" s="17">
        <v>0</v>
      </c>
      <c r="K73" s="17">
        <v>0</v>
      </c>
      <c r="L73" s="17">
        <v>53121</v>
      </c>
      <c r="M73" s="17">
        <v>0</v>
      </c>
      <c r="N73" s="17">
        <v>2502</v>
      </c>
      <c r="O73" s="17">
        <v>19298</v>
      </c>
      <c r="P73" s="17">
        <v>307</v>
      </c>
      <c r="Q73" s="17">
        <v>291</v>
      </c>
      <c r="R73" s="17">
        <v>0</v>
      </c>
      <c r="S73" s="17">
        <v>0</v>
      </c>
      <c r="T73" s="286">
        <v>114411</v>
      </c>
      <c r="U73" s="17">
        <v>0</v>
      </c>
      <c r="V73" s="17">
        <v>0</v>
      </c>
      <c r="W73" s="17">
        <v>0</v>
      </c>
      <c r="X73" s="17">
        <v>0</v>
      </c>
      <c r="Y73" s="17">
        <v>33649</v>
      </c>
      <c r="Z73" s="18">
        <v>0</v>
      </c>
    </row>
    <row r="74" spans="3:26">
      <c r="C74" s="1236"/>
      <c r="D74" s="1279"/>
      <c r="E74" s="130">
        <f>E73-1</f>
        <v>2019</v>
      </c>
      <c r="F74" s="16">
        <v>578848</v>
      </c>
      <c r="G74" s="17">
        <v>253055</v>
      </c>
      <c r="H74" s="17">
        <v>0</v>
      </c>
      <c r="I74" s="17">
        <v>104622</v>
      </c>
      <c r="J74" s="17">
        <v>0</v>
      </c>
      <c r="K74" s="17">
        <v>0</v>
      </c>
      <c r="L74" s="17">
        <v>67330</v>
      </c>
      <c r="M74" s="17">
        <v>0</v>
      </c>
      <c r="N74" s="17">
        <v>1150</v>
      </c>
      <c r="O74" s="17">
        <v>91</v>
      </c>
      <c r="P74" s="17">
        <v>689</v>
      </c>
      <c r="Q74" s="17">
        <v>15</v>
      </c>
      <c r="R74" s="17">
        <v>0</v>
      </c>
      <c r="S74" s="17">
        <v>0</v>
      </c>
      <c r="T74" s="286">
        <v>151896</v>
      </c>
      <c r="U74" s="17">
        <v>0</v>
      </c>
      <c r="V74" s="17">
        <v>0</v>
      </c>
      <c r="W74" s="17">
        <v>0</v>
      </c>
      <c r="X74" s="17">
        <v>0</v>
      </c>
      <c r="Y74" s="17">
        <v>0</v>
      </c>
      <c r="Z74" s="18">
        <v>0</v>
      </c>
    </row>
    <row r="75" spans="3:26">
      <c r="C75" s="1236"/>
      <c r="D75" s="1279"/>
      <c r="E75" s="130">
        <f>E74-1</f>
        <v>2018</v>
      </c>
      <c r="F75" s="16">
        <v>598806</v>
      </c>
      <c r="G75" s="17">
        <v>143994</v>
      </c>
      <c r="H75" s="17">
        <v>0</v>
      </c>
      <c r="I75" s="17">
        <v>103879</v>
      </c>
      <c r="J75" s="17">
        <v>0</v>
      </c>
      <c r="K75" s="17">
        <v>0</v>
      </c>
      <c r="L75" s="17">
        <v>87530</v>
      </c>
      <c r="M75" s="17">
        <v>0</v>
      </c>
      <c r="N75" s="17">
        <v>9538</v>
      </c>
      <c r="O75" s="17">
        <v>20987</v>
      </c>
      <c r="P75" s="17">
        <v>423</v>
      </c>
      <c r="Q75" s="17">
        <v>616</v>
      </c>
      <c r="R75" s="17">
        <v>0</v>
      </c>
      <c r="S75" s="17">
        <v>0</v>
      </c>
      <c r="T75" s="286">
        <v>231839</v>
      </c>
      <c r="U75" s="17">
        <v>0</v>
      </c>
      <c r="V75" s="17">
        <v>0</v>
      </c>
      <c r="W75" s="17">
        <v>0</v>
      </c>
      <c r="X75" s="17">
        <v>0</v>
      </c>
      <c r="Y75" s="17">
        <v>0</v>
      </c>
      <c r="Z75" s="18">
        <v>0</v>
      </c>
    </row>
    <row r="76" spans="3:26" ht="15" thickBot="1">
      <c r="C76" s="1237"/>
      <c r="D76" s="1280"/>
      <c r="E76" s="131">
        <f>E75-1</f>
        <v>2017</v>
      </c>
      <c r="F76" s="22">
        <v>721355</v>
      </c>
      <c r="G76" s="23">
        <v>205207</v>
      </c>
      <c r="H76" s="23">
        <v>0</v>
      </c>
      <c r="I76" s="23">
        <v>134808</v>
      </c>
      <c r="J76" s="23">
        <v>0</v>
      </c>
      <c r="K76" s="23">
        <v>0</v>
      </c>
      <c r="L76" s="23">
        <v>101990</v>
      </c>
      <c r="M76" s="23">
        <v>0</v>
      </c>
      <c r="N76" s="23">
        <v>5021</v>
      </c>
      <c r="O76" s="23">
        <v>0</v>
      </c>
      <c r="P76" s="23">
        <v>3647</v>
      </c>
      <c r="Q76" s="23">
        <v>860</v>
      </c>
      <c r="R76" s="23">
        <v>692</v>
      </c>
      <c r="S76" s="23">
        <v>0</v>
      </c>
      <c r="T76" s="288">
        <v>269130</v>
      </c>
      <c r="U76" s="23">
        <v>0</v>
      </c>
      <c r="V76" s="23">
        <v>0</v>
      </c>
      <c r="W76" s="23">
        <v>0</v>
      </c>
      <c r="X76" s="23">
        <v>0</v>
      </c>
      <c r="Y76" s="23">
        <v>0</v>
      </c>
      <c r="Z76" s="24">
        <v>0</v>
      </c>
    </row>
    <row r="78" spans="3:26">
      <c r="D78" t="s">
        <v>38</v>
      </c>
    </row>
    <row r="79" spans="3:26">
      <c r="D79">
        <v>1</v>
      </c>
      <c r="E79" t="s">
        <v>18</v>
      </c>
    </row>
    <row r="80" spans="3:26">
      <c r="D80">
        <v>2</v>
      </c>
      <c r="E80" t="s">
        <v>19</v>
      </c>
    </row>
    <row r="81" spans="4:5">
      <c r="D81">
        <v>3</v>
      </c>
      <c r="E81" t="s">
        <v>20</v>
      </c>
    </row>
    <row r="82" spans="4:5">
      <c r="D82">
        <v>4</v>
      </c>
      <c r="E82" t="s">
        <v>21</v>
      </c>
    </row>
    <row r="83" spans="4:5">
      <c r="D83">
        <v>5</v>
      </c>
      <c r="E83" t="s">
        <v>22</v>
      </c>
    </row>
    <row r="84" spans="4:5">
      <c r="D84">
        <v>6</v>
      </c>
      <c r="E84" t="s">
        <v>23</v>
      </c>
    </row>
    <row r="85" spans="4:5">
      <c r="D85">
        <v>7</v>
      </c>
      <c r="E85" t="s">
        <v>24</v>
      </c>
    </row>
    <row r="86" spans="4:5">
      <c r="D86">
        <v>8</v>
      </c>
      <c r="E86" t="s">
        <v>25</v>
      </c>
    </row>
    <row r="87" spans="4:5">
      <c r="D87">
        <v>9</v>
      </c>
      <c r="E87" t="s">
        <v>26</v>
      </c>
    </row>
    <row r="88" spans="4:5">
      <c r="D88">
        <v>10</v>
      </c>
      <c r="E88" t="s">
        <v>27</v>
      </c>
    </row>
    <row r="89" spans="4:5">
      <c r="D89">
        <v>11</v>
      </c>
      <c r="E89" t="s">
        <v>28</v>
      </c>
    </row>
    <row r="90" spans="4:5">
      <c r="D90">
        <v>12</v>
      </c>
      <c r="E90" t="s">
        <v>29</v>
      </c>
    </row>
    <row r="91" spans="4:5">
      <c r="D91">
        <v>13</v>
      </c>
      <c r="E91" t="s">
        <v>30</v>
      </c>
    </row>
    <row r="92" spans="4:5">
      <c r="D92">
        <v>14</v>
      </c>
      <c r="E92" t="s">
        <v>31</v>
      </c>
    </row>
    <row r="93" spans="4:5">
      <c r="D93">
        <v>15</v>
      </c>
      <c r="E93" t="s">
        <v>32</v>
      </c>
    </row>
    <row r="94" spans="4:5">
      <c r="D94">
        <v>16</v>
      </c>
      <c r="E94" t="s">
        <v>33</v>
      </c>
    </row>
    <row r="95" spans="4:5">
      <c r="D95">
        <v>17</v>
      </c>
      <c r="E95" t="s">
        <v>34</v>
      </c>
    </row>
    <row r="96" spans="4:5">
      <c r="D96">
        <v>18</v>
      </c>
      <c r="E96" t="s">
        <v>35</v>
      </c>
    </row>
    <row r="97" spans="4:16">
      <c r="D97">
        <v>19</v>
      </c>
      <c r="E97" t="s">
        <v>36</v>
      </c>
    </row>
    <row r="98" spans="4:16">
      <c r="D98">
        <v>20</v>
      </c>
      <c r="E98" t="s">
        <v>37</v>
      </c>
    </row>
    <row r="109" spans="4:16" ht="15" thickBot="1"/>
    <row r="110" spans="4:16" ht="15" thickBot="1">
      <c r="F110" s="1284" t="s">
        <v>75</v>
      </c>
      <c r="G110" s="1285"/>
      <c r="H110" s="1285"/>
      <c r="I110" s="1285"/>
      <c r="J110" s="1285"/>
      <c r="K110" s="1285"/>
      <c r="L110" s="1285"/>
      <c r="M110" s="1285"/>
      <c r="N110" s="1285"/>
      <c r="O110" s="1286"/>
    </row>
    <row r="111" spans="4:16" ht="15" thickBot="1">
      <c r="F111" s="1281" t="s">
        <v>71</v>
      </c>
      <c r="G111" s="1282"/>
      <c r="H111" s="1282"/>
      <c r="I111" s="1282"/>
      <c r="J111" s="1283"/>
      <c r="K111" s="1281" t="s">
        <v>72</v>
      </c>
      <c r="L111" s="1282"/>
      <c r="M111" s="1282"/>
      <c r="N111" s="1282"/>
      <c r="O111" s="1283"/>
      <c r="P111" s="144" t="s">
        <v>63</v>
      </c>
    </row>
    <row r="112" spans="4:16" ht="15" thickBot="1">
      <c r="F112" s="70">
        <v>2021</v>
      </c>
      <c r="G112" s="69">
        <f>F112-1</f>
        <v>2020</v>
      </c>
      <c r="H112" s="69">
        <f>G112-1</f>
        <v>2019</v>
      </c>
      <c r="I112" s="69">
        <f>H112-1</f>
        <v>2018</v>
      </c>
      <c r="J112" s="71">
        <f>I112-1</f>
        <v>2017</v>
      </c>
      <c r="K112" s="69">
        <v>2021</v>
      </c>
      <c r="L112" s="69">
        <f>K112-1</f>
        <v>2020</v>
      </c>
      <c r="M112" s="69">
        <f>L112-1</f>
        <v>2019</v>
      </c>
      <c r="N112" s="69">
        <f>M112-1</f>
        <v>2018</v>
      </c>
      <c r="O112" s="71">
        <f>N112-1</f>
        <v>2017</v>
      </c>
    </row>
    <row r="113" spans="5:15" ht="15" thickBot="1">
      <c r="E113" s="143" t="s">
        <v>76</v>
      </c>
      <c r="F113" s="179">
        <v>302213</v>
      </c>
      <c r="G113" s="180">
        <v>195525</v>
      </c>
      <c r="H113" s="180">
        <v>181896</v>
      </c>
      <c r="I113" s="180">
        <v>171026</v>
      </c>
      <c r="J113" s="181">
        <v>182394</v>
      </c>
      <c r="K113" s="180">
        <v>9801</v>
      </c>
      <c r="L113" s="180">
        <v>9736</v>
      </c>
      <c r="M113" s="185" t="s">
        <v>56</v>
      </c>
      <c r="N113" s="185" t="s">
        <v>56</v>
      </c>
      <c r="O113" s="186" t="s">
        <v>56</v>
      </c>
    </row>
    <row r="114" spans="5:15">
      <c r="E114" s="175" t="s">
        <v>77</v>
      </c>
      <c r="F114" s="147">
        <v>0</v>
      </c>
      <c r="G114" s="148">
        <v>0</v>
      </c>
      <c r="H114" s="148">
        <v>0</v>
      </c>
      <c r="I114" s="148">
        <v>0</v>
      </c>
      <c r="J114" s="182">
        <v>0</v>
      </c>
      <c r="K114" s="147">
        <v>0</v>
      </c>
      <c r="L114" s="148">
        <v>0</v>
      </c>
      <c r="M114" s="7" t="s">
        <v>56</v>
      </c>
      <c r="N114" s="7" t="s">
        <v>56</v>
      </c>
      <c r="O114" s="8" t="s">
        <v>56</v>
      </c>
    </row>
    <row r="115" spans="5:15" ht="26.4">
      <c r="E115" s="176" t="s">
        <v>78</v>
      </c>
      <c r="F115" s="150">
        <v>0</v>
      </c>
      <c r="G115" s="146">
        <v>0</v>
      </c>
      <c r="H115" s="146">
        <v>0</v>
      </c>
      <c r="I115" s="146">
        <v>0</v>
      </c>
      <c r="J115" s="183">
        <v>0</v>
      </c>
      <c r="K115" s="150">
        <v>0</v>
      </c>
      <c r="L115" s="146">
        <v>0</v>
      </c>
      <c r="M115" s="1" t="s">
        <v>56</v>
      </c>
      <c r="N115" s="1" t="s">
        <v>56</v>
      </c>
      <c r="O115" s="156" t="s">
        <v>56</v>
      </c>
    </row>
    <row r="116" spans="5:15">
      <c r="E116" s="177" t="s">
        <v>79</v>
      </c>
      <c r="F116" s="150">
        <v>87957</v>
      </c>
      <c r="G116" s="146">
        <v>26456</v>
      </c>
      <c r="H116" s="146">
        <v>0</v>
      </c>
      <c r="I116" s="146">
        <v>0</v>
      </c>
      <c r="J116" s="183">
        <v>1137</v>
      </c>
      <c r="K116" s="150">
        <v>0</v>
      </c>
      <c r="L116" s="146">
        <v>0</v>
      </c>
      <c r="M116" s="1" t="s">
        <v>56</v>
      </c>
      <c r="N116" s="1" t="s">
        <v>56</v>
      </c>
      <c r="O116" s="156" t="s">
        <v>56</v>
      </c>
    </row>
    <row r="117" spans="5:15">
      <c r="E117" s="177" t="s">
        <v>80</v>
      </c>
      <c r="F117" s="150">
        <v>11293</v>
      </c>
      <c r="G117" s="146">
        <v>9785</v>
      </c>
      <c r="H117" s="146">
        <v>0</v>
      </c>
      <c r="I117" s="146">
        <v>0</v>
      </c>
      <c r="J117" s="183">
        <v>0</v>
      </c>
      <c r="K117" s="150">
        <v>795</v>
      </c>
      <c r="L117" s="146">
        <v>6073</v>
      </c>
      <c r="M117" s="1" t="s">
        <v>56</v>
      </c>
      <c r="N117" s="1" t="s">
        <v>56</v>
      </c>
      <c r="O117" s="156" t="s">
        <v>56</v>
      </c>
    </row>
    <row r="118" spans="5:15" ht="26.4">
      <c r="E118" s="176" t="s">
        <v>81</v>
      </c>
      <c r="F118" s="150">
        <v>17</v>
      </c>
      <c r="G118" s="146">
        <v>6</v>
      </c>
      <c r="H118" s="146">
        <v>0</v>
      </c>
      <c r="I118" s="146">
        <v>0</v>
      </c>
      <c r="J118" s="183">
        <v>0</v>
      </c>
      <c r="K118" s="150">
        <v>169</v>
      </c>
      <c r="L118" s="146">
        <v>83</v>
      </c>
      <c r="M118" s="1" t="s">
        <v>56</v>
      </c>
      <c r="N118" s="1" t="s">
        <v>56</v>
      </c>
      <c r="O118" s="156" t="s">
        <v>56</v>
      </c>
    </row>
    <row r="119" spans="5:15" ht="26.4">
      <c r="E119" s="176" t="s">
        <v>82</v>
      </c>
      <c r="F119" s="150">
        <v>0</v>
      </c>
      <c r="G119" s="146">
        <v>0</v>
      </c>
      <c r="H119" s="146">
        <v>0</v>
      </c>
      <c r="I119" s="146">
        <v>0</v>
      </c>
      <c r="J119" s="183">
        <v>0</v>
      </c>
      <c r="K119" s="150">
        <v>0</v>
      </c>
      <c r="L119" s="146">
        <v>0</v>
      </c>
      <c r="M119" s="1" t="s">
        <v>56</v>
      </c>
      <c r="N119" s="1" t="s">
        <v>56</v>
      </c>
      <c r="O119" s="156" t="s">
        <v>56</v>
      </c>
    </row>
    <row r="120" spans="5:15">
      <c r="E120" s="177" t="s">
        <v>83</v>
      </c>
      <c r="F120" s="150">
        <v>0</v>
      </c>
      <c r="G120" s="146">
        <v>0</v>
      </c>
      <c r="H120" s="146">
        <v>0</v>
      </c>
      <c r="I120" s="146">
        <v>0</v>
      </c>
      <c r="J120" s="183">
        <v>0</v>
      </c>
      <c r="K120" s="150">
        <v>0</v>
      </c>
      <c r="L120" s="146">
        <v>0</v>
      </c>
      <c r="M120" s="1" t="s">
        <v>56</v>
      </c>
      <c r="N120" s="1" t="s">
        <v>56</v>
      </c>
      <c r="O120" s="156" t="s">
        <v>56</v>
      </c>
    </row>
    <row r="121" spans="5:15">
      <c r="E121" s="177" t="s">
        <v>84</v>
      </c>
      <c r="F121" s="150">
        <v>0</v>
      </c>
      <c r="G121" s="146">
        <v>0</v>
      </c>
      <c r="H121" s="146">
        <v>0</v>
      </c>
      <c r="I121" s="146">
        <v>0</v>
      </c>
      <c r="J121" s="183">
        <v>0</v>
      </c>
      <c r="K121" s="150">
        <v>0</v>
      </c>
      <c r="L121" s="146">
        <v>0</v>
      </c>
      <c r="M121" s="1" t="s">
        <v>56</v>
      </c>
      <c r="N121" s="1" t="s">
        <v>56</v>
      </c>
      <c r="O121" s="156" t="s">
        <v>56</v>
      </c>
    </row>
    <row r="122" spans="5:15">
      <c r="E122" s="177" t="s">
        <v>85</v>
      </c>
      <c r="F122" s="150">
        <v>121289</v>
      </c>
      <c r="G122" s="146">
        <v>139418</v>
      </c>
      <c r="H122" s="146">
        <v>181896</v>
      </c>
      <c r="I122" s="146">
        <v>171026</v>
      </c>
      <c r="J122" s="183">
        <v>181257</v>
      </c>
      <c r="K122" s="150">
        <v>0</v>
      </c>
      <c r="L122" s="146">
        <v>0</v>
      </c>
      <c r="M122" s="1" t="s">
        <v>56</v>
      </c>
      <c r="N122" s="1" t="s">
        <v>56</v>
      </c>
      <c r="O122" s="156" t="s">
        <v>56</v>
      </c>
    </row>
    <row r="123" spans="5:15">
      <c r="E123" s="177" t="s">
        <v>86</v>
      </c>
      <c r="F123" s="150">
        <v>0</v>
      </c>
      <c r="G123" s="146">
        <v>0</v>
      </c>
      <c r="H123" s="146">
        <v>0</v>
      </c>
      <c r="I123" s="146">
        <v>0</v>
      </c>
      <c r="J123" s="183">
        <v>0</v>
      </c>
      <c r="K123" s="150">
        <v>0</v>
      </c>
      <c r="L123" s="146">
        <v>0</v>
      </c>
      <c r="M123" s="1" t="s">
        <v>56</v>
      </c>
      <c r="N123" s="1" t="s">
        <v>56</v>
      </c>
      <c r="O123" s="156" t="s">
        <v>56</v>
      </c>
    </row>
    <row r="124" spans="5:15">
      <c r="E124" s="177" t="s">
        <v>87</v>
      </c>
      <c r="F124" s="150">
        <v>0</v>
      </c>
      <c r="G124" s="146">
        <v>0</v>
      </c>
      <c r="H124" s="146">
        <v>0</v>
      </c>
      <c r="I124" s="146">
        <v>0</v>
      </c>
      <c r="J124" s="183">
        <v>0</v>
      </c>
      <c r="K124" s="150">
        <v>0</v>
      </c>
      <c r="L124" s="146">
        <v>0</v>
      </c>
      <c r="M124" s="1" t="s">
        <v>56</v>
      </c>
      <c r="N124" s="1" t="s">
        <v>56</v>
      </c>
      <c r="O124" s="156" t="s">
        <v>56</v>
      </c>
    </row>
    <row r="125" spans="5:15">
      <c r="E125" s="177" t="s">
        <v>88</v>
      </c>
      <c r="F125" s="150">
        <v>20518</v>
      </c>
      <c r="G125" s="146">
        <v>6021</v>
      </c>
      <c r="H125" s="146">
        <v>0</v>
      </c>
      <c r="I125" s="146">
        <v>0</v>
      </c>
      <c r="J125" s="183">
        <v>0</v>
      </c>
      <c r="K125" s="150">
        <v>7777</v>
      </c>
      <c r="L125" s="146">
        <v>3234</v>
      </c>
      <c r="M125" s="1" t="s">
        <v>56</v>
      </c>
      <c r="N125" s="1" t="s">
        <v>56</v>
      </c>
      <c r="O125" s="156" t="s">
        <v>56</v>
      </c>
    </row>
    <row r="126" spans="5:15" ht="26.4">
      <c r="E126" s="176" t="s">
        <v>89</v>
      </c>
      <c r="F126" s="150">
        <v>61139</v>
      </c>
      <c r="G126" s="146">
        <v>13839</v>
      </c>
      <c r="H126" s="146">
        <v>0</v>
      </c>
      <c r="I126" s="146">
        <v>0</v>
      </c>
      <c r="J126" s="183">
        <v>0</v>
      </c>
      <c r="K126" s="150">
        <v>1060</v>
      </c>
      <c r="L126" s="146">
        <v>346</v>
      </c>
      <c r="M126" s="1" t="s">
        <v>56</v>
      </c>
      <c r="N126" s="1" t="s">
        <v>56</v>
      </c>
      <c r="O126" s="156" t="s">
        <v>56</v>
      </c>
    </row>
    <row r="127" spans="5:15" ht="27" thickBot="1">
      <c r="E127" s="178" t="s">
        <v>90</v>
      </c>
      <c r="F127" s="152">
        <v>0</v>
      </c>
      <c r="G127" s="153">
        <v>0</v>
      </c>
      <c r="H127" s="153">
        <v>0</v>
      </c>
      <c r="I127" s="153">
        <v>0</v>
      </c>
      <c r="J127" s="184">
        <v>0</v>
      </c>
      <c r="K127" s="152">
        <v>0</v>
      </c>
      <c r="L127" s="153">
        <v>0</v>
      </c>
      <c r="M127" s="158" t="s">
        <v>56</v>
      </c>
      <c r="N127" s="158" t="s">
        <v>56</v>
      </c>
      <c r="O127" s="159" t="s">
        <v>56</v>
      </c>
    </row>
    <row r="128" spans="5:15" ht="15" thickBot="1">
      <c r="E128" s="143" t="s">
        <v>91</v>
      </c>
      <c r="F128" s="187">
        <v>1388004</v>
      </c>
      <c r="G128" s="188">
        <v>876454</v>
      </c>
      <c r="H128" s="188">
        <v>447000</v>
      </c>
      <c r="I128" s="188">
        <v>432009</v>
      </c>
      <c r="J128" s="189">
        <v>440729</v>
      </c>
      <c r="K128" s="187">
        <v>700</v>
      </c>
      <c r="L128" s="188">
        <v>0</v>
      </c>
      <c r="M128" s="190" t="s">
        <v>56</v>
      </c>
      <c r="N128" s="190" t="s">
        <v>56</v>
      </c>
      <c r="O128" s="191" t="s">
        <v>56</v>
      </c>
    </row>
    <row r="129" spans="5:15">
      <c r="E129" s="175" t="s">
        <v>77</v>
      </c>
      <c r="F129" s="147">
        <v>0</v>
      </c>
      <c r="G129" s="148">
        <v>0</v>
      </c>
      <c r="H129" s="148">
        <v>0</v>
      </c>
      <c r="I129" s="148">
        <v>0</v>
      </c>
      <c r="J129" s="182">
        <v>0</v>
      </c>
      <c r="K129" s="147">
        <v>0</v>
      </c>
      <c r="L129" s="148">
        <v>0</v>
      </c>
      <c r="M129" s="7" t="s">
        <v>56</v>
      </c>
      <c r="N129" s="7" t="s">
        <v>56</v>
      </c>
      <c r="O129" s="8" t="s">
        <v>56</v>
      </c>
    </row>
    <row r="130" spans="5:15" ht="26.4">
      <c r="E130" s="176" t="s">
        <v>78</v>
      </c>
      <c r="F130" s="150">
        <v>4868</v>
      </c>
      <c r="G130" s="146">
        <v>4972</v>
      </c>
      <c r="H130" s="146">
        <v>0</v>
      </c>
      <c r="I130" s="146">
        <v>0</v>
      </c>
      <c r="J130" s="183">
        <v>0</v>
      </c>
      <c r="K130" s="150">
        <v>0</v>
      </c>
      <c r="L130" s="146">
        <v>0</v>
      </c>
      <c r="M130" s="1" t="s">
        <v>56</v>
      </c>
      <c r="N130" s="1" t="s">
        <v>56</v>
      </c>
      <c r="O130" s="156" t="s">
        <v>56</v>
      </c>
    </row>
    <row r="131" spans="5:15">
      <c r="E131" s="177" t="s">
        <v>79</v>
      </c>
      <c r="F131" s="150">
        <v>1049232</v>
      </c>
      <c r="G131" s="146">
        <v>537431</v>
      </c>
      <c r="H131" s="146">
        <v>0</v>
      </c>
      <c r="I131" s="146">
        <v>0</v>
      </c>
      <c r="J131" s="183">
        <v>1137</v>
      </c>
      <c r="K131" s="150">
        <v>700</v>
      </c>
      <c r="L131" s="146">
        <v>0</v>
      </c>
      <c r="M131" s="1" t="s">
        <v>56</v>
      </c>
      <c r="N131" s="1" t="s">
        <v>56</v>
      </c>
      <c r="O131" s="156" t="s">
        <v>56</v>
      </c>
    </row>
    <row r="132" spans="5:15">
      <c r="E132" s="177" t="s">
        <v>80</v>
      </c>
      <c r="F132" s="150">
        <v>32032</v>
      </c>
      <c r="G132" s="146">
        <v>2602</v>
      </c>
      <c r="H132" s="146">
        <v>0</v>
      </c>
      <c r="I132" s="146">
        <v>0</v>
      </c>
      <c r="J132" s="183">
        <v>0</v>
      </c>
      <c r="K132" s="150">
        <v>0</v>
      </c>
      <c r="L132" s="146">
        <v>0</v>
      </c>
      <c r="M132" s="1" t="s">
        <v>56</v>
      </c>
      <c r="N132" s="1" t="s">
        <v>56</v>
      </c>
      <c r="O132" s="156" t="s">
        <v>56</v>
      </c>
    </row>
    <row r="133" spans="5:15" ht="26.4">
      <c r="E133" s="176" t="s">
        <v>81</v>
      </c>
      <c r="F133" s="150">
        <v>24717</v>
      </c>
      <c r="G133" s="146">
        <v>31298</v>
      </c>
      <c r="H133" s="146">
        <v>0</v>
      </c>
      <c r="I133" s="146">
        <v>0</v>
      </c>
      <c r="J133" s="183">
        <v>0</v>
      </c>
      <c r="K133" s="150">
        <v>0</v>
      </c>
      <c r="L133" s="146">
        <v>0</v>
      </c>
      <c r="M133" s="1" t="s">
        <v>56</v>
      </c>
      <c r="N133" s="1" t="s">
        <v>56</v>
      </c>
      <c r="O133" s="156" t="s">
        <v>56</v>
      </c>
    </row>
    <row r="134" spans="5:15" ht="26.4">
      <c r="E134" s="176" t="s">
        <v>82</v>
      </c>
      <c r="F134" s="150">
        <v>0</v>
      </c>
      <c r="G134" s="146">
        <v>0</v>
      </c>
      <c r="H134" s="146">
        <v>0</v>
      </c>
      <c r="I134" s="146">
        <v>0</v>
      </c>
      <c r="J134" s="183">
        <v>0</v>
      </c>
      <c r="K134" s="150">
        <v>0</v>
      </c>
      <c r="L134" s="146">
        <v>0</v>
      </c>
      <c r="M134" s="1" t="s">
        <v>56</v>
      </c>
      <c r="N134" s="1" t="s">
        <v>56</v>
      </c>
      <c r="O134" s="156" t="s">
        <v>56</v>
      </c>
    </row>
    <row r="135" spans="5:15">
      <c r="E135" s="177" t="s">
        <v>83</v>
      </c>
      <c r="F135" s="150">
        <v>66084</v>
      </c>
      <c r="G135" s="146">
        <v>30918</v>
      </c>
      <c r="H135" s="146">
        <v>0</v>
      </c>
      <c r="I135" s="146">
        <v>0</v>
      </c>
      <c r="J135" s="183">
        <v>0</v>
      </c>
      <c r="K135" s="150">
        <v>0</v>
      </c>
      <c r="L135" s="146">
        <v>0</v>
      </c>
      <c r="M135" s="1" t="s">
        <v>56</v>
      </c>
      <c r="N135" s="1" t="s">
        <v>56</v>
      </c>
      <c r="O135" s="156" t="s">
        <v>56</v>
      </c>
    </row>
    <row r="136" spans="5:15">
      <c r="E136" s="177" t="s">
        <v>84</v>
      </c>
      <c r="F136" s="150">
        <v>0</v>
      </c>
      <c r="G136" s="146">
        <v>0</v>
      </c>
      <c r="H136" s="146">
        <v>0</v>
      </c>
      <c r="I136" s="146">
        <v>0</v>
      </c>
      <c r="J136" s="183">
        <v>0</v>
      </c>
      <c r="K136" s="150">
        <v>0</v>
      </c>
      <c r="L136" s="146">
        <v>0</v>
      </c>
      <c r="M136" s="1" t="s">
        <v>56</v>
      </c>
      <c r="N136" s="1" t="s">
        <v>56</v>
      </c>
      <c r="O136" s="156" t="s">
        <v>56</v>
      </c>
    </row>
    <row r="137" spans="5:15">
      <c r="E137" s="177" t="s">
        <v>85</v>
      </c>
      <c r="F137" s="150">
        <v>0</v>
      </c>
      <c r="G137" s="146">
        <v>160183</v>
      </c>
      <c r="H137" s="146">
        <v>396884</v>
      </c>
      <c r="I137" s="146">
        <v>432009</v>
      </c>
      <c r="J137" s="183">
        <v>439592</v>
      </c>
      <c r="K137" s="150">
        <v>0</v>
      </c>
      <c r="L137" s="146">
        <v>0</v>
      </c>
      <c r="M137" s="1" t="s">
        <v>56</v>
      </c>
      <c r="N137" s="1" t="s">
        <v>56</v>
      </c>
      <c r="O137" s="156" t="s">
        <v>56</v>
      </c>
    </row>
    <row r="138" spans="5:15">
      <c r="E138" s="177" t="s">
        <v>86</v>
      </c>
      <c r="F138" s="150">
        <v>0</v>
      </c>
      <c r="G138" s="146">
        <v>0</v>
      </c>
      <c r="H138" s="146">
        <v>0</v>
      </c>
      <c r="I138" s="146">
        <v>0</v>
      </c>
      <c r="J138" s="183">
        <v>0</v>
      </c>
      <c r="K138" s="150">
        <v>0</v>
      </c>
      <c r="L138" s="146">
        <v>0</v>
      </c>
      <c r="M138" s="1" t="s">
        <v>56</v>
      </c>
      <c r="N138" s="1" t="s">
        <v>56</v>
      </c>
      <c r="O138" s="156" t="s">
        <v>56</v>
      </c>
    </row>
    <row r="139" spans="5:15">
      <c r="E139" s="177" t="s">
        <v>87</v>
      </c>
      <c r="F139" s="150">
        <v>0</v>
      </c>
      <c r="G139" s="146">
        <v>0</v>
      </c>
      <c r="H139" s="146">
        <v>0</v>
      </c>
      <c r="I139" s="146">
        <v>0</v>
      </c>
      <c r="J139" s="183">
        <v>0</v>
      </c>
      <c r="K139" s="150">
        <v>0</v>
      </c>
      <c r="L139" s="146">
        <v>0</v>
      </c>
      <c r="M139" s="1" t="s">
        <v>56</v>
      </c>
      <c r="N139" s="1" t="s">
        <v>56</v>
      </c>
      <c r="O139" s="156" t="s">
        <v>56</v>
      </c>
    </row>
    <row r="140" spans="5:15">
      <c r="E140" s="177" t="s">
        <v>88</v>
      </c>
      <c r="F140" s="150">
        <v>158076</v>
      </c>
      <c r="G140" s="146">
        <v>97845</v>
      </c>
      <c r="H140" s="146">
        <v>50116</v>
      </c>
      <c r="I140" s="146">
        <v>0</v>
      </c>
      <c r="J140" s="183">
        <v>0</v>
      </c>
      <c r="K140" s="150">
        <v>0</v>
      </c>
      <c r="L140" s="146">
        <v>0</v>
      </c>
      <c r="M140" s="1" t="s">
        <v>56</v>
      </c>
      <c r="N140" s="1" t="s">
        <v>56</v>
      </c>
      <c r="O140" s="156" t="s">
        <v>56</v>
      </c>
    </row>
    <row r="141" spans="5:15" ht="26.4">
      <c r="E141" s="176" t="s">
        <v>89</v>
      </c>
      <c r="F141" s="150">
        <v>52995</v>
      </c>
      <c r="G141" s="146">
        <v>11205</v>
      </c>
      <c r="H141" s="146">
        <v>0</v>
      </c>
      <c r="I141" s="146">
        <v>0</v>
      </c>
      <c r="J141" s="183">
        <v>0</v>
      </c>
      <c r="K141" s="150">
        <v>0</v>
      </c>
      <c r="L141" s="146">
        <v>0</v>
      </c>
      <c r="M141" s="1" t="s">
        <v>56</v>
      </c>
      <c r="N141" s="1" t="s">
        <v>56</v>
      </c>
      <c r="O141" s="156" t="s">
        <v>56</v>
      </c>
    </row>
    <row r="142" spans="5:15" ht="27" thickBot="1">
      <c r="E142" s="178" t="s">
        <v>90</v>
      </c>
      <c r="F142" s="152">
        <v>0</v>
      </c>
      <c r="G142" s="153">
        <v>0</v>
      </c>
      <c r="H142" s="153">
        <v>0</v>
      </c>
      <c r="I142" s="153">
        <v>0</v>
      </c>
      <c r="J142" s="184">
        <v>0</v>
      </c>
      <c r="K142" s="152">
        <v>0</v>
      </c>
      <c r="L142" s="153">
        <v>0</v>
      </c>
      <c r="M142" s="158" t="s">
        <v>56</v>
      </c>
      <c r="N142" s="158" t="s">
        <v>56</v>
      </c>
      <c r="O142" s="159" t="s">
        <v>56</v>
      </c>
    </row>
    <row r="144" spans="5:15">
      <c r="E144" t="s">
        <v>92</v>
      </c>
    </row>
    <row r="147" spans="3:22" ht="15" thickBot="1"/>
    <row r="148" spans="3:22" ht="15" thickBot="1">
      <c r="F148" s="1298" t="s">
        <v>102</v>
      </c>
      <c r="G148" s="1299"/>
      <c r="H148" s="1299"/>
      <c r="I148" s="1299"/>
      <c r="J148" s="1299"/>
      <c r="K148" s="1299"/>
      <c r="L148" s="1300"/>
    </row>
    <row r="149" spans="3:22" ht="15" thickBot="1">
      <c r="F149" s="1301"/>
      <c r="G149" s="1302"/>
      <c r="H149" s="1302"/>
      <c r="I149" s="1302"/>
      <c r="J149" s="1302"/>
      <c r="K149" s="1302"/>
      <c r="L149" s="1303"/>
      <c r="M149" s="144" t="s">
        <v>63</v>
      </c>
    </row>
    <row r="150" spans="3:22" ht="14.4" customHeight="1" thickBot="1">
      <c r="F150" s="1287" t="s">
        <v>1</v>
      </c>
      <c r="G150" s="1289" t="s">
        <v>94</v>
      </c>
      <c r="H150" s="1291" t="s">
        <v>95</v>
      </c>
      <c r="I150" s="1291" t="s">
        <v>101</v>
      </c>
      <c r="J150" s="1293" t="s">
        <v>96</v>
      </c>
      <c r="K150" s="1294"/>
      <c r="L150" s="1291" t="s">
        <v>97</v>
      </c>
    </row>
    <row r="151" spans="3:22" ht="29.4" thickBot="1">
      <c r="F151" s="1288"/>
      <c r="G151" s="1290"/>
      <c r="H151" s="1292"/>
      <c r="I151" s="1292"/>
      <c r="J151" s="174" t="s">
        <v>98</v>
      </c>
      <c r="K151" s="173" t="s">
        <v>99</v>
      </c>
      <c r="L151" s="1292"/>
      <c r="P151" s="167"/>
      <c r="Q151" s="167"/>
      <c r="R151" s="167"/>
      <c r="S151" s="167"/>
      <c r="T151" s="167"/>
      <c r="U151" s="167"/>
      <c r="V151" s="167"/>
    </row>
    <row r="152" spans="3:22" ht="15" thickBot="1">
      <c r="F152" s="1304" t="s">
        <v>1</v>
      </c>
      <c r="G152" s="1305"/>
      <c r="H152" s="1305"/>
      <c r="I152" s="1305"/>
      <c r="J152" s="1305"/>
      <c r="K152" s="1305"/>
      <c r="L152" s="1306"/>
      <c r="P152" s="167"/>
      <c r="Q152" s="167"/>
      <c r="R152" s="167"/>
      <c r="S152" s="167"/>
      <c r="T152" s="167"/>
      <c r="U152" s="167"/>
      <c r="V152" s="167"/>
    </row>
    <row r="153" spans="3:22" ht="15" thickBot="1">
      <c r="E153" s="70" t="s">
        <v>67</v>
      </c>
      <c r="F153" s="164"/>
      <c r="G153" s="165"/>
      <c r="H153" s="165"/>
      <c r="I153" s="165"/>
      <c r="J153" s="165"/>
      <c r="K153" s="165"/>
      <c r="L153" s="166"/>
      <c r="P153" s="167"/>
      <c r="Q153" s="167"/>
      <c r="R153" s="167"/>
      <c r="S153" s="167"/>
      <c r="T153" s="167"/>
      <c r="U153" s="167"/>
      <c r="V153" s="167"/>
    </row>
    <row r="154" spans="3:22">
      <c r="C154" s="1235" t="s">
        <v>93</v>
      </c>
      <c r="D154" s="1112" t="s">
        <v>71</v>
      </c>
      <c r="E154" s="129">
        <v>2021</v>
      </c>
      <c r="F154" s="155">
        <v>1428941</v>
      </c>
      <c r="G154" s="7">
        <v>306918</v>
      </c>
      <c r="H154" s="7">
        <v>508939</v>
      </c>
      <c r="I154" s="7">
        <v>0</v>
      </c>
      <c r="J154" s="7">
        <v>0</v>
      </c>
      <c r="K154" s="7">
        <v>0</v>
      </c>
      <c r="L154" s="8">
        <v>613084</v>
      </c>
    </row>
    <row r="155" spans="3:22">
      <c r="C155" s="1236"/>
      <c r="D155" s="1113"/>
      <c r="E155" s="130">
        <f>E154-1</f>
        <v>2020</v>
      </c>
      <c r="F155" s="12">
        <v>1296181</v>
      </c>
      <c r="G155" s="1">
        <v>237069</v>
      </c>
      <c r="H155" s="1">
        <v>550045</v>
      </c>
      <c r="I155" s="1">
        <v>0</v>
      </c>
      <c r="J155" s="1">
        <v>0</v>
      </c>
      <c r="K155" s="1">
        <v>0</v>
      </c>
      <c r="L155" s="156">
        <v>509067</v>
      </c>
      <c r="O155" s="167"/>
      <c r="P155" s="167"/>
      <c r="Q155" s="167"/>
      <c r="R155" s="167"/>
      <c r="S155" s="167"/>
      <c r="T155" s="167"/>
      <c r="U155" s="167"/>
    </row>
    <row r="156" spans="3:22">
      <c r="C156" s="1236"/>
      <c r="D156" s="1113"/>
      <c r="E156" s="130">
        <f>E155-1</f>
        <v>2019</v>
      </c>
      <c r="F156" s="12">
        <v>1585264</v>
      </c>
      <c r="G156" s="1">
        <v>251968</v>
      </c>
      <c r="H156" s="1">
        <v>706657</v>
      </c>
      <c r="I156" s="1">
        <v>76</v>
      </c>
      <c r="J156" s="1">
        <v>0</v>
      </c>
      <c r="K156" s="1">
        <v>0</v>
      </c>
      <c r="L156" s="156">
        <v>626563</v>
      </c>
      <c r="O156" s="167"/>
      <c r="P156" s="167"/>
      <c r="Q156" s="167"/>
      <c r="R156" s="167"/>
      <c r="S156" s="167"/>
      <c r="T156" s="167"/>
      <c r="U156" s="167"/>
    </row>
    <row r="157" spans="3:22">
      <c r="C157" s="1236"/>
      <c r="D157" s="1113"/>
      <c r="E157" s="130">
        <f>E156-1</f>
        <v>2018</v>
      </c>
      <c r="F157" s="12">
        <v>1771883</v>
      </c>
      <c r="G157" s="1">
        <v>244664</v>
      </c>
      <c r="H157" s="1">
        <v>718832</v>
      </c>
      <c r="I157" s="1">
        <v>328</v>
      </c>
      <c r="J157" s="1">
        <v>0</v>
      </c>
      <c r="K157" s="1">
        <v>0</v>
      </c>
      <c r="L157" s="156">
        <v>808059</v>
      </c>
      <c r="O157" s="167"/>
      <c r="P157" s="167"/>
      <c r="Q157" s="167"/>
      <c r="R157" s="167"/>
      <c r="S157" s="167"/>
      <c r="T157" s="167"/>
      <c r="U157" s="167"/>
    </row>
    <row r="158" spans="3:22" ht="15" thickBot="1">
      <c r="C158" s="1236"/>
      <c r="D158" s="1114"/>
      <c r="E158" s="131">
        <f>E157-1</f>
        <v>2017</v>
      </c>
      <c r="F158" s="157">
        <v>1708303</v>
      </c>
      <c r="G158" s="158">
        <v>237091</v>
      </c>
      <c r="H158" s="158">
        <v>792055</v>
      </c>
      <c r="I158" s="158">
        <v>379</v>
      </c>
      <c r="J158" s="158">
        <v>0</v>
      </c>
      <c r="K158" s="158">
        <v>26</v>
      </c>
      <c r="L158" s="159">
        <v>678752</v>
      </c>
      <c r="O158" s="167"/>
      <c r="P158" s="167"/>
      <c r="Q158" s="167"/>
      <c r="R158" s="167"/>
      <c r="S158" s="167"/>
      <c r="T158" s="167"/>
      <c r="U158" s="167"/>
    </row>
    <row r="159" spans="3:22">
      <c r="C159" s="1236"/>
      <c r="D159" s="1279" t="s">
        <v>72</v>
      </c>
      <c r="E159" s="129">
        <v>2021</v>
      </c>
      <c r="F159" s="161">
        <v>1237075</v>
      </c>
      <c r="G159" s="162">
        <v>9038</v>
      </c>
      <c r="H159" s="162">
        <v>367410</v>
      </c>
      <c r="I159" s="162">
        <v>124481</v>
      </c>
      <c r="J159" s="162">
        <v>0</v>
      </c>
      <c r="K159" s="162">
        <v>0</v>
      </c>
      <c r="L159" s="163">
        <v>736146</v>
      </c>
    </row>
    <row r="160" spans="3:22">
      <c r="C160" s="1236"/>
      <c r="D160" s="1279"/>
      <c r="E160" s="130">
        <f>E159-1</f>
        <v>2020</v>
      </c>
      <c r="F160" s="12">
        <v>1208031</v>
      </c>
      <c r="G160" s="1">
        <v>4710</v>
      </c>
      <c r="H160" s="1">
        <v>408518</v>
      </c>
      <c r="I160" s="1">
        <v>93958</v>
      </c>
      <c r="J160" s="1">
        <v>0</v>
      </c>
      <c r="K160" s="1">
        <v>0</v>
      </c>
      <c r="L160" s="156">
        <v>700845</v>
      </c>
      <c r="O160" s="167"/>
      <c r="P160" s="167"/>
      <c r="Q160" s="167"/>
      <c r="R160" s="167"/>
      <c r="S160" s="167"/>
      <c r="T160" s="167"/>
      <c r="U160" s="167"/>
    </row>
    <row r="161" spans="3:25">
      <c r="C161" s="1236"/>
      <c r="D161" s="1279"/>
      <c r="E161" s="130">
        <f>E160-1</f>
        <v>2019</v>
      </c>
      <c r="F161" s="12">
        <v>1313599</v>
      </c>
      <c r="G161" s="1">
        <v>19243</v>
      </c>
      <c r="H161" s="1">
        <v>483890</v>
      </c>
      <c r="I161" s="1">
        <v>115719</v>
      </c>
      <c r="J161" s="1">
        <v>0</v>
      </c>
      <c r="K161" s="1">
        <v>0</v>
      </c>
      <c r="L161" s="156">
        <v>694747</v>
      </c>
      <c r="O161" s="167"/>
      <c r="P161" s="167"/>
      <c r="Q161" s="167"/>
      <c r="R161" s="167"/>
      <c r="S161" s="167"/>
      <c r="T161" s="167"/>
      <c r="U161" s="167"/>
    </row>
    <row r="162" spans="3:25">
      <c r="C162" s="1236"/>
      <c r="D162" s="1279"/>
      <c r="E162" s="130">
        <f>E161-1</f>
        <v>2018</v>
      </c>
      <c r="F162" s="12">
        <v>1382103</v>
      </c>
      <c r="G162" s="1">
        <v>17013</v>
      </c>
      <c r="H162" s="1">
        <v>598442</v>
      </c>
      <c r="I162" s="1">
        <v>117827</v>
      </c>
      <c r="J162" s="1">
        <v>0</v>
      </c>
      <c r="K162" s="1">
        <v>0</v>
      </c>
      <c r="L162" s="156">
        <v>648821</v>
      </c>
      <c r="O162" s="167"/>
      <c r="P162" s="167"/>
      <c r="Q162" s="167"/>
      <c r="R162" s="167"/>
      <c r="S162" s="167"/>
      <c r="T162" s="167"/>
      <c r="U162" s="167"/>
    </row>
    <row r="163" spans="3:25" ht="15" thickBot="1">
      <c r="C163" s="1237"/>
      <c r="D163" s="1280"/>
      <c r="E163" s="131">
        <f>E162-1</f>
        <v>2017</v>
      </c>
      <c r="F163" s="157">
        <v>1301975</v>
      </c>
      <c r="G163" s="158">
        <v>9983</v>
      </c>
      <c r="H163" s="158">
        <v>463631</v>
      </c>
      <c r="I163" s="158">
        <v>135231</v>
      </c>
      <c r="J163" s="158">
        <v>0</v>
      </c>
      <c r="K163" s="158">
        <v>0</v>
      </c>
      <c r="L163" s="159">
        <v>693130</v>
      </c>
      <c r="O163" s="167"/>
      <c r="P163" s="167"/>
      <c r="Q163" s="167"/>
      <c r="R163" s="167"/>
      <c r="S163" s="167"/>
      <c r="T163" s="167"/>
      <c r="U163" s="167"/>
    </row>
    <row r="164" spans="3:25" ht="15" thickBot="1">
      <c r="E164" s="70" t="s">
        <v>70</v>
      </c>
      <c r="F164" s="164"/>
      <c r="G164" s="165"/>
      <c r="H164" s="165"/>
      <c r="I164" s="165"/>
      <c r="J164" s="165"/>
      <c r="K164" s="165"/>
      <c r="L164" s="166"/>
      <c r="O164" s="167"/>
      <c r="P164" s="167"/>
      <c r="Q164" s="167"/>
      <c r="R164" s="167"/>
      <c r="S164" s="167"/>
      <c r="T164" s="167"/>
      <c r="U164" s="167"/>
    </row>
    <row r="165" spans="3:25">
      <c r="C165" s="1235" t="s">
        <v>93</v>
      </c>
      <c r="D165" s="1112" t="s">
        <v>71</v>
      </c>
      <c r="E165" s="129">
        <v>2021</v>
      </c>
      <c r="F165" s="155">
        <v>4450820</v>
      </c>
      <c r="G165" s="7">
        <v>1171615</v>
      </c>
      <c r="H165" s="7">
        <v>1791061</v>
      </c>
      <c r="I165" s="7">
        <v>0</v>
      </c>
      <c r="J165" s="7">
        <v>0</v>
      </c>
      <c r="K165" s="7">
        <v>0</v>
      </c>
      <c r="L165" s="8">
        <v>1488144</v>
      </c>
    </row>
    <row r="166" spans="3:25">
      <c r="C166" s="1236"/>
      <c r="D166" s="1113"/>
      <c r="E166" s="130">
        <f>E165-1</f>
        <v>2020</v>
      </c>
      <c r="F166" s="12">
        <v>3456563</v>
      </c>
      <c r="G166" s="1">
        <v>1008802</v>
      </c>
      <c r="H166" s="1">
        <v>1596796</v>
      </c>
      <c r="I166" s="1">
        <v>11</v>
      </c>
      <c r="J166" s="1">
        <v>0</v>
      </c>
      <c r="K166" s="1">
        <v>0</v>
      </c>
      <c r="L166" s="156">
        <v>850954</v>
      </c>
    </row>
    <row r="167" spans="3:25">
      <c r="C167" s="1236"/>
      <c r="D167" s="1113"/>
      <c r="E167" s="130">
        <f>E166-1</f>
        <v>2019</v>
      </c>
      <c r="F167" s="12">
        <v>3910091</v>
      </c>
      <c r="G167" s="1">
        <v>1194531</v>
      </c>
      <c r="H167" s="1">
        <v>1829438</v>
      </c>
      <c r="I167" s="1">
        <v>164</v>
      </c>
      <c r="J167" s="1">
        <v>0</v>
      </c>
      <c r="K167" s="1">
        <v>0</v>
      </c>
      <c r="L167" s="156">
        <v>885958</v>
      </c>
    </row>
    <row r="168" spans="3:25">
      <c r="C168" s="1236"/>
      <c r="D168" s="1113"/>
      <c r="E168" s="130">
        <f>E167-1</f>
        <v>2018</v>
      </c>
      <c r="F168" s="12">
        <v>3853893</v>
      </c>
      <c r="G168" s="1">
        <v>1179747</v>
      </c>
      <c r="H168" s="1">
        <v>1878193</v>
      </c>
      <c r="I168" s="1">
        <v>46</v>
      </c>
      <c r="J168" s="1">
        <v>0</v>
      </c>
      <c r="K168" s="1">
        <v>0</v>
      </c>
      <c r="L168" s="156">
        <v>795907</v>
      </c>
    </row>
    <row r="169" spans="3:25" ht="15" thickBot="1">
      <c r="C169" s="1236"/>
      <c r="D169" s="1114"/>
      <c r="E169" s="131">
        <f>E168-1</f>
        <v>2017</v>
      </c>
      <c r="F169" s="157">
        <v>3444276</v>
      </c>
      <c r="G169" s="158">
        <v>1034919</v>
      </c>
      <c r="H169" s="158">
        <v>1801799</v>
      </c>
      <c r="I169" s="158">
        <v>81</v>
      </c>
      <c r="J169" s="158">
        <v>0</v>
      </c>
      <c r="K169" s="158">
        <v>0</v>
      </c>
      <c r="L169" s="159">
        <v>607477</v>
      </c>
      <c r="S169" s="160"/>
      <c r="T169" s="160"/>
      <c r="U169" s="160"/>
      <c r="V169" s="160"/>
      <c r="W169" s="160"/>
      <c r="X169" s="160"/>
      <c r="Y169" s="160"/>
    </row>
    <row r="170" spans="3:25">
      <c r="C170" s="1236"/>
      <c r="D170" s="1279" t="s">
        <v>72</v>
      </c>
      <c r="E170" s="129">
        <v>2021</v>
      </c>
      <c r="F170" s="161">
        <v>573086</v>
      </c>
      <c r="G170" s="162">
        <v>700</v>
      </c>
      <c r="H170" s="162">
        <v>390442</v>
      </c>
      <c r="I170" s="162">
        <v>320</v>
      </c>
      <c r="J170" s="162">
        <v>0</v>
      </c>
      <c r="K170" s="162">
        <v>0</v>
      </c>
      <c r="L170" s="163">
        <v>181624</v>
      </c>
      <c r="S170" s="160"/>
      <c r="T170" s="160"/>
      <c r="U170" s="160"/>
      <c r="V170" s="160"/>
      <c r="W170" s="160"/>
      <c r="X170" s="160"/>
      <c r="Y170" s="160"/>
    </row>
    <row r="171" spans="3:25">
      <c r="C171" s="1236"/>
      <c r="D171" s="1279"/>
      <c r="E171" s="130">
        <f>E170-1</f>
        <v>2020</v>
      </c>
      <c r="F171" s="12">
        <v>616603</v>
      </c>
      <c r="G171" s="1">
        <v>0</v>
      </c>
      <c r="H171" s="1">
        <v>367583</v>
      </c>
      <c r="I171" s="1">
        <v>633</v>
      </c>
      <c r="J171" s="1">
        <v>0</v>
      </c>
      <c r="K171" s="1">
        <v>0</v>
      </c>
      <c r="L171" s="156">
        <v>248387</v>
      </c>
    </row>
    <row r="172" spans="3:25">
      <c r="C172" s="1236"/>
      <c r="D172" s="1279"/>
      <c r="E172" s="130">
        <f>E171-1</f>
        <v>2019</v>
      </c>
      <c r="F172" s="12">
        <v>578848</v>
      </c>
      <c r="G172" s="1">
        <v>0</v>
      </c>
      <c r="H172" s="1">
        <v>357972</v>
      </c>
      <c r="I172" s="1">
        <v>123</v>
      </c>
      <c r="J172" s="1">
        <v>0</v>
      </c>
      <c r="K172" s="1">
        <v>0</v>
      </c>
      <c r="L172" s="156">
        <v>220753</v>
      </c>
      <c r="O172" s="167"/>
      <c r="P172" s="167"/>
      <c r="Q172" s="167"/>
      <c r="R172" s="167"/>
      <c r="S172" s="167"/>
      <c r="T172" s="167"/>
      <c r="U172" s="167"/>
    </row>
    <row r="173" spans="3:25">
      <c r="C173" s="1236"/>
      <c r="D173" s="1279"/>
      <c r="E173" s="130">
        <f>E172-1</f>
        <v>2018</v>
      </c>
      <c r="F173" s="12">
        <v>598806</v>
      </c>
      <c r="G173" s="1">
        <v>0</v>
      </c>
      <c r="H173" s="1">
        <v>422309</v>
      </c>
      <c r="I173" s="1">
        <v>785</v>
      </c>
      <c r="J173" s="1">
        <v>0</v>
      </c>
      <c r="K173" s="1">
        <v>0</v>
      </c>
      <c r="L173" s="156">
        <v>175712</v>
      </c>
      <c r="O173" s="167"/>
      <c r="P173" s="167"/>
      <c r="Q173" s="167"/>
      <c r="R173" s="167"/>
      <c r="S173" s="167"/>
      <c r="T173" s="167"/>
      <c r="U173" s="167"/>
    </row>
    <row r="174" spans="3:25" ht="15" thickBot="1">
      <c r="C174" s="1237"/>
      <c r="D174" s="1280"/>
      <c r="E174" s="131">
        <f>E173-1</f>
        <v>2017</v>
      </c>
      <c r="F174" s="157">
        <v>721355</v>
      </c>
      <c r="G174" s="158">
        <v>0</v>
      </c>
      <c r="H174" s="158">
        <v>416227</v>
      </c>
      <c r="I174" s="158">
        <v>3973</v>
      </c>
      <c r="J174" s="158">
        <v>0</v>
      </c>
      <c r="K174" s="158">
        <v>0</v>
      </c>
      <c r="L174" s="159">
        <v>301155</v>
      </c>
      <c r="O174" s="167"/>
      <c r="P174" s="160"/>
      <c r="Q174" s="160"/>
      <c r="R174" s="160"/>
      <c r="S174" s="160"/>
      <c r="T174" s="160"/>
      <c r="U174" s="160"/>
      <c r="V174" s="160"/>
    </row>
    <row r="175" spans="3:25" ht="15" thickBot="1">
      <c r="F175" s="1307" t="s">
        <v>100</v>
      </c>
      <c r="G175" s="1308"/>
      <c r="H175" s="1308"/>
      <c r="I175" s="1308"/>
      <c r="J175" s="1308"/>
      <c r="K175" s="1308"/>
      <c r="L175" s="1309"/>
      <c r="O175" s="167"/>
      <c r="P175" s="160"/>
      <c r="Q175" s="160"/>
      <c r="R175" s="160"/>
      <c r="S175" s="160"/>
      <c r="T175" s="160"/>
      <c r="U175" s="160"/>
      <c r="V175" s="160"/>
    </row>
    <row r="176" spans="3:25" ht="15" thickBot="1">
      <c r="E176" s="70" t="s">
        <v>67</v>
      </c>
      <c r="F176" s="164"/>
      <c r="G176" s="165"/>
      <c r="H176" s="165"/>
      <c r="I176" s="165"/>
      <c r="J176" s="165"/>
      <c r="K176" s="165"/>
      <c r="L176" s="166"/>
      <c r="P176" s="160"/>
      <c r="Q176" s="160"/>
      <c r="R176" s="160"/>
      <c r="S176" s="160"/>
      <c r="T176" s="160"/>
      <c r="U176" s="160"/>
      <c r="V176" s="160"/>
    </row>
    <row r="177" spans="3:26">
      <c r="C177" s="1235" t="s">
        <v>93</v>
      </c>
      <c r="D177" s="1112" t="s">
        <v>71</v>
      </c>
      <c r="E177" s="129">
        <v>2021</v>
      </c>
      <c r="F177" s="155">
        <v>31452</v>
      </c>
      <c r="G177" s="7">
        <v>3253</v>
      </c>
      <c r="H177" s="7">
        <v>22700</v>
      </c>
      <c r="I177" s="7">
        <v>0</v>
      </c>
      <c r="J177" s="7">
        <v>0</v>
      </c>
      <c r="K177" s="7">
        <v>0</v>
      </c>
      <c r="L177" s="8">
        <v>5499</v>
      </c>
      <c r="N177" s="167"/>
      <c r="O177" s="167"/>
      <c r="P177" s="167"/>
      <c r="Q177" s="167"/>
      <c r="R177" s="167"/>
      <c r="S177" s="167"/>
      <c r="T177" s="167"/>
      <c r="U177" s="160"/>
      <c r="V177" s="160"/>
    </row>
    <row r="178" spans="3:26">
      <c r="C178" s="1236"/>
      <c r="D178" s="1113"/>
      <c r="E178" s="130">
        <f>E177-1</f>
        <v>2020</v>
      </c>
      <c r="F178" s="12">
        <v>26730</v>
      </c>
      <c r="G178" s="1">
        <v>2900</v>
      </c>
      <c r="H178" s="1">
        <v>22277</v>
      </c>
      <c r="I178" s="1">
        <v>0</v>
      </c>
      <c r="J178" s="1">
        <v>0</v>
      </c>
      <c r="K178" s="1">
        <v>0</v>
      </c>
      <c r="L178" s="156">
        <v>1553</v>
      </c>
      <c r="N178" s="167"/>
      <c r="O178" s="167"/>
      <c r="P178" s="167"/>
      <c r="Q178" s="167"/>
      <c r="R178" s="167"/>
      <c r="S178" s="167"/>
      <c r="T178" s="167"/>
    </row>
    <row r="179" spans="3:26">
      <c r="C179" s="1236"/>
      <c r="D179" s="1113"/>
      <c r="E179" s="130">
        <f>E178-1</f>
        <v>2019</v>
      </c>
      <c r="F179" s="12">
        <v>17035</v>
      </c>
      <c r="G179" s="1">
        <v>12732</v>
      </c>
      <c r="H179" s="1">
        <v>0</v>
      </c>
      <c r="I179" s="1">
        <v>0</v>
      </c>
      <c r="J179" s="1">
        <v>0</v>
      </c>
      <c r="K179" s="1">
        <v>0</v>
      </c>
      <c r="L179" s="156">
        <v>4303</v>
      </c>
      <c r="N179" s="167"/>
      <c r="O179" s="167"/>
      <c r="P179" s="167"/>
      <c r="Q179" s="167"/>
      <c r="R179" s="167"/>
      <c r="S179" s="167"/>
      <c r="T179" s="167"/>
    </row>
    <row r="180" spans="3:26">
      <c r="C180" s="1236"/>
      <c r="D180" s="1113"/>
      <c r="E180" s="130">
        <f>E179-1</f>
        <v>2018</v>
      </c>
      <c r="F180" s="12">
        <v>9428</v>
      </c>
      <c r="G180" s="1">
        <v>3200</v>
      </c>
      <c r="H180" s="1">
        <v>0</v>
      </c>
      <c r="I180" s="1">
        <v>0</v>
      </c>
      <c r="J180" s="1">
        <v>0</v>
      </c>
      <c r="K180" s="1">
        <v>0</v>
      </c>
      <c r="L180" s="156">
        <v>6228</v>
      </c>
      <c r="N180" s="167"/>
      <c r="O180" s="167"/>
      <c r="P180" s="167"/>
      <c r="Q180" s="167"/>
      <c r="R180" s="167"/>
      <c r="S180" s="167"/>
      <c r="T180" s="167"/>
    </row>
    <row r="181" spans="3:26" ht="15" thickBot="1">
      <c r="C181" s="1236"/>
      <c r="D181" s="1114"/>
      <c r="E181" s="131">
        <f>E180-1</f>
        <v>2017</v>
      </c>
      <c r="F181" s="157">
        <v>15914</v>
      </c>
      <c r="G181" s="158">
        <v>0</v>
      </c>
      <c r="H181" s="158">
        <v>12617</v>
      </c>
      <c r="I181" s="158">
        <v>0</v>
      </c>
      <c r="J181" s="158">
        <v>0</v>
      </c>
      <c r="K181" s="158">
        <v>0</v>
      </c>
      <c r="L181" s="159">
        <v>3297</v>
      </c>
    </row>
    <row r="182" spans="3:26">
      <c r="C182" s="1236"/>
      <c r="D182" s="1279" t="s">
        <v>72</v>
      </c>
      <c r="E182" s="129">
        <v>2021</v>
      </c>
      <c r="F182" s="161">
        <v>128483</v>
      </c>
      <c r="G182" s="162">
        <v>0</v>
      </c>
      <c r="H182" s="162">
        <v>4000</v>
      </c>
      <c r="I182" s="162">
        <v>124481</v>
      </c>
      <c r="J182" s="162">
        <v>0</v>
      </c>
      <c r="K182" s="162">
        <v>0</v>
      </c>
      <c r="L182" s="163">
        <v>2</v>
      </c>
      <c r="O182" s="167"/>
      <c r="P182" s="167"/>
      <c r="Q182" s="167"/>
      <c r="R182" s="167"/>
      <c r="S182" s="167"/>
      <c r="T182" s="167"/>
      <c r="U182" s="167"/>
    </row>
    <row r="183" spans="3:26">
      <c r="C183" s="1236"/>
      <c r="D183" s="1279"/>
      <c r="E183" s="130">
        <f>E182-1</f>
        <v>2020</v>
      </c>
      <c r="F183" s="12">
        <v>110757</v>
      </c>
      <c r="G183" s="1">
        <v>0</v>
      </c>
      <c r="H183" s="1">
        <v>18615</v>
      </c>
      <c r="I183" s="1">
        <v>92127</v>
      </c>
      <c r="J183" s="1">
        <v>0</v>
      </c>
      <c r="K183" s="1">
        <v>0</v>
      </c>
      <c r="L183" s="156">
        <v>15</v>
      </c>
      <c r="O183" s="167"/>
      <c r="P183" s="160"/>
      <c r="Q183" s="160"/>
      <c r="R183" s="160"/>
      <c r="S183" s="160"/>
      <c r="T183" s="160"/>
      <c r="U183" s="160"/>
    </row>
    <row r="184" spans="3:26">
      <c r="C184" s="1236"/>
      <c r="D184" s="1279"/>
      <c r="E184" s="130">
        <f>E183-1</f>
        <v>2019</v>
      </c>
      <c r="F184" s="12">
        <v>113898</v>
      </c>
      <c r="G184" s="1">
        <v>0</v>
      </c>
      <c r="H184" s="1">
        <v>7030</v>
      </c>
      <c r="I184" s="1">
        <v>106868</v>
      </c>
      <c r="J184" s="1">
        <v>0</v>
      </c>
      <c r="K184" s="1">
        <v>0</v>
      </c>
      <c r="L184" s="156">
        <v>0</v>
      </c>
      <c r="O184" s="167"/>
      <c r="P184" s="160"/>
      <c r="Q184" s="160"/>
      <c r="R184" s="160"/>
      <c r="S184" s="160"/>
      <c r="T184" s="160"/>
      <c r="U184" s="160"/>
    </row>
    <row r="185" spans="3:26">
      <c r="C185" s="1236"/>
      <c r="D185" s="1279"/>
      <c r="E185" s="130">
        <f>E184-1</f>
        <v>2018</v>
      </c>
      <c r="F185" s="12">
        <v>116878</v>
      </c>
      <c r="G185" s="1">
        <v>0</v>
      </c>
      <c r="H185" s="1">
        <v>3800</v>
      </c>
      <c r="I185" s="1">
        <v>110110</v>
      </c>
      <c r="J185" s="1">
        <v>0</v>
      </c>
      <c r="K185" s="1">
        <v>0</v>
      </c>
      <c r="L185" s="156">
        <v>2968</v>
      </c>
      <c r="O185" s="167"/>
      <c r="P185" s="160"/>
      <c r="Q185" s="160"/>
      <c r="R185" s="160"/>
      <c r="S185" s="160"/>
      <c r="T185" s="160"/>
      <c r="U185" s="160"/>
    </row>
    <row r="186" spans="3:26" ht="15" thickBot="1">
      <c r="C186" s="1237"/>
      <c r="D186" s="1280"/>
      <c r="E186" s="131">
        <f>E185-1</f>
        <v>2017</v>
      </c>
      <c r="F186" s="157">
        <v>134483</v>
      </c>
      <c r="G186" s="158">
        <v>0</v>
      </c>
      <c r="H186" s="158">
        <v>7944</v>
      </c>
      <c r="I186" s="158">
        <v>123217</v>
      </c>
      <c r="J186" s="158">
        <v>0</v>
      </c>
      <c r="K186" s="158">
        <v>0</v>
      </c>
      <c r="L186" s="159">
        <v>3322</v>
      </c>
      <c r="O186" s="167"/>
      <c r="P186" s="160"/>
      <c r="Q186" s="160"/>
      <c r="R186" s="160"/>
      <c r="S186" s="160"/>
      <c r="T186" s="160"/>
      <c r="U186" s="160"/>
    </row>
    <row r="187" spans="3:26" ht="15" thickBot="1">
      <c r="E187" s="70" t="s">
        <v>70</v>
      </c>
      <c r="F187" s="164"/>
      <c r="G187" s="165"/>
      <c r="H187" s="165"/>
      <c r="I187" s="165"/>
      <c r="J187" s="165"/>
      <c r="K187" s="165"/>
      <c r="L187" s="166"/>
    </row>
    <row r="188" spans="3:26">
      <c r="C188" s="1235" t="s">
        <v>93</v>
      </c>
      <c r="D188" s="1112" t="s">
        <v>71</v>
      </c>
      <c r="E188" s="129">
        <v>2021</v>
      </c>
      <c r="F188" s="155">
        <v>304904</v>
      </c>
      <c r="G188" s="7">
        <v>203283</v>
      </c>
      <c r="H188" s="7">
        <v>46211</v>
      </c>
      <c r="I188" s="7">
        <v>0</v>
      </c>
      <c r="J188" s="7">
        <v>0</v>
      </c>
      <c r="K188" s="7">
        <v>0</v>
      </c>
      <c r="L188" s="8">
        <v>55410</v>
      </c>
    </row>
    <row r="189" spans="3:26">
      <c r="C189" s="1236"/>
      <c r="D189" s="1113"/>
      <c r="E189" s="130">
        <f>E188-1</f>
        <v>2020</v>
      </c>
      <c r="F189" s="12">
        <v>348789</v>
      </c>
      <c r="G189" s="1">
        <v>233085</v>
      </c>
      <c r="H189" s="1">
        <v>88154</v>
      </c>
      <c r="I189" s="1">
        <v>0</v>
      </c>
      <c r="J189" s="1">
        <v>0</v>
      </c>
      <c r="K189" s="1">
        <v>0</v>
      </c>
      <c r="L189" s="156">
        <v>27550</v>
      </c>
    </row>
    <row r="190" spans="3:26">
      <c r="C190" s="1236"/>
      <c r="D190" s="1113"/>
      <c r="E190" s="130">
        <f>E189-1</f>
        <v>2019</v>
      </c>
      <c r="F190" s="12">
        <v>271424</v>
      </c>
      <c r="G190" s="1">
        <v>237541</v>
      </c>
      <c r="H190" s="1">
        <v>32053</v>
      </c>
      <c r="I190" s="1">
        <v>0</v>
      </c>
      <c r="J190" s="1">
        <v>0</v>
      </c>
      <c r="K190" s="1">
        <v>0</v>
      </c>
      <c r="L190" s="156">
        <v>1830</v>
      </c>
      <c r="T190" s="167"/>
      <c r="U190" s="160"/>
      <c r="V190" s="160"/>
      <c r="W190" s="160"/>
      <c r="X190" s="160"/>
      <c r="Y190" s="160"/>
      <c r="Z190" s="160"/>
    </row>
    <row r="191" spans="3:26">
      <c r="C191" s="1236"/>
      <c r="D191" s="1113"/>
      <c r="E191" s="130">
        <f>E190-1</f>
        <v>2018</v>
      </c>
      <c r="F191" s="12">
        <v>291899</v>
      </c>
      <c r="G191" s="1">
        <v>261306</v>
      </c>
      <c r="H191" s="1">
        <v>30349</v>
      </c>
      <c r="I191" s="1">
        <v>0</v>
      </c>
      <c r="J191" s="1">
        <v>0</v>
      </c>
      <c r="K191" s="1">
        <v>0</v>
      </c>
      <c r="L191" s="156">
        <v>244</v>
      </c>
      <c r="T191" s="167"/>
      <c r="U191" s="160"/>
      <c r="V191" s="160"/>
      <c r="W191" s="160"/>
      <c r="X191" s="160"/>
      <c r="Y191" s="160"/>
      <c r="Z191" s="160"/>
    </row>
    <row r="192" spans="3:26" ht="15" thickBot="1">
      <c r="C192" s="1236"/>
      <c r="D192" s="1114"/>
      <c r="E192" s="131">
        <f>E191-1</f>
        <v>2017</v>
      </c>
      <c r="F192" s="157">
        <v>220646</v>
      </c>
      <c r="G192" s="158">
        <v>190272</v>
      </c>
      <c r="H192" s="158">
        <v>30374</v>
      </c>
      <c r="I192" s="158">
        <v>0</v>
      </c>
      <c r="J192" s="158">
        <v>0</v>
      </c>
      <c r="K192" s="158">
        <v>0</v>
      </c>
      <c r="L192" s="159">
        <v>0</v>
      </c>
      <c r="T192" s="167"/>
      <c r="U192" s="160"/>
      <c r="V192" s="160"/>
      <c r="W192" s="160"/>
      <c r="X192" s="160"/>
      <c r="Y192" s="160"/>
      <c r="Z192" s="160"/>
    </row>
    <row r="193" spans="3:26">
      <c r="C193" s="1236"/>
      <c r="D193" s="1279" t="s">
        <v>72</v>
      </c>
      <c r="E193" s="129">
        <v>2021</v>
      </c>
      <c r="F193" s="161">
        <v>4697</v>
      </c>
      <c r="G193" s="162">
        <v>0</v>
      </c>
      <c r="H193" s="162">
        <v>1250</v>
      </c>
      <c r="I193" s="162">
        <v>18</v>
      </c>
      <c r="J193" s="162">
        <v>0</v>
      </c>
      <c r="K193" s="162">
        <v>0</v>
      </c>
      <c r="L193" s="163">
        <v>3429</v>
      </c>
      <c r="T193" s="167"/>
      <c r="U193" s="160"/>
      <c r="V193" s="160"/>
      <c r="W193" s="160"/>
      <c r="X193" s="160"/>
      <c r="Y193" s="160"/>
      <c r="Z193" s="160"/>
    </row>
    <row r="194" spans="3:26">
      <c r="C194" s="1236"/>
      <c r="D194" s="1279"/>
      <c r="E194" s="130">
        <f>E193-1</f>
        <v>2020</v>
      </c>
      <c r="F194" s="12">
        <v>1678</v>
      </c>
      <c r="G194" s="1">
        <v>0</v>
      </c>
      <c r="H194" s="1">
        <v>0</v>
      </c>
      <c r="I194" s="1">
        <v>187</v>
      </c>
      <c r="J194" s="1">
        <v>0</v>
      </c>
      <c r="K194" s="1">
        <v>0</v>
      </c>
      <c r="L194" s="156">
        <v>1491</v>
      </c>
    </row>
    <row r="195" spans="3:26">
      <c r="C195" s="1236"/>
      <c r="D195" s="1279"/>
      <c r="E195" s="130">
        <f>E194-1</f>
        <v>2019</v>
      </c>
      <c r="F195" s="12">
        <v>0</v>
      </c>
      <c r="G195" s="1">
        <v>0</v>
      </c>
      <c r="H195" s="1">
        <v>0</v>
      </c>
      <c r="I195" s="1">
        <v>0</v>
      </c>
      <c r="J195" s="1">
        <v>0</v>
      </c>
      <c r="K195" s="1">
        <v>0</v>
      </c>
      <c r="L195" s="156">
        <v>0</v>
      </c>
    </row>
    <row r="196" spans="3:26">
      <c r="C196" s="1236"/>
      <c r="D196" s="1279"/>
      <c r="E196" s="130">
        <f>E195-1</f>
        <v>2018</v>
      </c>
      <c r="F196" s="12">
        <v>0</v>
      </c>
      <c r="G196" s="1">
        <v>0</v>
      </c>
      <c r="H196" s="1">
        <v>0</v>
      </c>
      <c r="I196" s="1">
        <v>0</v>
      </c>
      <c r="J196" s="1">
        <v>0</v>
      </c>
      <c r="K196" s="1">
        <v>0</v>
      </c>
      <c r="L196" s="156">
        <v>0</v>
      </c>
    </row>
    <row r="197" spans="3:26" ht="15" thickBot="1">
      <c r="C197" s="1237"/>
      <c r="D197" s="1280"/>
      <c r="E197" s="131">
        <f>E196-1</f>
        <v>2017</v>
      </c>
      <c r="F197" s="157">
        <v>0</v>
      </c>
      <c r="G197" s="158">
        <v>0</v>
      </c>
      <c r="H197" s="158">
        <v>0</v>
      </c>
      <c r="I197" s="158">
        <v>0</v>
      </c>
      <c r="J197" s="158">
        <v>0</v>
      </c>
      <c r="K197" s="158">
        <v>0</v>
      </c>
      <c r="L197" s="159">
        <v>0</v>
      </c>
    </row>
    <row r="202" spans="3:26">
      <c r="C202" t="s">
        <v>103</v>
      </c>
    </row>
    <row r="207" spans="3:26" ht="16.8" customHeight="1"/>
    <row r="208" spans="3:26" ht="28.2" customHeight="1"/>
    <row r="209" ht="28.2" customHeight="1"/>
  </sheetData>
  <mergeCells count="41">
    <mergeCell ref="C188:C197"/>
    <mergeCell ref="D188:D192"/>
    <mergeCell ref="D193:D197"/>
    <mergeCell ref="F148:L149"/>
    <mergeCell ref="F152:L152"/>
    <mergeCell ref="F175:L175"/>
    <mergeCell ref="C177:C186"/>
    <mergeCell ref="D177:D181"/>
    <mergeCell ref="D182:D186"/>
    <mergeCell ref="D154:D158"/>
    <mergeCell ref="D159:D163"/>
    <mergeCell ref="D165:D169"/>
    <mergeCell ref="D170:D174"/>
    <mergeCell ref="C154:C163"/>
    <mergeCell ref="C165:C174"/>
    <mergeCell ref="F8:O8"/>
    <mergeCell ref="C67:C76"/>
    <mergeCell ref="F150:F151"/>
    <mergeCell ref="G150:G151"/>
    <mergeCell ref="H150:H151"/>
    <mergeCell ref="I150:I151"/>
    <mergeCell ref="J150:K150"/>
    <mergeCell ref="L150:L151"/>
    <mergeCell ref="D11:D20"/>
    <mergeCell ref="G9:I9"/>
    <mergeCell ref="J9:L9"/>
    <mergeCell ref="M9:O9"/>
    <mergeCell ref="E11:E15"/>
    <mergeCell ref="D30:D34"/>
    <mergeCell ref="D35:D39"/>
    <mergeCell ref="C30:C39"/>
    <mergeCell ref="Y26:Z26"/>
    <mergeCell ref="E27:Z27"/>
    <mergeCell ref="Y63:Z63"/>
    <mergeCell ref="F110:O110"/>
    <mergeCell ref="E64:Z64"/>
    <mergeCell ref="D67:D71"/>
    <mergeCell ref="D72:D76"/>
    <mergeCell ref="F111:J111"/>
    <mergeCell ref="K111:O111"/>
    <mergeCell ref="E16:E20"/>
  </mergeCells>
  <pageMargins left="0.7" right="0.7" top="0.75" bottom="0.75" header="0.3" footer="0.3"/>
  <pageSetup orientation="portrait" r:id="rId1"/>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67636-65F6-422F-AEFB-B2E5D44DAE94}">
  <sheetPr>
    <tabColor rgb="FF00B0F0"/>
  </sheetPr>
  <dimension ref="F7:BX77"/>
  <sheetViews>
    <sheetView zoomScale="55" zoomScaleNormal="55" workbookViewId="0"/>
  </sheetViews>
  <sheetFormatPr defaultRowHeight="14.4"/>
  <cols>
    <col min="5" max="5" width="8.88671875" customWidth="1"/>
    <col min="6" max="6" width="17.5546875" customWidth="1"/>
  </cols>
  <sheetData>
    <row r="7" spans="6:76" ht="15" thickBot="1"/>
    <row r="8" spans="6:76" ht="15" thickBot="1">
      <c r="G8" s="1312" t="s">
        <v>104</v>
      </c>
      <c r="H8" s="1313"/>
      <c r="I8" s="1313"/>
      <c r="J8" s="1313"/>
      <c r="K8" s="1313"/>
      <c r="L8" s="1313"/>
      <c r="M8" s="1313"/>
      <c r="N8" s="1313"/>
      <c r="O8" s="1313"/>
      <c r="P8" s="1313"/>
      <c r="Q8" s="1313"/>
      <c r="R8" s="1313"/>
      <c r="S8" s="1313"/>
      <c r="T8" s="1314"/>
      <c r="U8" s="1312" t="s">
        <v>104</v>
      </c>
      <c r="V8" s="1313"/>
      <c r="W8" s="1313"/>
      <c r="X8" s="1313"/>
      <c r="Y8" s="1313"/>
      <c r="Z8" s="1313"/>
      <c r="AA8" s="1313"/>
      <c r="AB8" s="1313"/>
      <c r="AC8" s="1313"/>
      <c r="AD8" s="1313"/>
      <c r="AE8" s="1313"/>
      <c r="AF8" s="1313"/>
      <c r="AG8" s="1313"/>
      <c r="AH8" s="1314"/>
      <c r="AI8" s="1312" t="s">
        <v>104</v>
      </c>
      <c r="AJ8" s="1313"/>
      <c r="AK8" s="1313"/>
      <c r="AL8" s="1313"/>
      <c r="AM8" s="1313"/>
      <c r="AN8" s="1313"/>
      <c r="AO8" s="1313"/>
      <c r="AP8" s="1313"/>
      <c r="AQ8" s="1313"/>
      <c r="AR8" s="1313"/>
      <c r="AS8" s="1313"/>
      <c r="AT8" s="1313"/>
      <c r="AU8" s="1313"/>
      <c r="AV8" s="1314"/>
      <c r="AW8" s="1312" t="s">
        <v>104</v>
      </c>
      <c r="AX8" s="1313"/>
      <c r="AY8" s="1313"/>
      <c r="AZ8" s="1313"/>
      <c r="BA8" s="1313"/>
      <c r="BB8" s="1313"/>
      <c r="BC8" s="1313"/>
      <c r="BD8" s="1313"/>
      <c r="BE8" s="1313"/>
      <c r="BF8" s="1313"/>
      <c r="BG8" s="1313"/>
      <c r="BH8" s="1313"/>
      <c r="BI8" s="1313"/>
      <c r="BJ8" s="1314"/>
      <c r="BK8" s="1312" t="s">
        <v>104</v>
      </c>
      <c r="BL8" s="1313"/>
      <c r="BM8" s="1313"/>
      <c r="BN8" s="1313"/>
      <c r="BO8" s="1313"/>
      <c r="BP8" s="1313"/>
      <c r="BQ8" s="1313"/>
      <c r="BR8" s="1313"/>
      <c r="BS8" s="1313"/>
      <c r="BT8" s="1313"/>
      <c r="BU8" s="1313"/>
      <c r="BV8" s="1313"/>
      <c r="BW8" s="1313"/>
      <c r="BX8" s="1314"/>
    </row>
    <row r="9" spans="6:76" ht="15" thickBot="1">
      <c r="G9" s="1312">
        <v>2021</v>
      </c>
      <c r="H9" s="1313"/>
      <c r="I9" s="1313"/>
      <c r="J9" s="1313"/>
      <c r="K9" s="1313"/>
      <c r="L9" s="1313"/>
      <c r="M9" s="1313"/>
      <c r="N9" s="1313"/>
      <c r="O9" s="1313"/>
      <c r="P9" s="1313"/>
      <c r="Q9" s="1313"/>
      <c r="R9" s="1313"/>
      <c r="S9" s="1313"/>
      <c r="T9" s="1314"/>
      <c r="U9" s="1312">
        <v>2020</v>
      </c>
      <c r="V9" s="1313"/>
      <c r="W9" s="1313"/>
      <c r="X9" s="1313"/>
      <c r="Y9" s="1313"/>
      <c r="Z9" s="1313"/>
      <c r="AA9" s="1313"/>
      <c r="AB9" s="1313"/>
      <c r="AC9" s="1313"/>
      <c r="AD9" s="1313"/>
      <c r="AE9" s="1313"/>
      <c r="AF9" s="1313"/>
      <c r="AG9" s="1313"/>
      <c r="AH9" s="1314"/>
      <c r="AI9" s="1312">
        <v>2019</v>
      </c>
      <c r="AJ9" s="1313"/>
      <c r="AK9" s="1313"/>
      <c r="AL9" s="1313"/>
      <c r="AM9" s="1313"/>
      <c r="AN9" s="1313"/>
      <c r="AO9" s="1313"/>
      <c r="AP9" s="1313"/>
      <c r="AQ9" s="1313"/>
      <c r="AR9" s="1313"/>
      <c r="AS9" s="1313"/>
      <c r="AT9" s="1313"/>
      <c r="AU9" s="1313"/>
      <c r="AV9" s="1314"/>
      <c r="AW9" s="1312">
        <v>2018</v>
      </c>
      <c r="AX9" s="1313"/>
      <c r="AY9" s="1313"/>
      <c r="AZ9" s="1313"/>
      <c r="BA9" s="1313"/>
      <c r="BB9" s="1313"/>
      <c r="BC9" s="1313"/>
      <c r="BD9" s="1313"/>
      <c r="BE9" s="1313"/>
      <c r="BF9" s="1313"/>
      <c r="BG9" s="1313"/>
      <c r="BH9" s="1313"/>
      <c r="BI9" s="1313"/>
      <c r="BJ9" s="1314"/>
      <c r="BK9" s="1312">
        <v>2017</v>
      </c>
      <c r="BL9" s="1313"/>
      <c r="BM9" s="1313"/>
      <c r="BN9" s="1313"/>
      <c r="BO9" s="1313"/>
      <c r="BP9" s="1313"/>
      <c r="BQ9" s="1313"/>
      <c r="BR9" s="1313"/>
      <c r="BS9" s="1313"/>
      <c r="BT9" s="1313"/>
      <c r="BU9" s="1313"/>
      <c r="BV9" s="1313"/>
      <c r="BW9" s="1313"/>
      <c r="BX9" s="1314"/>
    </row>
    <row r="10" spans="6:76" ht="15" thickBot="1">
      <c r="G10" s="1310" t="s">
        <v>1</v>
      </c>
      <c r="H10" s="1310"/>
      <c r="I10" s="1310" t="s">
        <v>105</v>
      </c>
      <c r="J10" s="1310"/>
      <c r="K10" s="1310" t="s">
        <v>106</v>
      </c>
      <c r="L10" s="1310"/>
      <c r="M10" s="1310" t="s">
        <v>107</v>
      </c>
      <c r="N10" s="1310"/>
      <c r="O10" s="1310" t="s">
        <v>108</v>
      </c>
      <c r="P10" s="1310"/>
      <c r="Q10" s="1311" t="s">
        <v>109</v>
      </c>
      <c r="R10" s="1311"/>
      <c r="S10" s="1311" t="s">
        <v>110</v>
      </c>
      <c r="T10" s="1311"/>
      <c r="U10" s="1310" t="s">
        <v>1</v>
      </c>
      <c r="V10" s="1310"/>
      <c r="W10" s="1310" t="s">
        <v>105</v>
      </c>
      <c r="X10" s="1310"/>
      <c r="Y10" s="1310" t="s">
        <v>106</v>
      </c>
      <c r="Z10" s="1310"/>
      <c r="AA10" s="1310" t="s">
        <v>107</v>
      </c>
      <c r="AB10" s="1310"/>
      <c r="AC10" s="1310" t="s">
        <v>108</v>
      </c>
      <c r="AD10" s="1310"/>
      <c r="AE10" s="1311" t="s">
        <v>109</v>
      </c>
      <c r="AF10" s="1311"/>
      <c r="AG10" s="1311" t="s">
        <v>110</v>
      </c>
      <c r="AH10" s="1311"/>
      <c r="AI10" s="1310" t="s">
        <v>1</v>
      </c>
      <c r="AJ10" s="1310"/>
      <c r="AK10" s="1310" t="s">
        <v>105</v>
      </c>
      <c r="AL10" s="1310"/>
      <c r="AM10" s="1310" t="s">
        <v>106</v>
      </c>
      <c r="AN10" s="1310"/>
      <c r="AO10" s="1310" t="s">
        <v>107</v>
      </c>
      <c r="AP10" s="1310"/>
      <c r="AQ10" s="1310" t="s">
        <v>108</v>
      </c>
      <c r="AR10" s="1310"/>
      <c r="AS10" s="1311" t="s">
        <v>109</v>
      </c>
      <c r="AT10" s="1311"/>
      <c r="AU10" s="1311" t="s">
        <v>110</v>
      </c>
      <c r="AV10" s="1311"/>
      <c r="AW10" s="1310" t="s">
        <v>1</v>
      </c>
      <c r="AX10" s="1310"/>
      <c r="AY10" s="1310" t="s">
        <v>105</v>
      </c>
      <c r="AZ10" s="1310"/>
      <c r="BA10" s="1310" t="s">
        <v>106</v>
      </c>
      <c r="BB10" s="1310"/>
      <c r="BC10" s="1310" t="s">
        <v>107</v>
      </c>
      <c r="BD10" s="1310"/>
      <c r="BE10" s="1310" t="s">
        <v>108</v>
      </c>
      <c r="BF10" s="1310"/>
      <c r="BG10" s="1311" t="s">
        <v>109</v>
      </c>
      <c r="BH10" s="1311"/>
      <c r="BI10" s="1311" t="s">
        <v>110</v>
      </c>
      <c r="BJ10" s="1311"/>
      <c r="BK10" s="1310" t="s">
        <v>1</v>
      </c>
      <c r="BL10" s="1310"/>
      <c r="BM10" s="1310" t="s">
        <v>105</v>
      </c>
      <c r="BN10" s="1310"/>
      <c r="BO10" s="1310" t="s">
        <v>106</v>
      </c>
      <c r="BP10" s="1310"/>
      <c r="BQ10" s="1310" t="s">
        <v>107</v>
      </c>
      <c r="BR10" s="1310"/>
      <c r="BS10" s="1310" t="s">
        <v>108</v>
      </c>
      <c r="BT10" s="1310"/>
      <c r="BU10" s="1311" t="s">
        <v>109</v>
      </c>
      <c r="BV10" s="1311"/>
      <c r="BW10" s="1311" t="s">
        <v>110</v>
      </c>
      <c r="BX10" s="1311"/>
    </row>
    <row r="11" spans="6:76" ht="16.8" thickBot="1">
      <c r="G11" s="192" t="s">
        <v>111</v>
      </c>
      <c r="H11" s="192" t="s">
        <v>112</v>
      </c>
      <c r="I11" s="192" t="s">
        <v>111</v>
      </c>
      <c r="J11" s="192" t="s">
        <v>112</v>
      </c>
      <c r="K11" s="192" t="s">
        <v>111</v>
      </c>
      <c r="L11" s="192" t="s">
        <v>112</v>
      </c>
      <c r="M11" s="192" t="s">
        <v>111</v>
      </c>
      <c r="N11" s="192" t="s">
        <v>112</v>
      </c>
      <c r="O11" s="192" t="s">
        <v>111</v>
      </c>
      <c r="P11" s="192" t="s">
        <v>112</v>
      </c>
      <c r="Q11" s="192" t="s">
        <v>111</v>
      </c>
      <c r="R11" s="192" t="s">
        <v>112</v>
      </c>
      <c r="S11" s="192" t="s">
        <v>111</v>
      </c>
      <c r="T11" s="192" t="s">
        <v>112</v>
      </c>
      <c r="U11" s="192" t="s">
        <v>111</v>
      </c>
      <c r="V11" s="192" t="s">
        <v>112</v>
      </c>
      <c r="W11" s="192" t="s">
        <v>111</v>
      </c>
      <c r="X11" s="192" t="s">
        <v>112</v>
      </c>
      <c r="Y11" s="192" t="s">
        <v>111</v>
      </c>
      <c r="Z11" s="192" t="s">
        <v>112</v>
      </c>
      <c r="AA11" s="192" t="s">
        <v>111</v>
      </c>
      <c r="AB11" s="192" t="s">
        <v>112</v>
      </c>
      <c r="AC11" s="192" t="s">
        <v>111</v>
      </c>
      <c r="AD11" s="192" t="s">
        <v>112</v>
      </c>
      <c r="AE11" s="192" t="s">
        <v>111</v>
      </c>
      <c r="AF11" s="192" t="s">
        <v>112</v>
      </c>
      <c r="AG11" s="192" t="s">
        <v>111</v>
      </c>
      <c r="AH11" s="192" t="s">
        <v>112</v>
      </c>
      <c r="AI11" s="192" t="s">
        <v>111</v>
      </c>
      <c r="AJ11" s="192" t="s">
        <v>112</v>
      </c>
      <c r="AK11" s="192" t="s">
        <v>111</v>
      </c>
      <c r="AL11" s="192" t="s">
        <v>112</v>
      </c>
      <c r="AM11" s="192" t="s">
        <v>111</v>
      </c>
      <c r="AN11" s="192" t="s">
        <v>112</v>
      </c>
      <c r="AO11" s="192" t="s">
        <v>111</v>
      </c>
      <c r="AP11" s="192" t="s">
        <v>112</v>
      </c>
      <c r="AQ11" s="192" t="s">
        <v>111</v>
      </c>
      <c r="AR11" s="192" t="s">
        <v>112</v>
      </c>
      <c r="AS11" s="192" t="s">
        <v>111</v>
      </c>
      <c r="AT11" s="192" t="s">
        <v>112</v>
      </c>
      <c r="AU11" s="192" t="s">
        <v>111</v>
      </c>
      <c r="AV11" s="192" t="s">
        <v>112</v>
      </c>
      <c r="AW11" s="192" t="s">
        <v>111</v>
      </c>
      <c r="AX11" s="192" t="s">
        <v>112</v>
      </c>
      <c r="AY11" s="192" t="s">
        <v>111</v>
      </c>
      <c r="AZ11" s="192" t="s">
        <v>112</v>
      </c>
      <c r="BA11" s="192" t="s">
        <v>111</v>
      </c>
      <c r="BB11" s="192" t="s">
        <v>112</v>
      </c>
      <c r="BC11" s="192" t="s">
        <v>111</v>
      </c>
      <c r="BD11" s="192" t="s">
        <v>112</v>
      </c>
      <c r="BE11" s="192" t="s">
        <v>111</v>
      </c>
      <c r="BF11" s="192" t="s">
        <v>112</v>
      </c>
      <c r="BG11" s="192" t="s">
        <v>111</v>
      </c>
      <c r="BH11" s="192" t="s">
        <v>112</v>
      </c>
      <c r="BI11" s="192" t="s">
        <v>111</v>
      </c>
      <c r="BJ11" s="192" t="s">
        <v>112</v>
      </c>
      <c r="BK11" s="192" t="s">
        <v>111</v>
      </c>
      <c r="BL11" s="192" t="s">
        <v>112</v>
      </c>
      <c r="BM11" s="192" t="s">
        <v>111</v>
      </c>
      <c r="BN11" s="192" t="s">
        <v>112</v>
      </c>
      <c r="BO11" s="192" t="s">
        <v>111</v>
      </c>
      <c r="BP11" s="192" t="s">
        <v>112</v>
      </c>
      <c r="BQ11" s="192" t="s">
        <v>111</v>
      </c>
      <c r="BR11" s="192" t="s">
        <v>112</v>
      </c>
      <c r="BS11" s="192" t="s">
        <v>111</v>
      </c>
      <c r="BT11" s="192" t="s">
        <v>112</v>
      </c>
      <c r="BU11" s="192" t="s">
        <v>111</v>
      </c>
      <c r="BV11" s="192" t="s">
        <v>112</v>
      </c>
      <c r="BW11" s="192" t="s">
        <v>111</v>
      </c>
      <c r="BX11" s="192" t="s">
        <v>112</v>
      </c>
    </row>
    <row r="12" spans="6:76">
      <c r="F12" s="194" t="s">
        <v>113</v>
      </c>
      <c r="G12" s="147">
        <v>6242.3742929999971</v>
      </c>
      <c r="H12" s="149">
        <v>8562.1165350000028</v>
      </c>
      <c r="I12" s="147">
        <v>4946.8833839999961</v>
      </c>
      <c r="J12" s="149">
        <v>7777.748327000003</v>
      </c>
      <c r="K12" s="147">
        <v>1009.7410439999998</v>
      </c>
      <c r="L12" s="149">
        <v>709.95207499999992</v>
      </c>
      <c r="M12" s="147">
        <v>0.79953699999999972</v>
      </c>
      <c r="N12" s="149">
        <v>41.298791999999999</v>
      </c>
      <c r="O12" s="147">
        <v>284.66971999999981</v>
      </c>
      <c r="P12" s="149">
        <v>31.730013999999997</v>
      </c>
      <c r="Q12" s="147">
        <v>0.28060799999999997</v>
      </c>
      <c r="R12" s="149">
        <v>1.3873270000000002</v>
      </c>
      <c r="S12" s="195" t="s">
        <v>39</v>
      </c>
      <c r="T12" s="182" t="s">
        <v>39</v>
      </c>
      <c r="U12" s="147">
        <v>5492.6895010000126</v>
      </c>
      <c r="V12" s="149">
        <v>6824.8570749999953</v>
      </c>
      <c r="W12" s="147">
        <v>4252.9955260000115</v>
      </c>
      <c r="X12" s="149">
        <v>6343.2771879999946</v>
      </c>
      <c r="Y12" s="147">
        <v>929.68080100000009</v>
      </c>
      <c r="Z12" s="149">
        <v>414.13845700000019</v>
      </c>
      <c r="AA12" s="147">
        <v>0.79160800000000009</v>
      </c>
      <c r="AB12" s="149">
        <v>39.467143</v>
      </c>
      <c r="AC12" s="147">
        <v>308.41219799999988</v>
      </c>
      <c r="AD12" s="149">
        <v>25.980151000000003</v>
      </c>
      <c r="AE12" s="147">
        <v>0.80936799999999987</v>
      </c>
      <c r="AF12" s="149">
        <v>1.9941360000000001</v>
      </c>
      <c r="AG12" s="195" t="s">
        <v>39</v>
      </c>
      <c r="AH12" s="182" t="s">
        <v>39</v>
      </c>
      <c r="AI12" s="147">
        <v>5853.1580919999933</v>
      </c>
      <c r="AJ12" s="149">
        <v>7852.1232379999992</v>
      </c>
      <c r="AK12" s="147">
        <v>4396.0511809999944</v>
      </c>
      <c r="AL12" s="149">
        <v>7234.2157159999961</v>
      </c>
      <c r="AM12" s="147">
        <v>1203.2767269999993</v>
      </c>
      <c r="AN12" s="149">
        <v>534.50949100000003</v>
      </c>
      <c r="AO12" s="147">
        <v>0.96696100000000007</v>
      </c>
      <c r="AP12" s="149">
        <v>47.112197999999999</v>
      </c>
      <c r="AQ12" s="147">
        <v>251.40331900000004</v>
      </c>
      <c r="AR12" s="149">
        <v>32.356430999999994</v>
      </c>
      <c r="AS12" s="147">
        <v>1.4599040000000001</v>
      </c>
      <c r="AT12" s="149">
        <v>3.9294019999999996</v>
      </c>
      <c r="AU12" s="195" t="s">
        <v>39</v>
      </c>
      <c r="AV12" s="182" t="s">
        <v>39</v>
      </c>
      <c r="AW12" s="147">
        <v>7478.5321020000019</v>
      </c>
      <c r="AX12" s="149">
        <v>10342.897264000005</v>
      </c>
      <c r="AY12" s="147">
        <v>5712.9991390000023</v>
      </c>
      <c r="AZ12" s="149">
        <v>9440.5096640000011</v>
      </c>
      <c r="BA12" s="147">
        <v>1714.6552519999996</v>
      </c>
      <c r="BB12" s="149">
        <v>766.96998799999994</v>
      </c>
      <c r="BC12" s="147">
        <v>0.87725300000000017</v>
      </c>
      <c r="BD12" s="149">
        <v>83.127008999999987</v>
      </c>
      <c r="BE12" s="147">
        <v>48.294007000000001</v>
      </c>
      <c r="BF12" s="149">
        <v>42.979185999999977</v>
      </c>
      <c r="BG12" s="147">
        <v>1.7064509999999999</v>
      </c>
      <c r="BH12" s="149">
        <v>9.3114170000000023</v>
      </c>
      <c r="BI12" s="195" t="s">
        <v>39</v>
      </c>
      <c r="BJ12" s="182" t="s">
        <v>39</v>
      </c>
      <c r="BK12" s="147">
        <v>7590.3331100000423</v>
      </c>
      <c r="BL12" s="149">
        <v>10341.735349999984</v>
      </c>
      <c r="BM12" s="147">
        <v>5795.9617830000434</v>
      </c>
      <c r="BN12" s="149">
        <v>9431.231294999985</v>
      </c>
      <c r="BO12" s="147">
        <v>1740.2298210000001</v>
      </c>
      <c r="BP12" s="149">
        <v>785.27438799999982</v>
      </c>
      <c r="BQ12" s="147">
        <v>0.91158200000000089</v>
      </c>
      <c r="BR12" s="149">
        <v>80.824534999999983</v>
      </c>
      <c r="BS12" s="147">
        <v>52.009718999999983</v>
      </c>
      <c r="BT12" s="149">
        <v>37.607693999999995</v>
      </c>
      <c r="BU12" s="147">
        <v>1.2202050000000002</v>
      </c>
      <c r="BV12" s="149">
        <v>6.7974379999999988</v>
      </c>
      <c r="BW12" s="147" t="s">
        <v>39</v>
      </c>
      <c r="BX12" s="149" t="s">
        <v>39</v>
      </c>
    </row>
    <row r="13" spans="6:76">
      <c r="F13" s="34" t="s">
        <v>115</v>
      </c>
      <c r="G13" s="150">
        <v>289.80693200000019</v>
      </c>
      <c r="H13" s="151">
        <v>1058.4414809999996</v>
      </c>
      <c r="I13" s="150">
        <v>192.66977900000023</v>
      </c>
      <c r="J13" s="151">
        <v>990.51070699999957</v>
      </c>
      <c r="K13" s="150">
        <v>96.780473999999984</v>
      </c>
      <c r="L13" s="151">
        <v>54.226503999999991</v>
      </c>
      <c r="M13" s="150">
        <v>0.29278999999999972</v>
      </c>
      <c r="N13" s="151">
        <v>12.916070000000008</v>
      </c>
      <c r="O13" s="150">
        <v>5.1249000000000003E-2</v>
      </c>
      <c r="P13" s="151">
        <v>0.57495000000000007</v>
      </c>
      <c r="Q13" s="150">
        <v>1.2639999999999998E-2</v>
      </c>
      <c r="R13" s="151">
        <v>0.21325000000000005</v>
      </c>
      <c r="S13" s="193" t="s">
        <v>39</v>
      </c>
      <c r="T13" s="183" t="s">
        <v>39</v>
      </c>
      <c r="U13" s="150">
        <v>235.9007919999998</v>
      </c>
      <c r="V13" s="151">
        <v>844.75168699999972</v>
      </c>
      <c r="W13" s="150">
        <v>170.16178599999981</v>
      </c>
      <c r="X13" s="151">
        <v>797.95036799999968</v>
      </c>
      <c r="Y13" s="150">
        <v>65.480496000000002</v>
      </c>
      <c r="Z13" s="151">
        <v>35.618367999999997</v>
      </c>
      <c r="AA13" s="150">
        <v>0.16508000000000006</v>
      </c>
      <c r="AB13" s="151">
        <v>10.396256000000003</v>
      </c>
      <c r="AC13" s="150">
        <v>4.2664000000000014E-2</v>
      </c>
      <c r="AD13" s="151">
        <v>0.45951799999999998</v>
      </c>
      <c r="AE13" s="150">
        <v>5.0766000000000006E-2</v>
      </c>
      <c r="AF13" s="151">
        <v>0.32717699999999994</v>
      </c>
      <c r="AG13" s="193" t="s">
        <v>39</v>
      </c>
      <c r="AH13" s="183" t="s">
        <v>39</v>
      </c>
      <c r="AI13" s="150">
        <v>257.09622299999995</v>
      </c>
      <c r="AJ13" s="151">
        <v>914.47839700000077</v>
      </c>
      <c r="AK13" s="150">
        <v>201.7988489999999</v>
      </c>
      <c r="AL13" s="151">
        <v>868.64093300000081</v>
      </c>
      <c r="AM13" s="150">
        <v>54.83728</v>
      </c>
      <c r="AN13" s="151">
        <v>34.559133000000003</v>
      </c>
      <c r="AO13" s="150">
        <v>8.9271999999999976E-2</v>
      </c>
      <c r="AP13" s="151">
        <v>9.9308850000000071</v>
      </c>
      <c r="AQ13" s="150">
        <v>6.2488999999999996E-2</v>
      </c>
      <c r="AR13" s="151">
        <v>0.25533400000000001</v>
      </c>
      <c r="AS13" s="150">
        <v>0.30833299999999997</v>
      </c>
      <c r="AT13" s="151">
        <v>1.092112</v>
      </c>
      <c r="AU13" s="193" t="s">
        <v>39</v>
      </c>
      <c r="AV13" s="183" t="s">
        <v>39</v>
      </c>
      <c r="AW13" s="150">
        <v>353.89169500000008</v>
      </c>
      <c r="AX13" s="151">
        <v>1333.1639640000021</v>
      </c>
      <c r="AY13" s="150">
        <v>270.9925970000001</v>
      </c>
      <c r="AZ13" s="151">
        <v>1273.1324840000023</v>
      </c>
      <c r="BA13" s="150">
        <v>82.182900999999958</v>
      </c>
      <c r="BB13" s="151">
        <v>45.415204000000003</v>
      </c>
      <c r="BC13" s="150">
        <v>0.14593700000000009</v>
      </c>
      <c r="BD13" s="151">
        <v>11.977968000000001</v>
      </c>
      <c r="BE13" s="150">
        <v>0.17564900000000003</v>
      </c>
      <c r="BF13" s="151">
        <v>1.0176129999999997</v>
      </c>
      <c r="BG13" s="150">
        <v>0.39461099999999999</v>
      </c>
      <c r="BH13" s="151">
        <v>1.620695</v>
      </c>
      <c r="BI13" s="193" t="s">
        <v>39</v>
      </c>
      <c r="BJ13" s="183" t="s">
        <v>39</v>
      </c>
      <c r="BK13" s="150">
        <v>350.05397399999561</v>
      </c>
      <c r="BL13" s="151">
        <v>1590.8188389999943</v>
      </c>
      <c r="BM13" s="150">
        <v>296.30594399999563</v>
      </c>
      <c r="BN13" s="151">
        <v>1530.5683839999942</v>
      </c>
      <c r="BO13" s="150">
        <v>51.569037999999971</v>
      </c>
      <c r="BP13" s="151">
        <v>40.608119000000002</v>
      </c>
      <c r="BQ13" s="150">
        <v>0.18694200000000041</v>
      </c>
      <c r="BR13" s="151">
        <v>13.299266000000022</v>
      </c>
      <c r="BS13" s="150">
        <v>1.4246959999999995</v>
      </c>
      <c r="BT13" s="151">
        <v>4.0526100000000005</v>
      </c>
      <c r="BU13" s="150">
        <v>0.56735400000000002</v>
      </c>
      <c r="BV13" s="151">
        <v>2.2904599999999999</v>
      </c>
      <c r="BW13" s="150" t="s">
        <v>39</v>
      </c>
      <c r="BX13" s="151" t="s">
        <v>39</v>
      </c>
    </row>
    <row r="14" spans="6:76">
      <c r="F14" s="34" t="s">
        <v>116</v>
      </c>
      <c r="G14" s="150">
        <v>28.728619999999989</v>
      </c>
      <c r="H14" s="151">
        <v>79.684899000000016</v>
      </c>
      <c r="I14" s="150">
        <v>28.000061999999989</v>
      </c>
      <c r="J14" s="151">
        <v>76.479099000000019</v>
      </c>
      <c r="K14" s="150">
        <v>0.67066400000000004</v>
      </c>
      <c r="L14" s="151">
        <v>1.024151</v>
      </c>
      <c r="M14" s="150">
        <v>9.9720000000000052E-3</v>
      </c>
      <c r="N14" s="151">
        <v>2.1303360000000002</v>
      </c>
      <c r="O14" s="150">
        <v>4.7828000000000002E-2</v>
      </c>
      <c r="P14" s="151">
        <v>4.8615999999999999E-2</v>
      </c>
      <c r="Q14" s="150">
        <v>9.3999999999999994E-5</v>
      </c>
      <c r="R14" s="151">
        <v>2.6970000000000002E-3</v>
      </c>
      <c r="S14" s="193" t="s">
        <v>39</v>
      </c>
      <c r="T14" s="183" t="s">
        <v>39</v>
      </c>
      <c r="U14" s="150">
        <v>24.849613000000037</v>
      </c>
      <c r="V14" s="151">
        <v>70.378425000000036</v>
      </c>
      <c r="W14" s="150">
        <v>24.459581000000039</v>
      </c>
      <c r="X14" s="151">
        <v>67.704659000000035</v>
      </c>
      <c r="Y14" s="150">
        <v>0.33139799999999997</v>
      </c>
      <c r="Z14" s="151">
        <v>0.21156</v>
      </c>
      <c r="AA14" s="150">
        <v>4.6125000000000006E-2</v>
      </c>
      <c r="AB14" s="151">
        <v>2.2927490000000001</v>
      </c>
      <c r="AC14" s="150">
        <v>1.2507000000000001E-2</v>
      </c>
      <c r="AD14" s="151">
        <v>0.16921799999999998</v>
      </c>
      <c r="AE14" s="150">
        <v>1.9999999999999999E-6</v>
      </c>
      <c r="AF14" s="151">
        <v>2.3899999999999998E-4</v>
      </c>
      <c r="AG14" s="193" t="s">
        <v>39</v>
      </c>
      <c r="AH14" s="183" t="s">
        <v>39</v>
      </c>
      <c r="AI14" s="150">
        <v>26.272032000000003</v>
      </c>
      <c r="AJ14" s="151">
        <v>74.105794999999972</v>
      </c>
      <c r="AK14" s="150">
        <v>25.396930000000005</v>
      </c>
      <c r="AL14" s="151">
        <v>70.836923999999968</v>
      </c>
      <c r="AM14" s="150">
        <v>0.77003799999999989</v>
      </c>
      <c r="AN14" s="151">
        <v>1.256305</v>
      </c>
      <c r="AO14" s="150">
        <v>9.1109999999999983E-2</v>
      </c>
      <c r="AP14" s="151">
        <v>1.9590109999999998</v>
      </c>
      <c r="AQ14" s="150">
        <v>1.3774999999999999E-2</v>
      </c>
      <c r="AR14" s="151">
        <v>1.7798999999999999E-2</v>
      </c>
      <c r="AS14" s="150">
        <v>1.7899999999999999E-4</v>
      </c>
      <c r="AT14" s="151">
        <v>3.5756000000000003E-2</v>
      </c>
      <c r="AU14" s="193" t="s">
        <v>39</v>
      </c>
      <c r="AV14" s="183" t="s">
        <v>39</v>
      </c>
      <c r="AW14" s="150">
        <v>30.460705999999988</v>
      </c>
      <c r="AX14" s="151">
        <v>99.487195999999926</v>
      </c>
      <c r="AY14" s="150">
        <v>28.213306999999983</v>
      </c>
      <c r="AZ14" s="151">
        <v>96.598267999999933</v>
      </c>
      <c r="BA14" s="150">
        <v>2.0375069999999997</v>
      </c>
      <c r="BB14" s="151">
        <v>1.4368249999999998</v>
      </c>
      <c r="BC14" s="150">
        <v>0.15381800000000001</v>
      </c>
      <c r="BD14" s="151">
        <v>1.23282</v>
      </c>
      <c r="BE14" s="150">
        <v>4.6E-5</v>
      </c>
      <c r="BF14" s="151">
        <v>4.0600000000000002E-3</v>
      </c>
      <c r="BG14" s="150">
        <v>5.6028000000000008E-2</v>
      </c>
      <c r="BH14" s="151">
        <v>0.215223</v>
      </c>
      <c r="BI14" s="193" t="s">
        <v>39</v>
      </c>
      <c r="BJ14" s="183" t="s">
        <v>39</v>
      </c>
      <c r="BK14" s="150">
        <v>27.224310000000038</v>
      </c>
      <c r="BL14" s="151">
        <v>104.58173500000002</v>
      </c>
      <c r="BM14" s="150">
        <v>21.61857900000004</v>
      </c>
      <c r="BN14" s="151">
        <v>99.98818500000003</v>
      </c>
      <c r="BO14" s="150">
        <v>5.5147960000000014</v>
      </c>
      <c r="BP14" s="151">
        <v>3.3597390000000007</v>
      </c>
      <c r="BQ14" s="150">
        <v>7.9376000000000002E-2</v>
      </c>
      <c r="BR14" s="151">
        <v>1.1955530000000003</v>
      </c>
      <c r="BS14" s="150">
        <v>2.3390000000000004E-3</v>
      </c>
      <c r="BT14" s="151">
        <v>1.5260999999999999E-2</v>
      </c>
      <c r="BU14" s="150">
        <v>9.219999999999999E-3</v>
      </c>
      <c r="BV14" s="151">
        <v>2.2996999999999997E-2</v>
      </c>
      <c r="BW14" s="150" t="s">
        <v>39</v>
      </c>
      <c r="BX14" s="151" t="s">
        <v>39</v>
      </c>
    </row>
    <row r="15" spans="6:76">
      <c r="F15" s="34" t="s">
        <v>117</v>
      </c>
      <c r="G15" s="150">
        <v>190.10436699999991</v>
      </c>
      <c r="H15" s="151">
        <v>295.85748500000011</v>
      </c>
      <c r="I15" s="150">
        <v>88.870380999999924</v>
      </c>
      <c r="J15" s="151">
        <v>226.65962600000009</v>
      </c>
      <c r="K15" s="150">
        <v>101.10360299999999</v>
      </c>
      <c r="L15" s="151">
        <v>68.09962400000002</v>
      </c>
      <c r="M15" s="150">
        <v>1.9575000000000002E-2</v>
      </c>
      <c r="N15" s="151">
        <v>0.76884999999999992</v>
      </c>
      <c r="O15" s="150">
        <v>0.110793</v>
      </c>
      <c r="P15" s="151">
        <v>0.32918200000000003</v>
      </c>
      <c r="Q15" s="150">
        <v>1.5E-5</v>
      </c>
      <c r="R15" s="151">
        <v>2.03E-4</v>
      </c>
      <c r="S15" s="193" t="s">
        <v>39</v>
      </c>
      <c r="T15" s="183" t="s">
        <v>39</v>
      </c>
      <c r="U15" s="150">
        <v>197.47109699999987</v>
      </c>
      <c r="V15" s="151">
        <v>222.96034300000025</v>
      </c>
      <c r="W15" s="150">
        <v>71.466983999999869</v>
      </c>
      <c r="X15" s="151">
        <v>172.72042600000023</v>
      </c>
      <c r="Y15" s="150">
        <v>125.975196</v>
      </c>
      <c r="Z15" s="151">
        <v>49.113060000000019</v>
      </c>
      <c r="AA15" s="150">
        <v>1.4948000000000001E-2</v>
      </c>
      <c r="AB15" s="151">
        <v>1.0909959999999999</v>
      </c>
      <c r="AC15" s="150">
        <v>1.3965999999999998E-2</v>
      </c>
      <c r="AD15" s="151">
        <v>3.4332000000000001E-2</v>
      </c>
      <c r="AE15" s="150">
        <v>3.0000000000000001E-6</v>
      </c>
      <c r="AF15" s="151">
        <v>1.529E-3</v>
      </c>
      <c r="AG15" s="193" t="s">
        <v>39</v>
      </c>
      <c r="AH15" s="183" t="s">
        <v>39</v>
      </c>
      <c r="AI15" s="150">
        <v>237.94399899999988</v>
      </c>
      <c r="AJ15" s="151">
        <v>287.88408300000003</v>
      </c>
      <c r="AK15" s="150">
        <v>89.720189999999903</v>
      </c>
      <c r="AL15" s="151">
        <v>203.4921380000001</v>
      </c>
      <c r="AM15" s="150">
        <v>147.84446700000001</v>
      </c>
      <c r="AN15" s="151">
        <v>82.832857999999987</v>
      </c>
      <c r="AO15" s="150">
        <v>1.6845999999999996E-2</v>
      </c>
      <c r="AP15" s="151">
        <v>1.1152089999999997</v>
      </c>
      <c r="AQ15" s="150">
        <v>0.35381600000000002</v>
      </c>
      <c r="AR15" s="151">
        <v>0.42101599999999995</v>
      </c>
      <c r="AS15" s="150">
        <v>8.6800000000000002E-3</v>
      </c>
      <c r="AT15" s="151">
        <v>2.2861999999999997E-2</v>
      </c>
      <c r="AU15" s="193" t="s">
        <v>39</v>
      </c>
      <c r="AV15" s="183" t="s">
        <v>39</v>
      </c>
      <c r="AW15" s="150">
        <v>286.55924799999997</v>
      </c>
      <c r="AX15" s="151">
        <v>313.69854100000009</v>
      </c>
      <c r="AY15" s="150">
        <v>99.276201999999927</v>
      </c>
      <c r="AZ15" s="151">
        <v>220.40451700000003</v>
      </c>
      <c r="BA15" s="150">
        <v>187.263249</v>
      </c>
      <c r="BB15" s="151">
        <v>92.017426999999998</v>
      </c>
      <c r="BC15" s="150">
        <v>1.4782E-2</v>
      </c>
      <c r="BD15" s="151">
        <v>1.2465099999999993</v>
      </c>
      <c r="BE15" s="150">
        <v>4.9230000000000003E-3</v>
      </c>
      <c r="BF15" s="151">
        <v>2.5908999999999998E-2</v>
      </c>
      <c r="BG15" s="150">
        <v>9.2E-5</v>
      </c>
      <c r="BH15" s="151">
        <v>4.1780000000000003E-3</v>
      </c>
      <c r="BI15" s="193" t="s">
        <v>39</v>
      </c>
      <c r="BJ15" s="183" t="s">
        <v>39</v>
      </c>
      <c r="BK15" s="150">
        <v>225.4657579999996</v>
      </c>
      <c r="BL15" s="151">
        <v>274.03126700000075</v>
      </c>
      <c r="BM15" s="150">
        <v>95.900088999999582</v>
      </c>
      <c r="BN15" s="151">
        <v>216.28645300000085</v>
      </c>
      <c r="BO15" s="150">
        <v>129.516029</v>
      </c>
      <c r="BP15" s="151">
        <v>56.595051999999974</v>
      </c>
      <c r="BQ15" s="150">
        <v>9.9829999999999884E-3</v>
      </c>
      <c r="BR15" s="151">
        <v>0.91010599999999964</v>
      </c>
      <c r="BS15" s="150">
        <v>2.0648E-2</v>
      </c>
      <c r="BT15" s="151">
        <v>0.15855599999999997</v>
      </c>
      <c r="BU15" s="150">
        <v>1.9009000000000002E-2</v>
      </c>
      <c r="BV15" s="151">
        <v>8.1099999999999992E-2</v>
      </c>
      <c r="BW15" s="150" t="s">
        <v>39</v>
      </c>
      <c r="BX15" s="151" t="s">
        <v>39</v>
      </c>
    </row>
    <row r="16" spans="6:76">
      <c r="F16" s="34" t="s">
        <v>118</v>
      </c>
      <c r="G16" s="150">
        <v>5.4266099999999993</v>
      </c>
      <c r="H16" s="151">
        <v>19.993581000000002</v>
      </c>
      <c r="I16" s="150">
        <v>2.7660899999999993</v>
      </c>
      <c r="J16" s="151">
        <v>18.630168000000005</v>
      </c>
      <c r="K16" s="150">
        <v>2.658919</v>
      </c>
      <c r="L16" s="151">
        <v>1.274939</v>
      </c>
      <c r="M16" s="150">
        <v>1.5830000000000002E-3</v>
      </c>
      <c r="N16" s="151">
        <v>8.6692000000000005E-2</v>
      </c>
      <c r="O16" s="150">
        <v>0</v>
      </c>
      <c r="P16" s="151">
        <v>0</v>
      </c>
      <c r="Q16" s="150">
        <v>1.8E-5</v>
      </c>
      <c r="R16" s="151">
        <v>1.7819999999999999E-3</v>
      </c>
      <c r="S16" s="193" t="s">
        <v>39</v>
      </c>
      <c r="T16" s="183" t="s">
        <v>39</v>
      </c>
      <c r="U16" s="150">
        <v>5.3027889999999989</v>
      </c>
      <c r="V16" s="151">
        <v>17.875753</v>
      </c>
      <c r="W16" s="150">
        <v>2.1142819999999989</v>
      </c>
      <c r="X16" s="151">
        <v>16.743277000000003</v>
      </c>
      <c r="Y16" s="150">
        <v>3.1872510000000003</v>
      </c>
      <c r="Z16" s="151">
        <v>1.0787419999999999</v>
      </c>
      <c r="AA16" s="150">
        <v>1.2560000000000002E-3</v>
      </c>
      <c r="AB16" s="151">
        <v>5.3734000000000004E-2</v>
      </c>
      <c r="AC16" s="150">
        <v>0</v>
      </c>
      <c r="AD16" s="151">
        <v>0</v>
      </c>
      <c r="AE16" s="150">
        <v>0</v>
      </c>
      <c r="AF16" s="151">
        <v>0</v>
      </c>
      <c r="AG16" s="193" t="s">
        <v>39</v>
      </c>
      <c r="AH16" s="183" t="s">
        <v>39</v>
      </c>
      <c r="AI16" s="150">
        <v>5.5300460000000005</v>
      </c>
      <c r="AJ16" s="151">
        <v>24.640594999999998</v>
      </c>
      <c r="AK16" s="150">
        <v>2.9809410000000001</v>
      </c>
      <c r="AL16" s="151">
        <v>23.648111999999998</v>
      </c>
      <c r="AM16" s="150">
        <v>2.5483430000000005</v>
      </c>
      <c r="AN16" s="151">
        <v>0.95793200000000012</v>
      </c>
      <c r="AO16" s="150">
        <v>7.6199999999999998E-4</v>
      </c>
      <c r="AP16" s="151">
        <v>3.4551000000000005E-2</v>
      </c>
      <c r="AQ16" s="150">
        <v>0</v>
      </c>
      <c r="AR16" s="151">
        <v>0</v>
      </c>
      <c r="AS16" s="150">
        <v>0</v>
      </c>
      <c r="AT16" s="151">
        <v>0</v>
      </c>
      <c r="AU16" s="193" t="s">
        <v>39</v>
      </c>
      <c r="AV16" s="183" t="s">
        <v>39</v>
      </c>
      <c r="AW16" s="150">
        <v>3.5650989999999991</v>
      </c>
      <c r="AX16" s="151">
        <v>22.908567000000009</v>
      </c>
      <c r="AY16" s="150">
        <v>3.4639789999999993</v>
      </c>
      <c r="AZ16" s="151">
        <v>22.564486000000006</v>
      </c>
      <c r="BA16" s="150">
        <v>0.10016400000000002</v>
      </c>
      <c r="BB16" s="151">
        <v>0.29039100000000001</v>
      </c>
      <c r="BC16" s="150">
        <v>9.5100000000000013E-4</v>
      </c>
      <c r="BD16" s="151">
        <v>5.3557E-2</v>
      </c>
      <c r="BE16" s="150">
        <v>0</v>
      </c>
      <c r="BF16" s="151">
        <v>0</v>
      </c>
      <c r="BG16" s="150">
        <v>4.9999999999999996E-6</v>
      </c>
      <c r="BH16" s="151">
        <v>1.3300000000000001E-4</v>
      </c>
      <c r="BI16" s="193" t="s">
        <v>39</v>
      </c>
      <c r="BJ16" s="183" t="s">
        <v>39</v>
      </c>
      <c r="BK16" s="150">
        <v>32.160386000000003</v>
      </c>
      <c r="BL16" s="151">
        <v>25.703748000000012</v>
      </c>
      <c r="BM16" s="150">
        <v>4.4151329999999991</v>
      </c>
      <c r="BN16" s="151">
        <v>20.708510000000011</v>
      </c>
      <c r="BO16" s="150">
        <v>27.729816000000003</v>
      </c>
      <c r="BP16" s="151">
        <v>4.9533499999999995</v>
      </c>
      <c r="BQ16" s="150">
        <v>2.4000000000000003E-4</v>
      </c>
      <c r="BR16" s="151">
        <v>2.0809000000000001E-2</v>
      </c>
      <c r="BS16" s="150">
        <v>0</v>
      </c>
      <c r="BT16" s="151">
        <v>0</v>
      </c>
      <c r="BU16" s="150">
        <v>1.5197E-2</v>
      </c>
      <c r="BV16" s="151">
        <v>2.1079000000000001E-2</v>
      </c>
      <c r="BW16" s="150" t="s">
        <v>39</v>
      </c>
      <c r="BX16" s="151" t="s">
        <v>39</v>
      </c>
    </row>
    <row r="17" spans="6:76">
      <c r="F17" s="34" t="s">
        <v>119</v>
      </c>
      <c r="G17" s="150">
        <v>9.1202859999999966</v>
      </c>
      <c r="H17" s="151">
        <v>40.482895000000006</v>
      </c>
      <c r="I17" s="150">
        <v>9.0479729999999972</v>
      </c>
      <c r="J17" s="151">
        <v>36.57847000000001</v>
      </c>
      <c r="K17" s="150">
        <v>2.8892999999999999E-2</v>
      </c>
      <c r="L17" s="151">
        <v>0.49091600000000002</v>
      </c>
      <c r="M17" s="150">
        <v>4.3406999999999994E-2</v>
      </c>
      <c r="N17" s="151">
        <v>3.4130720000000001</v>
      </c>
      <c r="O17" s="150">
        <v>1.2999999999999999E-5</v>
      </c>
      <c r="P17" s="151">
        <v>4.37E-4</v>
      </c>
      <c r="Q17" s="150">
        <v>0</v>
      </c>
      <c r="R17" s="151">
        <v>0</v>
      </c>
      <c r="S17" s="193" t="s">
        <v>39</v>
      </c>
      <c r="T17" s="183" t="s">
        <v>39</v>
      </c>
      <c r="U17" s="150">
        <v>7.6105530000000057</v>
      </c>
      <c r="V17" s="151">
        <v>36.551740000000024</v>
      </c>
      <c r="W17" s="150">
        <v>7.5034540000000058</v>
      </c>
      <c r="X17" s="151">
        <v>35.294027000000021</v>
      </c>
      <c r="Y17" s="150">
        <v>9.2613000000000001E-2</v>
      </c>
      <c r="Z17" s="151">
        <v>0.69330800000000015</v>
      </c>
      <c r="AA17" s="150">
        <v>1.4336000000000002E-2</v>
      </c>
      <c r="AB17" s="151">
        <v>0.561971</v>
      </c>
      <c r="AC17" s="150">
        <v>1.4999999999999999E-4</v>
      </c>
      <c r="AD17" s="151">
        <v>2.3050000000000002E-3</v>
      </c>
      <c r="AE17" s="150">
        <v>0</v>
      </c>
      <c r="AF17" s="151">
        <v>1.2899999999999999E-4</v>
      </c>
      <c r="AG17" s="193" t="s">
        <v>39</v>
      </c>
      <c r="AH17" s="183" t="s">
        <v>39</v>
      </c>
      <c r="AI17" s="150">
        <v>9.3155980000000014</v>
      </c>
      <c r="AJ17" s="151">
        <v>53.376606000000002</v>
      </c>
      <c r="AK17" s="150">
        <v>9.2620320000000014</v>
      </c>
      <c r="AL17" s="151">
        <v>52.770484000000003</v>
      </c>
      <c r="AM17" s="150">
        <v>4.3536000000000005E-2</v>
      </c>
      <c r="AN17" s="151">
        <v>0.236203</v>
      </c>
      <c r="AO17" s="150">
        <v>5.0300000000000024E-3</v>
      </c>
      <c r="AP17" s="151">
        <v>0.25907999999999998</v>
      </c>
      <c r="AQ17" s="150">
        <v>5.0000000000000001E-3</v>
      </c>
      <c r="AR17" s="151">
        <v>0.110821</v>
      </c>
      <c r="AS17" s="150">
        <v>0</v>
      </c>
      <c r="AT17" s="151">
        <v>1.7999999999999997E-5</v>
      </c>
      <c r="AU17" s="193" t="s">
        <v>39</v>
      </c>
      <c r="AV17" s="183" t="s">
        <v>39</v>
      </c>
      <c r="AW17" s="150">
        <v>16.740100999999992</v>
      </c>
      <c r="AX17" s="151">
        <v>76.562117999999984</v>
      </c>
      <c r="AY17" s="150">
        <v>16.57767999999999</v>
      </c>
      <c r="AZ17" s="151">
        <v>74.54457699999999</v>
      </c>
      <c r="BA17" s="150">
        <v>0.14321999999999999</v>
      </c>
      <c r="BB17" s="151">
        <v>0.84237800000000007</v>
      </c>
      <c r="BC17" s="150">
        <v>1.8115000000000003E-2</v>
      </c>
      <c r="BD17" s="151">
        <v>1.0164360000000001</v>
      </c>
      <c r="BE17" s="150">
        <v>7.9999999999999996E-6</v>
      </c>
      <c r="BF17" s="151">
        <v>4.6800000000000005E-4</v>
      </c>
      <c r="BG17" s="150">
        <v>1.078E-3</v>
      </c>
      <c r="BH17" s="151">
        <v>0.15825900000000004</v>
      </c>
      <c r="BI17" s="193" t="s">
        <v>39</v>
      </c>
      <c r="BJ17" s="183" t="s">
        <v>39</v>
      </c>
      <c r="BK17" s="150">
        <v>0.18507600000000002</v>
      </c>
      <c r="BL17" s="151">
        <v>1.3583190000000001</v>
      </c>
      <c r="BM17" s="150">
        <v>0.151393</v>
      </c>
      <c r="BN17" s="151">
        <v>1.2435039999999999</v>
      </c>
      <c r="BO17" s="150">
        <v>3.3600000000000005E-2</v>
      </c>
      <c r="BP17" s="151">
        <v>9.4415000000000013E-2</v>
      </c>
      <c r="BQ17" s="150">
        <v>8.2999999999999998E-5</v>
      </c>
      <c r="BR17" s="151">
        <v>2.0399999999999998E-2</v>
      </c>
      <c r="BS17" s="150">
        <v>0</v>
      </c>
      <c r="BT17" s="151">
        <v>0</v>
      </c>
      <c r="BU17" s="150">
        <v>0</v>
      </c>
      <c r="BV17" s="151">
        <v>0</v>
      </c>
      <c r="BW17" s="150" t="s">
        <v>39</v>
      </c>
      <c r="BX17" s="151" t="s">
        <v>39</v>
      </c>
    </row>
    <row r="18" spans="6:76">
      <c r="F18" s="34" t="s">
        <v>120</v>
      </c>
      <c r="G18" s="150">
        <v>0.243705</v>
      </c>
      <c r="H18" s="151">
        <v>0.78307299999999991</v>
      </c>
      <c r="I18" s="150">
        <v>0.24320900000000001</v>
      </c>
      <c r="J18" s="151">
        <v>0.77550999999999992</v>
      </c>
      <c r="K18" s="150">
        <v>4.9600000000000002E-4</v>
      </c>
      <c r="L18" s="151">
        <v>7.5629999999999994E-3</v>
      </c>
      <c r="M18" s="150">
        <v>0</v>
      </c>
      <c r="N18" s="151">
        <v>0</v>
      </c>
      <c r="O18" s="150">
        <v>0</v>
      </c>
      <c r="P18" s="151">
        <v>0</v>
      </c>
      <c r="Q18" s="150">
        <v>0</v>
      </c>
      <c r="R18" s="151">
        <v>0</v>
      </c>
      <c r="S18" s="193" t="s">
        <v>39</v>
      </c>
      <c r="T18" s="183" t="s">
        <v>39</v>
      </c>
      <c r="U18" s="150">
        <v>7.6756999999999992E-2</v>
      </c>
      <c r="V18" s="151">
        <v>0.48140899999999998</v>
      </c>
      <c r="W18" s="150">
        <v>5.4734999999999992E-2</v>
      </c>
      <c r="X18" s="151">
        <v>0.42486499999999999</v>
      </c>
      <c r="Y18" s="150">
        <v>2.2022E-2</v>
      </c>
      <c r="Z18" s="151">
        <v>5.6544000000000004E-2</v>
      </c>
      <c r="AA18" s="150">
        <v>0</v>
      </c>
      <c r="AB18" s="151">
        <v>0</v>
      </c>
      <c r="AC18" s="150">
        <v>0</v>
      </c>
      <c r="AD18" s="151">
        <v>0</v>
      </c>
      <c r="AE18" s="150">
        <v>0</v>
      </c>
      <c r="AF18" s="151">
        <v>0</v>
      </c>
      <c r="AG18" s="193" t="s">
        <v>39</v>
      </c>
      <c r="AH18" s="183" t="s">
        <v>39</v>
      </c>
      <c r="AI18" s="150">
        <v>0.36466900000000002</v>
      </c>
      <c r="AJ18" s="151">
        <v>0.78852500000000014</v>
      </c>
      <c r="AK18" s="150">
        <v>2.4238999999999997E-2</v>
      </c>
      <c r="AL18" s="151">
        <v>0.43162300000000015</v>
      </c>
      <c r="AM18" s="150">
        <v>0.34043000000000001</v>
      </c>
      <c r="AN18" s="151">
        <v>0.356902</v>
      </c>
      <c r="AO18" s="150">
        <v>0</v>
      </c>
      <c r="AP18" s="151">
        <v>0</v>
      </c>
      <c r="AQ18" s="150">
        <v>0</v>
      </c>
      <c r="AR18" s="151">
        <v>0</v>
      </c>
      <c r="AS18" s="150">
        <v>0</v>
      </c>
      <c r="AT18" s="151">
        <v>0</v>
      </c>
      <c r="AU18" s="193" t="s">
        <v>39</v>
      </c>
      <c r="AV18" s="183" t="s">
        <v>39</v>
      </c>
      <c r="AW18" s="150">
        <v>0.14679900000000001</v>
      </c>
      <c r="AX18" s="151">
        <v>0.49625299999999989</v>
      </c>
      <c r="AY18" s="150">
        <v>4.7938000000000001E-2</v>
      </c>
      <c r="AZ18" s="151">
        <v>0.36812499999999987</v>
      </c>
      <c r="BA18" s="150">
        <v>9.7960000000000005E-2</v>
      </c>
      <c r="BB18" s="151">
        <v>0.11135</v>
      </c>
      <c r="BC18" s="150">
        <v>9.01E-4</v>
      </c>
      <c r="BD18" s="151">
        <v>1.6777999999999998E-2</v>
      </c>
      <c r="BE18" s="150">
        <v>0</v>
      </c>
      <c r="BF18" s="151">
        <v>0</v>
      </c>
      <c r="BG18" s="150">
        <v>0</v>
      </c>
      <c r="BH18" s="151">
        <v>0</v>
      </c>
      <c r="BI18" s="193" t="s">
        <v>39</v>
      </c>
      <c r="BJ18" s="183" t="s">
        <v>39</v>
      </c>
      <c r="BK18" s="150">
        <v>10.689076999999999</v>
      </c>
      <c r="BL18" s="151">
        <v>12.610503000000003</v>
      </c>
      <c r="BM18" s="150">
        <v>1.6870370000000001</v>
      </c>
      <c r="BN18" s="151">
        <v>10.759238000000003</v>
      </c>
      <c r="BO18" s="150">
        <v>9</v>
      </c>
      <c r="BP18" s="151">
        <v>1.767506</v>
      </c>
      <c r="BQ18" s="150">
        <v>2.0399999999999997E-3</v>
      </c>
      <c r="BR18" s="151">
        <v>8.3759000000000014E-2</v>
      </c>
      <c r="BS18" s="150">
        <v>0</v>
      </c>
      <c r="BT18" s="151">
        <v>0</v>
      </c>
      <c r="BU18" s="150">
        <v>0</v>
      </c>
      <c r="BV18" s="151">
        <v>0</v>
      </c>
      <c r="BW18" s="150" t="s">
        <v>39</v>
      </c>
      <c r="BX18" s="151" t="s">
        <v>39</v>
      </c>
    </row>
    <row r="19" spans="6:76">
      <c r="F19" s="34" t="s">
        <v>121</v>
      </c>
      <c r="G19" s="150">
        <v>21.053737999999999</v>
      </c>
      <c r="H19" s="151">
        <v>12.118063999999999</v>
      </c>
      <c r="I19" s="150">
        <v>5.4229890000000003</v>
      </c>
      <c r="J19" s="151">
        <v>4.5934549999999987</v>
      </c>
      <c r="K19" s="150">
        <v>15.630742</v>
      </c>
      <c r="L19" s="151">
        <v>7.5238670000000001</v>
      </c>
      <c r="M19" s="150">
        <v>6.9999999999999999E-6</v>
      </c>
      <c r="N19" s="151">
        <v>7.4200000000000004E-4</v>
      </c>
      <c r="O19" s="150">
        <v>0</v>
      </c>
      <c r="P19" s="151">
        <v>0</v>
      </c>
      <c r="Q19" s="150">
        <v>0</v>
      </c>
      <c r="R19" s="151">
        <v>0</v>
      </c>
      <c r="S19" s="193" t="s">
        <v>39</v>
      </c>
      <c r="T19" s="183" t="s">
        <v>39</v>
      </c>
      <c r="U19" s="150">
        <v>2.9870720000000008</v>
      </c>
      <c r="V19" s="151">
        <v>7.2443499999999998</v>
      </c>
      <c r="W19" s="150">
        <v>2.9340710000000008</v>
      </c>
      <c r="X19" s="151">
        <v>4.6560650000000008</v>
      </c>
      <c r="Y19" s="150">
        <v>5.2999999999999999E-2</v>
      </c>
      <c r="Z19" s="151">
        <v>2.5851599999999997</v>
      </c>
      <c r="AA19" s="150">
        <v>9.9999999999999995E-7</v>
      </c>
      <c r="AB19" s="151">
        <v>3.1250000000000002E-3</v>
      </c>
      <c r="AC19" s="150">
        <v>0</v>
      </c>
      <c r="AD19" s="151">
        <v>0</v>
      </c>
      <c r="AE19" s="150">
        <v>0</v>
      </c>
      <c r="AF19" s="151">
        <v>0</v>
      </c>
      <c r="AG19" s="193" t="s">
        <v>39</v>
      </c>
      <c r="AH19" s="183" t="s">
        <v>39</v>
      </c>
      <c r="AI19" s="150">
        <v>7.7320919999999997</v>
      </c>
      <c r="AJ19" s="151">
        <v>6.0160629999999999</v>
      </c>
      <c r="AK19" s="150">
        <v>1.6811590000000001</v>
      </c>
      <c r="AL19" s="151">
        <v>4.1302500000000002</v>
      </c>
      <c r="AM19" s="150">
        <v>6.0266000000000002</v>
      </c>
      <c r="AN19" s="151">
        <v>1.713916</v>
      </c>
      <c r="AO19" s="150">
        <v>2.5330000000000001E-3</v>
      </c>
      <c r="AP19" s="151">
        <v>0.115885</v>
      </c>
      <c r="AQ19" s="150">
        <v>2.18E-2</v>
      </c>
      <c r="AR19" s="151">
        <v>5.6011999999999999E-2</v>
      </c>
      <c r="AS19" s="150">
        <v>0</v>
      </c>
      <c r="AT19" s="151">
        <v>0</v>
      </c>
      <c r="AU19" s="193" t="s">
        <v>39</v>
      </c>
      <c r="AV19" s="183" t="s">
        <v>39</v>
      </c>
      <c r="AW19" s="150">
        <v>1.8603340000000002</v>
      </c>
      <c r="AX19" s="151">
        <v>8.0670140000000004</v>
      </c>
      <c r="AY19" s="150">
        <v>1.810222</v>
      </c>
      <c r="AZ19" s="151">
        <v>7.9262320000000006</v>
      </c>
      <c r="BA19" s="150">
        <v>4.7500000000000001E-2</v>
      </c>
      <c r="BB19" s="151">
        <v>3.6648E-2</v>
      </c>
      <c r="BC19" s="150">
        <v>2.6120000000000002E-3</v>
      </c>
      <c r="BD19" s="151">
        <v>0.10413400000000002</v>
      </c>
      <c r="BE19" s="150">
        <v>0</v>
      </c>
      <c r="BF19" s="151">
        <v>0</v>
      </c>
      <c r="BG19" s="150">
        <v>0</v>
      </c>
      <c r="BH19" s="151">
        <v>0</v>
      </c>
      <c r="BI19" s="193" t="s">
        <v>39</v>
      </c>
      <c r="BJ19" s="183" t="s">
        <v>39</v>
      </c>
      <c r="BK19" s="150">
        <v>12.208475999999999</v>
      </c>
      <c r="BL19" s="151">
        <v>49.198304999999991</v>
      </c>
      <c r="BM19" s="150">
        <v>11.019686999999999</v>
      </c>
      <c r="BN19" s="151">
        <v>45.234584999999988</v>
      </c>
      <c r="BO19" s="150">
        <v>1.1861659999999998</v>
      </c>
      <c r="BP19" s="151">
        <v>3.7455089999999998</v>
      </c>
      <c r="BQ19" s="150">
        <v>5.7499999999999988E-4</v>
      </c>
      <c r="BR19" s="151">
        <v>0.103572</v>
      </c>
      <c r="BS19" s="150">
        <v>1.9789999999999999E-3</v>
      </c>
      <c r="BT19" s="151">
        <v>0.10723300000000001</v>
      </c>
      <c r="BU19" s="150">
        <v>6.8999999999999997E-5</v>
      </c>
      <c r="BV19" s="151">
        <v>7.4059999999999994E-3</v>
      </c>
      <c r="BW19" s="150" t="s">
        <v>39</v>
      </c>
      <c r="BX19" s="151" t="s">
        <v>39</v>
      </c>
    </row>
    <row r="20" spans="6:76">
      <c r="F20" s="34" t="s">
        <v>122</v>
      </c>
      <c r="G20" s="150">
        <v>19.108871000000004</v>
      </c>
      <c r="H20" s="151">
        <v>47.496683000000019</v>
      </c>
      <c r="I20" s="150">
        <v>16.376139000000002</v>
      </c>
      <c r="J20" s="151">
        <v>38.127632000000013</v>
      </c>
      <c r="K20" s="150">
        <v>2.7322510000000002</v>
      </c>
      <c r="L20" s="151">
        <v>9.3181190000000012</v>
      </c>
      <c r="M20" s="150">
        <v>4.390000000000001E-4</v>
      </c>
      <c r="N20" s="151">
        <v>3.5583000000000004E-2</v>
      </c>
      <c r="O20" s="150">
        <v>3.4999999999999997E-5</v>
      </c>
      <c r="P20" s="151">
        <v>1.5205E-2</v>
      </c>
      <c r="Q20" s="150">
        <v>6.9999999999999999E-6</v>
      </c>
      <c r="R20" s="151">
        <v>1.4399999999999998E-4</v>
      </c>
      <c r="S20" s="193" t="s">
        <v>39</v>
      </c>
      <c r="T20" s="183" t="s">
        <v>39</v>
      </c>
      <c r="U20" s="150">
        <v>12.710775999999999</v>
      </c>
      <c r="V20" s="151">
        <v>34.616148999999986</v>
      </c>
      <c r="W20" s="150">
        <v>12.098852999999998</v>
      </c>
      <c r="X20" s="151">
        <v>32.138822999999988</v>
      </c>
      <c r="Y20" s="150">
        <v>0.60851500000000003</v>
      </c>
      <c r="Z20" s="151">
        <v>2.3555000000000001</v>
      </c>
      <c r="AA20" s="150">
        <v>1.243E-3</v>
      </c>
      <c r="AB20" s="151">
        <v>8.940300000000001E-2</v>
      </c>
      <c r="AC20" s="150">
        <v>2.1449999999999998E-3</v>
      </c>
      <c r="AD20" s="151">
        <v>3.0991000000000001E-2</v>
      </c>
      <c r="AE20" s="150">
        <v>2.0000000000000002E-5</v>
      </c>
      <c r="AF20" s="151">
        <v>1.4319999999999997E-3</v>
      </c>
      <c r="AG20" s="193" t="s">
        <v>39</v>
      </c>
      <c r="AH20" s="183" t="s">
        <v>39</v>
      </c>
      <c r="AI20" s="150">
        <v>12.645785999999998</v>
      </c>
      <c r="AJ20" s="151">
        <v>44.401384000000022</v>
      </c>
      <c r="AK20" s="150">
        <v>11.875548999999998</v>
      </c>
      <c r="AL20" s="151">
        <v>41.284661000000021</v>
      </c>
      <c r="AM20" s="150">
        <v>0.76851599999999998</v>
      </c>
      <c r="AN20" s="151">
        <v>2.965916</v>
      </c>
      <c r="AO20" s="150">
        <v>1.6500000000000002E-3</v>
      </c>
      <c r="AP20" s="151">
        <v>0.14008999999999999</v>
      </c>
      <c r="AQ20" s="150">
        <v>1.5E-5</v>
      </c>
      <c r="AR20" s="151">
        <v>3.3189999999999999E-3</v>
      </c>
      <c r="AS20" s="150">
        <v>5.6000000000000006E-5</v>
      </c>
      <c r="AT20" s="151">
        <v>7.3980000000000001E-3</v>
      </c>
      <c r="AU20" s="193" t="s">
        <v>39</v>
      </c>
      <c r="AV20" s="183" t="s">
        <v>39</v>
      </c>
      <c r="AW20" s="150">
        <v>17.599622999999983</v>
      </c>
      <c r="AX20" s="151">
        <v>58.210071000000021</v>
      </c>
      <c r="AY20" s="150">
        <v>15.332275999999984</v>
      </c>
      <c r="AZ20" s="151">
        <v>54.204368000000017</v>
      </c>
      <c r="BA20" s="150">
        <v>2.2631619999999995</v>
      </c>
      <c r="BB20" s="151">
        <v>3.665505</v>
      </c>
      <c r="BC20" s="150">
        <v>2.8439999999999997E-3</v>
      </c>
      <c r="BD20" s="151">
        <v>0.29551900000000003</v>
      </c>
      <c r="BE20" s="150">
        <v>1.3350000000000002E-3</v>
      </c>
      <c r="BF20" s="151">
        <v>4.1971999999999995E-2</v>
      </c>
      <c r="BG20" s="150">
        <v>5.9999999999999993E-6</v>
      </c>
      <c r="BH20" s="151">
        <v>2.7069999999999998E-3</v>
      </c>
      <c r="BI20" s="193" t="s">
        <v>39</v>
      </c>
      <c r="BJ20" s="183" t="s">
        <v>39</v>
      </c>
      <c r="BK20" s="150">
        <v>3.8896310000000009</v>
      </c>
      <c r="BL20" s="151">
        <v>24.00270299999999</v>
      </c>
      <c r="BM20" s="150">
        <v>3.8777860000000008</v>
      </c>
      <c r="BN20" s="151">
        <v>23.745169999999991</v>
      </c>
      <c r="BO20" s="150">
        <v>6.9960000000000005E-3</v>
      </c>
      <c r="BP20" s="151">
        <v>0.173426</v>
      </c>
      <c r="BQ20" s="150">
        <v>4.849E-3</v>
      </c>
      <c r="BR20" s="151">
        <v>8.4107000000000001E-2</v>
      </c>
      <c r="BS20" s="150">
        <v>0</v>
      </c>
      <c r="BT20" s="151">
        <v>0</v>
      </c>
      <c r="BU20" s="150">
        <v>0</v>
      </c>
      <c r="BV20" s="151">
        <v>0</v>
      </c>
      <c r="BW20" s="150" t="s">
        <v>39</v>
      </c>
      <c r="BX20" s="151" t="s">
        <v>39</v>
      </c>
    </row>
    <row r="21" spans="6:76">
      <c r="F21" s="34" t="s">
        <v>123</v>
      </c>
      <c r="G21" s="150">
        <v>3.6572320000000005</v>
      </c>
      <c r="H21" s="151">
        <v>13.390042000000001</v>
      </c>
      <c r="I21" s="150">
        <v>3.6370590000000003</v>
      </c>
      <c r="J21" s="151">
        <v>13.255546000000002</v>
      </c>
      <c r="K21" s="150">
        <v>1.9625E-2</v>
      </c>
      <c r="L21" s="151">
        <v>3.6874000000000004E-2</v>
      </c>
      <c r="M21" s="150">
        <v>5.4799999999999998E-4</v>
      </c>
      <c r="N21" s="151">
        <v>9.7622E-2</v>
      </c>
      <c r="O21" s="150">
        <v>0</v>
      </c>
      <c r="P21" s="151">
        <v>0</v>
      </c>
      <c r="Q21" s="150">
        <v>0</v>
      </c>
      <c r="R21" s="151">
        <v>0</v>
      </c>
      <c r="S21" s="193" t="s">
        <v>39</v>
      </c>
      <c r="T21" s="183" t="s">
        <v>39</v>
      </c>
      <c r="U21" s="150">
        <v>2.313526</v>
      </c>
      <c r="V21" s="151">
        <v>9.8007759999999973</v>
      </c>
      <c r="W21" s="150">
        <v>2.3128199999999999</v>
      </c>
      <c r="X21" s="151">
        <v>9.6637989999999974</v>
      </c>
      <c r="Y21" s="150">
        <v>3.9999999999999998E-6</v>
      </c>
      <c r="Z21" s="151">
        <v>8.8000000000000003E-4</v>
      </c>
      <c r="AA21" s="150">
        <v>7.0200000000000004E-4</v>
      </c>
      <c r="AB21" s="151">
        <v>0.136097</v>
      </c>
      <c r="AC21" s="150">
        <v>0</v>
      </c>
      <c r="AD21" s="151">
        <v>0</v>
      </c>
      <c r="AE21" s="150">
        <v>0</v>
      </c>
      <c r="AF21" s="151">
        <v>0</v>
      </c>
      <c r="AG21" s="193" t="s">
        <v>39</v>
      </c>
      <c r="AH21" s="183" t="s">
        <v>39</v>
      </c>
      <c r="AI21" s="150">
        <v>1.6994680000000004</v>
      </c>
      <c r="AJ21" s="151">
        <v>9.7645670000000013</v>
      </c>
      <c r="AK21" s="150">
        <v>1.6986700000000003</v>
      </c>
      <c r="AL21" s="151">
        <v>9.6302320000000012</v>
      </c>
      <c r="AM21" s="150">
        <v>0</v>
      </c>
      <c r="AN21" s="151">
        <v>0</v>
      </c>
      <c r="AO21" s="150">
        <v>7.9799999999999999E-4</v>
      </c>
      <c r="AP21" s="151">
        <v>0.13433500000000001</v>
      </c>
      <c r="AQ21" s="150">
        <v>0</v>
      </c>
      <c r="AR21" s="151">
        <v>0</v>
      </c>
      <c r="AS21" s="150">
        <v>0</v>
      </c>
      <c r="AT21" s="151">
        <v>0</v>
      </c>
      <c r="AU21" s="193" t="s">
        <v>39</v>
      </c>
      <c r="AV21" s="183" t="s">
        <v>39</v>
      </c>
      <c r="AW21" s="150">
        <v>4.7039640000000018</v>
      </c>
      <c r="AX21" s="151">
        <v>15.127128000000003</v>
      </c>
      <c r="AY21" s="150">
        <v>4.7016760000000017</v>
      </c>
      <c r="AZ21" s="151">
        <v>15.086693000000002</v>
      </c>
      <c r="BA21" s="150">
        <v>3.8000000000000002E-5</v>
      </c>
      <c r="BB21" s="151">
        <v>5.3899999999999998E-3</v>
      </c>
      <c r="BC21" s="150">
        <v>2.2499999999999998E-3</v>
      </c>
      <c r="BD21" s="151">
        <v>3.5045E-2</v>
      </c>
      <c r="BE21" s="150">
        <v>0</v>
      </c>
      <c r="BF21" s="151">
        <v>0</v>
      </c>
      <c r="BG21" s="150">
        <v>0</v>
      </c>
      <c r="BH21" s="151">
        <v>0</v>
      </c>
      <c r="BI21" s="193" t="s">
        <v>39</v>
      </c>
      <c r="BJ21" s="183" t="s">
        <v>39</v>
      </c>
      <c r="BK21" s="150">
        <v>2.9458159999999998</v>
      </c>
      <c r="BL21" s="151">
        <v>7.6983569999999935</v>
      </c>
      <c r="BM21" s="150">
        <v>2.9449549999999998</v>
      </c>
      <c r="BN21" s="151">
        <v>7.6183899999999936</v>
      </c>
      <c r="BO21" s="150">
        <v>4.0200000000000001E-4</v>
      </c>
      <c r="BP21" s="151">
        <v>4.0039999999999997E-3</v>
      </c>
      <c r="BQ21" s="150">
        <v>3.4700000000000003E-4</v>
      </c>
      <c r="BR21" s="151">
        <v>6.9887000000000005E-2</v>
      </c>
      <c r="BS21" s="150">
        <v>1.12E-4</v>
      </c>
      <c r="BT21" s="151">
        <v>6.0759999999999998E-3</v>
      </c>
      <c r="BU21" s="150">
        <v>0</v>
      </c>
      <c r="BV21" s="151">
        <v>0</v>
      </c>
      <c r="BW21" s="150" t="s">
        <v>39</v>
      </c>
      <c r="BX21" s="151" t="s">
        <v>39</v>
      </c>
    </row>
    <row r="22" spans="6:76">
      <c r="F22" s="34" t="s">
        <v>124</v>
      </c>
      <c r="G22" s="150">
        <v>1.9136170000000001</v>
      </c>
      <c r="H22" s="151">
        <v>8.2498480000000036</v>
      </c>
      <c r="I22" s="150">
        <v>1.884584</v>
      </c>
      <c r="J22" s="151">
        <v>8.1179930000000038</v>
      </c>
      <c r="K22" s="150">
        <v>2.7177E-2</v>
      </c>
      <c r="L22" s="151">
        <v>3.9838999999999999E-2</v>
      </c>
      <c r="M22" s="150">
        <v>1.8559999999999998E-3</v>
      </c>
      <c r="N22" s="151">
        <v>9.2015999999999987E-2</v>
      </c>
      <c r="O22" s="150">
        <v>0</v>
      </c>
      <c r="P22" s="151">
        <v>0</v>
      </c>
      <c r="Q22" s="150">
        <v>0</v>
      </c>
      <c r="R22" s="151">
        <v>0</v>
      </c>
      <c r="S22" s="193" t="s">
        <v>39</v>
      </c>
      <c r="T22" s="183" t="s">
        <v>39</v>
      </c>
      <c r="U22" s="150">
        <v>1.9879030000000004</v>
      </c>
      <c r="V22" s="151">
        <v>5.6194619999999995</v>
      </c>
      <c r="W22" s="150">
        <v>1.9230470000000004</v>
      </c>
      <c r="X22" s="151">
        <v>5.5295300000000003</v>
      </c>
      <c r="Y22" s="150">
        <v>6.4699999999999994E-2</v>
      </c>
      <c r="Z22" s="151">
        <v>6.6399E-2</v>
      </c>
      <c r="AA22" s="150">
        <v>1.56E-4</v>
      </c>
      <c r="AB22" s="151">
        <v>2.3533000000000002E-2</v>
      </c>
      <c r="AC22" s="150">
        <v>0</v>
      </c>
      <c r="AD22" s="151">
        <v>0</v>
      </c>
      <c r="AE22" s="150">
        <v>0</v>
      </c>
      <c r="AF22" s="151">
        <v>0</v>
      </c>
      <c r="AG22" s="193" t="s">
        <v>39</v>
      </c>
      <c r="AH22" s="183" t="s">
        <v>39</v>
      </c>
      <c r="AI22" s="150">
        <v>2.4994189999999996</v>
      </c>
      <c r="AJ22" s="151">
        <v>7.1836960000000021</v>
      </c>
      <c r="AK22" s="150">
        <v>2.4993709999999996</v>
      </c>
      <c r="AL22" s="151">
        <v>7.1693970000000018</v>
      </c>
      <c r="AM22" s="150">
        <v>0</v>
      </c>
      <c r="AN22" s="151">
        <v>0</v>
      </c>
      <c r="AO22" s="150">
        <v>4.8000000000000001E-5</v>
      </c>
      <c r="AP22" s="151">
        <v>1.4298999999999999E-2</v>
      </c>
      <c r="AQ22" s="150">
        <v>0</v>
      </c>
      <c r="AR22" s="151">
        <v>0</v>
      </c>
      <c r="AS22" s="150">
        <v>0</v>
      </c>
      <c r="AT22" s="151">
        <v>0</v>
      </c>
      <c r="AU22" s="193" t="s">
        <v>39</v>
      </c>
      <c r="AV22" s="183" t="s">
        <v>39</v>
      </c>
      <c r="AW22" s="150">
        <v>2.5492590000000006</v>
      </c>
      <c r="AX22" s="151">
        <v>6.9218389999999994</v>
      </c>
      <c r="AY22" s="150">
        <v>2.5491850000000005</v>
      </c>
      <c r="AZ22" s="151">
        <v>6.9069199999999995</v>
      </c>
      <c r="BA22" s="150">
        <v>0</v>
      </c>
      <c r="BB22" s="151">
        <v>0</v>
      </c>
      <c r="BC22" s="150">
        <v>7.3999999999999996E-5</v>
      </c>
      <c r="BD22" s="151">
        <v>1.4919E-2</v>
      </c>
      <c r="BE22" s="150">
        <v>0</v>
      </c>
      <c r="BF22" s="151">
        <v>0</v>
      </c>
      <c r="BG22" s="150">
        <v>0</v>
      </c>
      <c r="BH22" s="151">
        <v>0</v>
      </c>
      <c r="BI22" s="193" t="s">
        <v>39</v>
      </c>
      <c r="BJ22" s="183" t="s">
        <v>39</v>
      </c>
      <c r="BK22" s="150">
        <v>4762.1715760000607</v>
      </c>
      <c r="BL22" s="151">
        <v>4415.3779909999876</v>
      </c>
      <c r="BM22" s="150">
        <v>4144.47309400006</v>
      </c>
      <c r="BN22" s="151">
        <v>4217.0365319999873</v>
      </c>
      <c r="BO22" s="150">
        <v>570.81032900000037</v>
      </c>
      <c r="BP22" s="151">
        <v>164.40622700000006</v>
      </c>
      <c r="BQ22" s="150">
        <v>0.10746900000000012</v>
      </c>
      <c r="BR22" s="151">
        <v>4.2371880000000015</v>
      </c>
      <c r="BS22" s="150">
        <v>46.714442999999982</v>
      </c>
      <c r="BT22" s="151">
        <v>28.697213999999995</v>
      </c>
      <c r="BU22" s="150">
        <v>6.6241000000000078E-2</v>
      </c>
      <c r="BV22" s="151">
        <v>1.0008299999999999</v>
      </c>
      <c r="BW22" s="150" t="s">
        <v>39</v>
      </c>
      <c r="BX22" s="151" t="s">
        <v>39</v>
      </c>
    </row>
    <row r="23" spans="6:76">
      <c r="F23" s="34" t="s">
        <v>125</v>
      </c>
      <c r="G23" s="150">
        <v>4158.4874449999961</v>
      </c>
      <c r="H23" s="151">
        <v>4086.8270750000029</v>
      </c>
      <c r="I23" s="150">
        <v>3620.0642439999956</v>
      </c>
      <c r="J23" s="151">
        <v>3949.844589000003</v>
      </c>
      <c r="K23" s="150">
        <v>254.55028999999999</v>
      </c>
      <c r="L23" s="151">
        <v>105.48075</v>
      </c>
      <c r="M23" s="150">
        <v>6.1344000000000003E-2</v>
      </c>
      <c r="N23" s="151">
        <v>2.2612269999999999</v>
      </c>
      <c r="O23" s="150">
        <v>283.80818099999976</v>
      </c>
      <c r="P23" s="151">
        <v>28.700018999999998</v>
      </c>
      <c r="Q23" s="150">
        <v>3.3859999999999997E-3</v>
      </c>
      <c r="R23" s="151">
        <v>0.54049000000000003</v>
      </c>
      <c r="S23" s="193" t="s">
        <v>39</v>
      </c>
      <c r="T23" s="183" t="s">
        <v>39</v>
      </c>
      <c r="U23" s="150">
        <v>3660.6212230000115</v>
      </c>
      <c r="V23" s="151">
        <v>3228.3832649999945</v>
      </c>
      <c r="W23" s="150">
        <v>3098.4817180000118</v>
      </c>
      <c r="X23" s="151">
        <v>3159.4598079999942</v>
      </c>
      <c r="Y23" s="150">
        <v>254.14423099999996</v>
      </c>
      <c r="Z23" s="151">
        <v>42.833880999999998</v>
      </c>
      <c r="AA23" s="150">
        <v>3.4945999999999998E-2</v>
      </c>
      <c r="AB23" s="151">
        <v>2.2953359999999994</v>
      </c>
      <c r="AC23" s="150">
        <v>307.90533999999985</v>
      </c>
      <c r="AD23" s="151">
        <v>23.385239000000002</v>
      </c>
      <c r="AE23" s="150">
        <v>5.4987999999999995E-2</v>
      </c>
      <c r="AF23" s="151">
        <v>0.409001</v>
      </c>
      <c r="AG23" s="193" t="s">
        <v>39</v>
      </c>
      <c r="AH23" s="183" t="s">
        <v>39</v>
      </c>
      <c r="AI23" s="150">
        <v>3623.5475829999959</v>
      </c>
      <c r="AJ23" s="151">
        <v>3573.2874999999976</v>
      </c>
      <c r="AK23" s="150">
        <v>3088.9789689999957</v>
      </c>
      <c r="AL23" s="151">
        <v>3487.3359049999972</v>
      </c>
      <c r="AM23" s="150">
        <v>283.8989610000001</v>
      </c>
      <c r="AN23" s="151">
        <v>53.072954000000024</v>
      </c>
      <c r="AO23" s="150">
        <v>0.13559400000000005</v>
      </c>
      <c r="AP23" s="151">
        <v>2.9707209999999984</v>
      </c>
      <c r="AQ23" s="150">
        <v>250.41001100000005</v>
      </c>
      <c r="AR23" s="151">
        <v>29.040966999999995</v>
      </c>
      <c r="AS23" s="150">
        <v>0.12404799999999999</v>
      </c>
      <c r="AT23" s="151">
        <v>0.86695299999999997</v>
      </c>
      <c r="AU23" s="193" t="s">
        <v>39</v>
      </c>
      <c r="AV23" s="183" t="s">
        <v>39</v>
      </c>
      <c r="AW23" s="150">
        <v>4607.7121340000003</v>
      </c>
      <c r="AX23" s="151">
        <v>4555.2782139999999</v>
      </c>
      <c r="AY23" s="150">
        <v>4124.2657980000013</v>
      </c>
      <c r="AZ23" s="151">
        <v>4397.5176410000004</v>
      </c>
      <c r="BA23" s="150">
        <v>437.8742179999997</v>
      </c>
      <c r="BB23" s="151">
        <v>114.787019</v>
      </c>
      <c r="BC23" s="150">
        <v>5.2255000000000003E-2</v>
      </c>
      <c r="BD23" s="151">
        <v>4.1110959999999999</v>
      </c>
      <c r="BE23" s="150">
        <v>45.279643000000007</v>
      </c>
      <c r="BF23" s="151">
        <v>35.666333999999978</v>
      </c>
      <c r="BG23" s="150">
        <v>0.24022000000000007</v>
      </c>
      <c r="BH23" s="151">
        <v>3.1961240000000006</v>
      </c>
      <c r="BI23" s="193" t="s">
        <v>39</v>
      </c>
      <c r="BJ23" s="183" t="s">
        <v>39</v>
      </c>
      <c r="BK23" s="150">
        <v>7.8929330000000029</v>
      </c>
      <c r="BL23" s="151">
        <v>6.8129939999999998</v>
      </c>
      <c r="BM23" s="150">
        <v>6.7955270000000025</v>
      </c>
      <c r="BN23" s="151">
        <v>5.6536429999999998</v>
      </c>
      <c r="BO23" s="150">
        <v>1.09731</v>
      </c>
      <c r="BP23" s="151">
        <v>1.1524669999999999</v>
      </c>
      <c r="BQ23" s="150">
        <v>9.6000000000000002E-5</v>
      </c>
      <c r="BR23" s="151">
        <v>6.8839999999999995E-3</v>
      </c>
      <c r="BS23" s="150">
        <v>0</v>
      </c>
      <c r="BT23" s="151">
        <v>0</v>
      </c>
      <c r="BU23" s="150">
        <v>0</v>
      </c>
      <c r="BV23" s="151">
        <v>0</v>
      </c>
      <c r="BW23" s="150" t="s">
        <v>39</v>
      </c>
      <c r="BX23" s="151" t="s">
        <v>39</v>
      </c>
    </row>
    <row r="24" spans="6:76">
      <c r="F24" s="34" t="s">
        <v>126</v>
      </c>
      <c r="G24" s="150">
        <v>6.4867760000000052</v>
      </c>
      <c r="H24" s="151">
        <v>6.8870120000000004</v>
      </c>
      <c r="I24" s="150">
        <v>4.7318150000000045</v>
      </c>
      <c r="J24" s="151">
        <v>6.1066340000000006</v>
      </c>
      <c r="K24" s="150">
        <v>1.7545140000000001</v>
      </c>
      <c r="L24" s="151">
        <v>0.35986199999999996</v>
      </c>
      <c r="M24" s="150">
        <v>2.4699999999999999E-4</v>
      </c>
      <c r="N24" s="151">
        <v>0.41049599999999997</v>
      </c>
      <c r="O24" s="150">
        <v>2.0000000000000001E-4</v>
      </c>
      <c r="P24" s="151">
        <v>1.0019999999999999E-2</v>
      </c>
      <c r="Q24" s="150">
        <v>0</v>
      </c>
      <c r="R24" s="151">
        <v>0</v>
      </c>
      <c r="S24" s="193" t="s">
        <v>39</v>
      </c>
      <c r="T24" s="183" t="s">
        <v>39</v>
      </c>
      <c r="U24" s="150">
        <v>5.189448999999998</v>
      </c>
      <c r="V24" s="151">
        <v>4.4846849999999998</v>
      </c>
      <c r="W24" s="150">
        <v>2.7396889999999985</v>
      </c>
      <c r="X24" s="151">
        <v>3.8505769999999999</v>
      </c>
      <c r="Y24" s="150">
        <v>2.4476070000000001</v>
      </c>
      <c r="Z24" s="151">
        <v>0.62301699999999993</v>
      </c>
      <c r="AA24" s="150">
        <v>1.9999999999999999E-6</v>
      </c>
      <c r="AB24" s="151">
        <v>5.4800000000000009E-4</v>
      </c>
      <c r="AC24" s="150">
        <v>2.14E-3</v>
      </c>
      <c r="AD24" s="151">
        <v>7.3549999999999996E-3</v>
      </c>
      <c r="AE24" s="150">
        <v>1.1E-5</v>
      </c>
      <c r="AF24" s="151">
        <v>3.1880000000000003E-3</v>
      </c>
      <c r="AG24" s="193" t="s">
        <v>39</v>
      </c>
      <c r="AH24" s="183" t="s">
        <v>39</v>
      </c>
      <c r="AI24" s="150">
        <v>4.4833499999999988</v>
      </c>
      <c r="AJ24" s="151">
        <v>4.9862769999999967</v>
      </c>
      <c r="AK24" s="150">
        <v>2.0150459999999999</v>
      </c>
      <c r="AL24" s="151">
        <v>4.2228909999999971</v>
      </c>
      <c r="AM24" s="150">
        <v>2.4569920000000001</v>
      </c>
      <c r="AN24" s="151">
        <v>0.70906799999999992</v>
      </c>
      <c r="AO24" s="150">
        <v>4.1000000000000005E-4</v>
      </c>
      <c r="AP24" s="151">
        <v>3.7938E-2</v>
      </c>
      <c r="AQ24" s="150">
        <v>0</v>
      </c>
      <c r="AR24" s="151">
        <v>0</v>
      </c>
      <c r="AS24" s="150">
        <v>1.0902E-2</v>
      </c>
      <c r="AT24" s="151">
        <v>1.6379999999999999E-2</v>
      </c>
      <c r="AU24" s="193" t="s">
        <v>39</v>
      </c>
      <c r="AV24" s="183" t="s">
        <v>39</v>
      </c>
      <c r="AW24" s="150">
        <v>3.6591819999999999</v>
      </c>
      <c r="AX24" s="151">
        <v>5.6614530000000007</v>
      </c>
      <c r="AY24" s="150">
        <v>2.1937319999999998</v>
      </c>
      <c r="AZ24" s="151">
        <v>4.3444090000000006</v>
      </c>
      <c r="BA24" s="150">
        <v>1.46478</v>
      </c>
      <c r="BB24" s="151">
        <v>1.293884</v>
      </c>
      <c r="BC24" s="150">
        <v>6.6E-4</v>
      </c>
      <c r="BD24" s="151">
        <v>2.2605999999999998E-2</v>
      </c>
      <c r="BE24" s="150">
        <v>0</v>
      </c>
      <c r="BF24" s="151">
        <v>0</v>
      </c>
      <c r="BG24" s="150">
        <v>1.0000000000000001E-5</v>
      </c>
      <c r="BH24" s="151">
        <v>5.5400000000000002E-4</v>
      </c>
      <c r="BI24" s="193" t="s">
        <v>39</v>
      </c>
      <c r="BJ24" s="183" t="s">
        <v>39</v>
      </c>
      <c r="BK24" s="150">
        <v>88.220768999999947</v>
      </c>
      <c r="BL24" s="151">
        <v>94.975437999999983</v>
      </c>
      <c r="BM24" s="150">
        <v>39.408880999999944</v>
      </c>
      <c r="BN24" s="151">
        <v>60.907783999999992</v>
      </c>
      <c r="BO24" s="150">
        <v>48.81088900000001</v>
      </c>
      <c r="BP24" s="151">
        <v>33.99747099999999</v>
      </c>
      <c r="BQ24" s="150">
        <v>5.8600000000000015E-4</v>
      </c>
      <c r="BR24" s="151">
        <v>3.5072000000000006E-2</v>
      </c>
      <c r="BS24" s="150">
        <v>3.8999999999999999E-5</v>
      </c>
      <c r="BT24" s="151">
        <v>9.5680000000000019E-3</v>
      </c>
      <c r="BU24" s="150">
        <v>3.7399999999999998E-4</v>
      </c>
      <c r="BV24" s="151">
        <v>2.5543000000000003E-2</v>
      </c>
      <c r="BW24" s="150" t="s">
        <v>39</v>
      </c>
      <c r="BX24" s="151" t="s">
        <v>39</v>
      </c>
    </row>
    <row r="25" spans="6:76">
      <c r="F25" s="34" t="s">
        <v>127</v>
      </c>
      <c r="G25" s="150">
        <v>37.325426000000007</v>
      </c>
      <c r="H25" s="151">
        <v>51.752290999999992</v>
      </c>
      <c r="I25" s="150">
        <v>31.654230000000005</v>
      </c>
      <c r="J25" s="151">
        <v>47.829146999999999</v>
      </c>
      <c r="K25" s="150">
        <v>5.6653080000000005</v>
      </c>
      <c r="L25" s="151">
        <v>3.7960149999999997</v>
      </c>
      <c r="M25" s="150">
        <v>5.8879999999999991E-3</v>
      </c>
      <c r="N25" s="151">
        <v>0.12712899999999999</v>
      </c>
      <c r="O25" s="150">
        <v>0</v>
      </c>
      <c r="P25" s="151">
        <v>0</v>
      </c>
      <c r="Q25" s="150">
        <v>0</v>
      </c>
      <c r="R25" s="151">
        <v>0</v>
      </c>
      <c r="S25" s="193" t="s">
        <v>39</v>
      </c>
      <c r="T25" s="183" t="s">
        <v>39</v>
      </c>
      <c r="U25" s="150">
        <v>30.816063</v>
      </c>
      <c r="V25" s="151">
        <v>39.722475000000024</v>
      </c>
      <c r="W25" s="150">
        <v>27.066115</v>
      </c>
      <c r="X25" s="151">
        <v>37.538924000000016</v>
      </c>
      <c r="Y25" s="150">
        <v>3.743439</v>
      </c>
      <c r="Z25" s="151">
        <v>2.0227979999999999</v>
      </c>
      <c r="AA25" s="150">
        <v>6.2220000000000001E-3</v>
      </c>
      <c r="AB25" s="151">
        <v>0.155945</v>
      </c>
      <c r="AC25" s="150">
        <v>2.8200000000000002E-4</v>
      </c>
      <c r="AD25" s="151">
        <v>3.5420000000000004E-3</v>
      </c>
      <c r="AE25" s="150">
        <v>4.9999999999999996E-6</v>
      </c>
      <c r="AF25" s="151">
        <v>1.266E-3</v>
      </c>
      <c r="AG25" s="193" t="s">
        <v>39</v>
      </c>
      <c r="AH25" s="183" t="s">
        <v>39</v>
      </c>
      <c r="AI25" s="150">
        <v>34.593852000000012</v>
      </c>
      <c r="AJ25" s="151">
        <v>44.241454000000026</v>
      </c>
      <c r="AK25" s="150">
        <v>28.870788000000008</v>
      </c>
      <c r="AL25" s="151">
        <v>41.810713000000028</v>
      </c>
      <c r="AM25" s="150">
        <v>5.7007029999999999</v>
      </c>
      <c r="AN25" s="151">
        <v>2.3525500000000004</v>
      </c>
      <c r="AO25" s="150">
        <v>1.3779999999999999E-3</v>
      </c>
      <c r="AP25" s="151">
        <v>5.0567000000000008E-2</v>
      </c>
      <c r="AQ25" s="150">
        <v>2.0974E-2</v>
      </c>
      <c r="AR25" s="151">
        <v>2.6193999999999999E-2</v>
      </c>
      <c r="AS25" s="150">
        <v>9.0000000000000002E-6</v>
      </c>
      <c r="AT25" s="151">
        <v>1.4299999999999998E-3</v>
      </c>
      <c r="AU25" s="193" t="s">
        <v>39</v>
      </c>
      <c r="AV25" s="183" t="s">
        <v>39</v>
      </c>
      <c r="AW25" s="150">
        <v>48.878739000000003</v>
      </c>
      <c r="AX25" s="151">
        <v>74.34705000000001</v>
      </c>
      <c r="AY25" s="150">
        <v>33.932963000000001</v>
      </c>
      <c r="AZ25" s="151">
        <v>58.812641000000013</v>
      </c>
      <c r="BA25" s="150">
        <v>14.938805</v>
      </c>
      <c r="BB25" s="151">
        <v>15.233587</v>
      </c>
      <c r="BC25" s="150">
        <v>6.2420000000000002E-3</v>
      </c>
      <c r="BD25" s="151">
        <v>0.24245100000000006</v>
      </c>
      <c r="BE25" s="150">
        <v>0</v>
      </c>
      <c r="BF25" s="151">
        <v>0</v>
      </c>
      <c r="BG25" s="150">
        <v>7.2900000000000005E-4</v>
      </c>
      <c r="BH25" s="151">
        <v>5.8370999999999992E-2</v>
      </c>
      <c r="BI25" s="193" t="s">
        <v>39</v>
      </c>
      <c r="BJ25" s="183" t="s">
        <v>39</v>
      </c>
      <c r="BK25" s="150">
        <v>562.45970299999237</v>
      </c>
      <c r="BL25" s="151">
        <v>1164.4999430000016</v>
      </c>
      <c r="BM25" s="150">
        <v>473.80453399999237</v>
      </c>
      <c r="BN25" s="151">
        <v>1090.2585230000018</v>
      </c>
      <c r="BO25" s="150">
        <v>85.042960999999991</v>
      </c>
      <c r="BP25" s="151">
        <v>31.161647000000009</v>
      </c>
      <c r="BQ25" s="150">
        <v>7.9535000000000008E-2</v>
      </c>
      <c r="BR25" s="151">
        <v>39.263135999999975</v>
      </c>
      <c r="BS25" s="150">
        <v>3.0070940000000004</v>
      </c>
      <c r="BT25" s="151">
        <v>2.5101490000000002</v>
      </c>
      <c r="BU25" s="150">
        <v>0.52557900000000002</v>
      </c>
      <c r="BV25" s="151">
        <v>1.3064879999999999</v>
      </c>
      <c r="BW25" s="150" t="s">
        <v>39</v>
      </c>
      <c r="BX25" s="151" t="s">
        <v>39</v>
      </c>
    </row>
    <row r="26" spans="6:76">
      <c r="F26" s="34" t="s">
        <v>128</v>
      </c>
      <c r="G26" s="150">
        <v>496.87989000000039</v>
      </c>
      <c r="H26" s="151">
        <v>797.73591699999963</v>
      </c>
      <c r="I26" s="150">
        <v>422.39668400000039</v>
      </c>
      <c r="J26" s="151">
        <v>748.86229399999957</v>
      </c>
      <c r="K26" s="150">
        <v>73.914899000000005</v>
      </c>
      <c r="L26" s="151">
        <v>40.478735999999998</v>
      </c>
      <c r="M26" s="150">
        <v>0.12504500000000002</v>
      </c>
      <c r="N26" s="151">
        <v>7.2547999999999995</v>
      </c>
      <c r="O26" s="150">
        <v>0.18448700000000004</v>
      </c>
      <c r="P26" s="151">
        <v>0.73045199999999999</v>
      </c>
      <c r="Q26" s="150">
        <v>0.25877499999999998</v>
      </c>
      <c r="R26" s="151">
        <v>0.40963499999999997</v>
      </c>
      <c r="S26" s="193" t="s">
        <v>39</v>
      </c>
      <c r="T26" s="183" t="s">
        <v>39</v>
      </c>
      <c r="U26" s="150">
        <v>408.63726399999973</v>
      </c>
      <c r="V26" s="151">
        <v>730.16804599999989</v>
      </c>
      <c r="W26" s="150">
        <v>373.71201299999973</v>
      </c>
      <c r="X26" s="151">
        <v>713.0166569999999</v>
      </c>
      <c r="Y26" s="150">
        <v>34.081246999999998</v>
      </c>
      <c r="Z26" s="151">
        <v>9.5103489999999979</v>
      </c>
      <c r="AA26" s="150">
        <v>0.11343100000000002</v>
      </c>
      <c r="AB26" s="151">
        <v>5.8559149999999969</v>
      </c>
      <c r="AC26" s="150">
        <v>5.4793999999999995E-2</v>
      </c>
      <c r="AD26" s="151">
        <v>0.71790399999999999</v>
      </c>
      <c r="AE26" s="150">
        <v>0.67577899999999991</v>
      </c>
      <c r="AF26" s="151">
        <v>1.067221</v>
      </c>
      <c r="AG26" s="193" t="s">
        <v>39</v>
      </c>
      <c r="AH26" s="183" t="s">
        <v>39</v>
      </c>
      <c r="AI26" s="150">
        <v>429.07267699999926</v>
      </c>
      <c r="AJ26" s="151">
        <v>909.32901699999968</v>
      </c>
      <c r="AK26" s="150">
        <v>411.31895799999927</v>
      </c>
      <c r="AL26" s="151">
        <v>895.2749699999996</v>
      </c>
      <c r="AM26" s="150">
        <v>16.620387999999998</v>
      </c>
      <c r="AN26" s="151">
        <v>7.2524809999999995</v>
      </c>
      <c r="AO26" s="150">
        <v>0.14073900000000006</v>
      </c>
      <c r="AP26" s="151">
        <v>4.8405969999999989</v>
      </c>
      <c r="AQ26" s="150">
        <v>6.5664E-2</v>
      </c>
      <c r="AR26" s="151">
        <v>0.41667999999999999</v>
      </c>
      <c r="AS26" s="150">
        <v>0.92692800000000009</v>
      </c>
      <c r="AT26" s="151">
        <v>1.544289</v>
      </c>
      <c r="AU26" s="193" t="s">
        <v>39</v>
      </c>
      <c r="AV26" s="183" t="s">
        <v>39</v>
      </c>
      <c r="AW26" s="150">
        <v>550.29398700000024</v>
      </c>
      <c r="AX26" s="151">
        <v>1201.9792399999997</v>
      </c>
      <c r="AY26" s="150">
        <v>483.30949600000019</v>
      </c>
      <c r="AZ26" s="151">
        <v>1129.3605229999998</v>
      </c>
      <c r="BA26" s="150">
        <v>63.58546299999999</v>
      </c>
      <c r="BB26" s="151">
        <v>27.268094000000001</v>
      </c>
      <c r="BC26" s="150">
        <v>5.6766000000000025E-2</v>
      </c>
      <c r="BD26" s="151">
        <v>40.422558000000002</v>
      </c>
      <c r="BE26" s="150">
        <v>2.3829989999999994</v>
      </c>
      <c r="BF26" s="151">
        <v>3.3672859999999987</v>
      </c>
      <c r="BG26" s="150">
        <v>0.95926299999999998</v>
      </c>
      <c r="BH26" s="151">
        <v>1.5607789999999999</v>
      </c>
      <c r="BI26" s="193" t="s">
        <v>39</v>
      </c>
      <c r="BJ26" s="183" t="s">
        <v>39</v>
      </c>
      <c r="BK26" s="150">
        <v>5.5553959999999991</v>
      </c>
      <c r="BL26" s="151">
        <v>16.819150999999998</v>
      </c>
      <c r="BM26" s="150">
        <v>4.3803529999999986</v>
      </c>
      <c r="BN26" s="151">
        <v>15.599385999999999</v>
      </c>
      <c r="BO26" s="150">
        <v>1.17503</v>
      </c>
      <c r="BP26" s="151">
        <v>1.214818</v>
      </c>
      <c r="BQ26" s="150">
        <v>1.2999999999999999E-5</v>
      </c>
      <c r="BR26" s="151">
        <v>4.947E-3</v>
      </c>
      <c r="BS26" s="150">
        <v>0</v>
      </c>
      <c r="BT26" s="151">
        <v>0</v>
      </c>
      <c r="BU26" s="150">
        <v>0</v>
      </c>
      <c r="BV26" s="151">
        <v>0</v>
      </c>
      <c r="BW26" s="150" t="s">
        <v>39</v>
      </c>
      <c r="BX26" s="151" t="s">
        <v>39</v>
      </c>
    </row>
    <row r="27" spans="6:76">
      <c r="F27" s="34" t="s">
        <v>129</v>
      </c>
      <c r="G27" s="150">
        <v>15.763262000000001</v>
      </c>
      <c r="H27" s="151">
        <v>33.251421999999998</v>
      </c>
      <c r="I27" s="150">
        <v>10.863660999999999</v>
      </c>
      <c r="J27" s="151">
        <v>27.173784999999999</v>
      </c>
      <c r="K27" s="150">
        <v>4.899566000000001</v>
      </c>
      <c r="L27" s="151">
        <v>6.0770170000000006</v>
      </c>
      <c r="M27" s="150">
        <v>3.5000000000000004E-5</v>
      </c>
      <c r="N27" s="151">
        <v>6.2E-4</v>
      </c>
      <c r="O27" s="150">
        <v>0</v>
      </c>
      <c r="P27" s="151">
        <v>0</v>
      </c>
      <c r="Q27" s="150">
        <v>0</v>
      </c>
      <c r="R27" s="151">
        <v>0</v>
      </c>
      <c r="S27" s="193" t="s">
        <v>39</v>
      </c>
      <c r="T27" s="183" t="s">
        <v>39</v>
      </c>
      <c r="U27" s="150">
        <v>11.835180999999999</v>
      </c>
      <c r="V27" s="151">
        <v>24.333314000000009</v>
      </c>
      <c r="W27" s="150">
        <v>9.2923459999999984</v>
      </c>
      <c r="X27" s="151">
        <v>21.89699000000001</v>
      </c>
      <c r="Y27" s="150">
        <v>2.5427949999999999</v>
      </c>
      <c r="Z27" s="151">
        <v>2.4357850000000001</v>
      </c>
      <c r="AA27" s="150">
        <v>4.0000000000000003E-5</v>
      </c>
      <c r="AB27" s="151">
        <v>5.3899999999999998E-4</v>
      </c>
      <c r="AC27" s="150">
        <v>0</v>
      </c>
      <c r="AD27" s="151">
        <v>0</v>
      </c>
      <c r="AE27" s="150">
        <v>0</v>
      </c>
      <c r="AF27" s="151">
        <v>0</v>
      </c>
      <c r="AG27" s="193" t="s">
        <v>39</v>
      </c>
      <c r="AH27" s="183" t="s">
        <v>39</v>
      </c>
      <c r="AI27" s="150">
        <v>14.220190999999998</v>
      </c>
      <c r="AJ27" s="151">
        <v>27.653683000000001</v>
      </c>
      <c r="AK27" s="150">
        <v>11.324530999999999</v>
      </c>
      <c r="AL27" s="151">
        <v>24.736661000000002</v>
      </c>
      <c r="AM27" s="150">
        <v>2.8956439999999999</v>
      </c>
      <c r="AN27" s="151">
        <v>2.9142810000000003</v>
      </c>
      <c r="AO27" s="150">
        <v>1.5999999999999999E-5</v>
      </c>
      <c r="AP27" s="151">
        <v>2.7409999999999999E-3</v>
      </c>
      <c r="AQ27" s="150">
        <v>0</v>
      </c>
      <c r="AR27" s="151">
        <v>0</v>
      </c>
      <c r="AS27" s="150">
        <v>0</v>
      </c>
      <c r="AT27" s="151">
        <v>0</v>
      </c>
      <c r="AU27" s="193" t="s">
        <v>39</v>
      </c>
      <c r="AV27" s="183" t="s">
        <v>39</v>
      </c>
      <c r="AW27" s="150">
        <v>13.004895999999999</v>
      </c>
      <c r="AX27" s="151">
        <v>27.334326999999998</v>
      </c>
      <c r="AY27" s="150">
        <v>11.201642</v>
      </c>
      <c r="AZ27" s="151">
        <v>25.280254999999997</v>
      </c>
      <c r="BA27" s="150">
        <v>1.8032199999999998</v>
      </c>
      <c r="BB27" s="151">
        <v>2.053874</v>
      </c>
      <c r="BC27" s="150">
        <v>3.4E-5</v>
      </c>
      <c r="BD27" s="151">
        <v>1.9800000000000002E-4</v>
      </c>
      <c r="BE27" s="150">
        <v>0</v>
      </c>
      <c r="BF27" s="151">
        <v>0</v>
      </c>
      <c r="BG27" s="150">
        <v>0</v>
      </c>
      <c r="BH27" s="151">
        <v>0</v>
      </c>
      <c r="BI27" s="193" t="s">
        <v>39</v>
      </c>
      <c r="BJ27" s="183" t="s">
        <v>39</v>
      </c>
      <c r="BK27" s="150">
        <v>11.154519000000009</v>
      </c>
      <c r="BL27" s="151">
        <v>68.852725000000007</v>
      </c>
      <c r="BM27" s="150">
        <v>11.15082300000001</v>
      </c>
      <c r="BN27" s="151">
        <v>68.628049000000004</v>
      </c>
      <c r="BO27" s="150">
        <v>0</v>
      </c>
      <c r="BP27" s="151">
        <v>0</v>
      </c>
      <c r="BQ27" s="150">
        <v>3.6820000000000004E-3</v>
      </c>
      <c r="BR27" s="151">
        <v>0.22315399999999999</v>
      </c>
      <c r="BS27" s="150">
        <v>9.0000000000000002E-6</v>
      </c>
      <c r="BT27" s="151">
        <v>1.176E-3</v>
      </c>
      <c r="BU27" s="150">
        <v>5.0000000000000004E-6</v>
      </c>
      <c r="BV27" s="151">
        <v>3.4599999999999995E-4</v>
      </c>
      <c r="BW27" s="150" t="s">
        <v>39</v>
      </c>
      <c r="BX27" s="151" t="s">
        <v>39</v>
      </c>
    </row>
    <row r="28" spans="6:76">
      <c r="F28" s="34" t="s">
        <v>131</v>
      </c>
      <c r="G28" s="150">
        <v>4.2143400000000009</v>
      </c>
      <c r="H28" s="151">
        <v>17.080063000000003</v>
      </c>
      <c r="I28" s="150">
        <v>4.1635990000000014</v>
      </c>
      <c r="J28" s="151">
        <v>16.761371</v>
      </c>
      <c r="K28" s="150">
        <v>4.5100000000000001E-2</v>
      </c>
      <c r="L28" s="151">
        <v>8.2300999999999999E-2</v>
      </c>
      <c r="M28" s="150">
        <v>2.8710000000000003E-3</v>
      </c>
      <c r="N28" s="151">
        <v>0.22516899999999998</v>
      </c>
      <c r="O28" s="150">
        <v>2.7699999999999999E-3</v>
      </c>
      <c r="P28" s="151">
        <v>1.1221999999999999E-2</v>
      </c>
      <c r="Q28" s="150">
        <v>0</v>
      </c>
      <c r="R28" s="151">
        <v>0</v>
      </c>
      <c r="S28" s="193" t="s">
        <v>39</v>
      </c>
      <c r="T28" s="183" t="s">
        <v>39</v>
      </c>
      <c r="U28" s="150">
        <v>3.6244040000000002</v>
      </c>
      <c r="V28" s="151">
        <v>10.023335000000005</v>
      </c>
      <c r="W28" s="150">
        <v>3.6185620000000003</v>
      </c>
      <c r="X28" s="151">
        <v>9.7716130000000039</v>
      </c>
      <c r="Y28" s="150">
        <v>0</v>
      </c>
      <c r="Z28" s="151">
        <v>0</v>
      </c>
      <c r="AA28" s="150">
        <v>3.8420000000000004E-3</v>
      </c>
      <c r="AB28" s="151">
        <v>0.24901700000000002</v>
      </c>
      <c r="AC28" s="150">
        <v>2E-3</v>
      </c>
      <c r="AD28" s="151">
        <v>2.7049999999999999E-3</v>
      </c>
      <c r="AE28" s="150">
        <v>0</v>
      </c>
      <c r="AF28" s="151">
        <v>0</v>
      </c>
      <c r="AG28" s="193" t="s">
        <v>39</v>
      </c>
      <c r="AH28" s="183" t="s">
        <v>39</v>
      </c>
      <c r="AI28" s="150">
        <v>2.5614699999999995</v>
      </c>
      <c r="AJ28" s="151">
        <v>9.9841279999999983</v>
      </c>
      <c r="AK28" s="150">
        <v>2.5357279999999993</v>
      </c>
      <c r="AL28" s="151">
        <v>9.7576379999999983</v>
      </c>
      <c r="AM28" s="150">
        <v>2.2081E-2</v>
      </c>
      <c r="AN28" s="151">
        <v>1.5313999999999999E-2</v>
      </c>
      <c r="AO28" s="150">
        <v>3.6609999999999998E-3</v>
      </c>
      <c r="AP28" s="151">
        <v>0.211176</v>
      </c>
      <c r="AQ28" s="150">
        <v>0</v>
      </c>
      <c r="AR28" s="151">
        <v>0</v>
      </c>
      <c r="AS28" s="150">
        <v>0</v>
      </c>
      <c r="AT28" s="151">
        <v>0</v>
      </c>
      <c r="AU28" s="193" t="s">
        <v>39</v>
      </c>
      <c r="AV28" s="183" t="s">
        <v>39</v>
      </c>
      <c r="AW28" s="150">
        <v>9.6791130000000045</v>
      </c>
      <c r="AX28" s="151">
        <v>26.614384999999992</v>
      </c>
      <c r="AY28" s="150">
        <v>9.6722840000000048</v>
      </c>
      <c r="AZ28" s="151">
        <v>26.239767999999991</v>
      </c>
      <c r="BA28" s="150">
        <v>0</v>
      </c>
      <c r="BB28" s="151">
        <v>0</v>
      </c>
      <c r="BC28" s="150">
        <v>6.8099999999999983E-3</v>
      </c>
      <c r="BD28" s="151">
        <v>0.36764700000000006</v>
      </c>
      <c r="BE28" s="150">
        <v>6.9999999999999999E-6</v>
      </c>
      <c r="BF28" s="151">
        <v>6.8079999999999998E-3</v>
      </c>
      <c r="BG28" s="150">
        <v>1.2E-5</v>
      </c>
      <c r="BH28" s="151">
        <v>1.6200000000000001E-4</v>
      </c>
      <c r="BI28" s="193" t="s">
        <v>39</v>
      </c>
      <c r="BJ28" s="183" t="s">
        <v>39</v>
      </c>
      <c r="BK28" s="150">
        <v>9.7980320000000027</v>
      </c>
      <c r="BL28" s="151">
        <v>33.114345999999983</v>
      </c>
      <c r="BM28" s="150">
        <v>4.4032960000000028</v>
      </c>
      <c r="BN28" s="151">
        <v>21.135893999999986</v>
      </c>
      <c r="BO28" s="150">
        <v>5.3946290000000001</v>
      </c>
      <c r="BP28" s="151">
        <v>11.718297999999997</v>
      </c>
      <c r="BQ28" s="150">
        <v>1E-4</v>
      </c>
      <c r="BR28" s="151">
        <v>0.26000799999999996</v>
      </c>
      <c r="BS28" s="150">
        <v>6.9999999999999999E-6</v>
      </c>
      <c r="BT28" s="151">
        <v>1.46E-4</v>
      </c>
      <c r="BU28" s="150">
        <v>0</v>
      </c>
      <c r="BV28" s="151">
        <v>0</v>
      </c>
      <c r="BW28" s="150" t="s">
        <v>39</v>
      </c>
      <c r="BX28" s="151" t="s">
        <v>39</v>
      </c>
    </row>
    <row r="29" spans="6:76">
      <c r="F29" s="34" t="s">
        <v>130</v>
      </c>
      <c r="G29" s="150">
        <v>6.5992989999999994</v>
      </c>
      <c r="H29" s="151">
        <v>18.391156000000006</v>
      </c>
      <c r="I29" s="150">
        <v>2.6971019999999988</v>
      </c>
      <c r="J29" s="151">
        <v>17.360867000000006</v>
      </c>
      <c r="K29" s="150">
        <v>3.9002829999999999</v>
      </c>
      <c r="L29" s="151">
        <v>0.81898399999999993</v>
      </c>
      <c r="M29" s="150">
        <v>1.9119999999999996E-3</v>
      </c>
      <c r="N29" s="151">
        <v>0.211038</v>
      </c>
      <c r="O29" s="150">
        <v>1.9999999999999999E-6</v>
      </c>
      <c r="P29" s="151">
        <v>2.6700000000000004E-4</v>
      </c>
      <c r="Q29" s="150">
        <v>0</v>
      </c>
      <c r="R29" s="151">
        <v>0</v>
      </c>
      <c r="S29" s="193" t="s">
        <v>39</v>
      </c>
      <c r="T29" s="183" t="s">
        <v>39</v>
      </c>
      <c r="U29" s="150">
        <v>4.1889149999999988</v>
      </c>
      <c r="V29" s="151">
        <v>13.137438000000003</v>
      </c>
      <c r="W29" s="150">
        <v>1.8528029999999993</v>
      </c>
      <c r="X29" s="151">
        <v>12.714030000000005</v>
      </c>
      <c r="Y29" s="150">
        <v>2.3342830000000001</v>
      </c>
      <c r="Z29" s="151">
        <v>0.36311900000000003</v>
      </c>
      <c r="AA29" s="150">
        <v>1.825E-3</v>
      </c>
      <c r="AB29" s="151">
        <v>6.0004000000000002E-2</v>
      </c>
      <c r="AC29" s="150">
        <v>0</v>
      </c>
      <c r="AD29" s="151">
        <v>0</v>
      </c>
      <c r="AE29" s="150">
        <v>3.9999999999999998E-6</v>
      </c>
      <c r="AF29" s="151">
        <v>2.8499999999999999E-4</v>
      </c>
      <c r="AG29" s="193" t="s">
        <v>39</v>
      </c>
      <c r="AH29" s="183" t="s">
        <v>39</v>
      </c>
      <c r="AI29" s="150">
        <v>13.702365999999998</v>
      </c>
      <c r="AJ29" s="151">
        <v>18.001635000000014</v>
      </c>
      <c r="AK29" s="150">
        <v>11.944699999999999</v>
      </c>
      <c r="AL29" s="151">
        <v>17.403015000000018</v>
      </c>
      <c r="AM29" s="150">
        <v>1.7508189999999999</v>
      </c>
      <c r="AN29" s="151">
        <v>0.23566300000000001</v>
      </c>
      <c r="AO29" s="150">
        <v>6.2100000000000011E-3</v>
      </c>
      <c r="AP29" s="151">
        <v>0.35089999999999999</v>
      </c>
      <c r="AQ29" s="150">
        <v>6.3700000000000009E-4</v>
      </c>
      <c r="AR29" s="151">
        <v>1.2056999999999998E-2</v>
      </c>
      <c r="AS29" s="150">
        <v>0</v>
      </c>
      <c r="AT29" s="151">
        <v>0</v>
      </c>
      <c r="AU29" s="193" t="s">
        <v>39</v>
      </c>
      <c r="AV29" s="183" t="s">
        <v>39</v>
      </c>
      <c r="AW29" s="150">
        <v>7.8508330000000024</v>
      </c>
      <c r="AX29" s="151">
        <v>27.76818900000001</v>
      </c>
      <c r="AY29" s="150">
        <v>3.9510600000000018</v>
      </c>
      <c r="AZ29" s="151">
        <v>16.905564000000012</v>
      </c>
      <c r="BA29" s="150">
        <v>3.8755030000000001</v>
      </c>
      <c r="BB29" s="151">
        <v>10.826851</v>
      </c>
      <c r="BC29" s="150">
        <v>1.08E-4</v>
      </c>
      <c r="BD29" s="151">
        <v>2.8332E-2</v>
      </c>
      <c r="BE29" s="150">
        <v>2.4159999999999997E-2</v>
      </c>
      <c r="BF29" s="151">
        <v>6.9950000000000003E-3</v>
      </c>
      <c r="BG29" s="150">
        <v>1.9999999999999999E-6</v>
      </c>
      <c r="BH29" s="151">
        <v>4.4700000000000002E-4</v>
      </c>
      <c r="BI29" s="193" t="s">
        <v>39</v>
      </c>
      <c r="BJ29" s="183" t="s">
        <v>39</v>
      </c>
      <c r="BK29" s="150">
        <v>249.79809099999738</v>
      </c>
      <c r="BL29" s="151">
        <v>858.13607300000115</v>
      </c>
      <c r="BM29" s="150">
        <v>212.90055599999738</v>
      </c>
      <c r="BN29" s="151">
        <v>823.78010400000107</v>
      </c>
      <c r="BO29" s="150">
        <v>36.686248999999997</v>
      </c>
      <c r="BP29" s="151">
        <v>28.750688999999991</v>
      </c>
      <c r="BQ29" s="150">
        <v>6.6444000000000114E-2</v>
      </c>
      <c r="BR29" s="151">
        <v>3.8548539999999956</v>
      </c>
      <c r="BS29" s="150">
        <v>0.131213</v>
      </c>
      <c r="BT29" s="151">
        <v>0.44501400000000013</v>
      </c>
      <c r="BU29" s="150">
        <v>1.3628999999999976E-2</v>
      </c>
      <c r="BV29" s="151">
        <v>1.305412</v>
      </c>
      <c r="BW29" s="150" t="s">
        <v>39</v>
      </c>
      <c r="BX29" s="151" t="s">
        <v>39</v>
      </c>
    </row>
    <row r="30" spans="6:76">
      <c r="F30" s="34" t="s">
        <v>132</v>
      </c>
      <c r="G30" s="150">
        <v>194.25148999999999</v>
      </c>
      <c r="H30" s="151">
        <v>747.71596499999998</v>
      </c>
      <c r="I30" s="150">
        <v>185.80852400000001</v>
      </c>
      <c r="J30" s="151">
        <v>733.261123</v>
      </c>
      <c r="K30" s="150">
        <v>8.2262959999999996</v>
      </c>
      <c r="L30" s="151">
        <v>8.9723659999999992</v>
      </c>
      <c r="M30" s="150">
        <v>0.10998100000000004</v>
      </c>
      <c r="N30" s="151">
        <v>4.8164929999999986</v>
      </c>
      <c r="O30" s="150">
        <v>0.103965</v>
      </c>
      <c r="P30" s="151">
        <v>0.47052699999999997</v>
      </c>
      <c r="Q30" s="150">
        <v>2.7240000000000003E-3</v>
      </c>
      <c r="R30" s="151">
        <v>0.19545599999999999</v>
      </c>
      <c r="S30" s="193" t="s">
        <v>39</v>
      </c>
      <c r="T30" s="183" t="s">
        <v>39</v>
      </c>
      <c r="U30" s="150">
        <v>184.25323000000003</v>
      </c>
      <c r="V30" s="151">
        <v>623.08569200000034</v>
      </c>
      <c r="W30" s="150">
        <v>171.89057500000004</v>
      </c>
      <c r="X30" s="151">
        <v>611.03268300000047</v>
      </c>
      <c r="Y30" s="150">
        <v>11.927933999999999</v>
      </c>
      <c r="Z30" s="151">
        <v>5.1910270000000001</v>
      </c>
      <c r="AA30" s="150">
        <v>0.14092800000000011</v>
      </c>
      <c r="AB30" s="151">
        <v>5.9263980000000016</v>
      </c>
      <c r="AC30" s="150">
        <v>0.29307399999999989</v>
      </c>
      <c r="AD30" s="151">
        <v>0.87644200000000005</v>
      </c>
      <c r="AE30" s="150">
        <v>7.1900000000000013E-4</v>
      </c>
      <c r="AF30" s="151">
        <v>5.9141999999999993E-2</v>
      </c>
      <c r="AG30" s="193" t="s">
        <v>39</v>
      </c>
      <c r="AH30" s="183" t="s">
        <v>39</v>
      </c>
      <c r="AI30" s="150">
        <v>208.81270300000006</v>
      </c>
      <c r="AJ30" s="151">
        <v>722.22873300000026</v>
      </c>
      <c r="AK30" s="150">
        <v>185.11225500000006</v>
      </c>
      <c r="AL30" s="151">
        <v>703.50565200000028</v>
      </c>
      <c r="AM30" s="150">
        <v>23.125554999999999</v>
      </c>
      <c r="AN30" s="151">
        <v>11.583609000000001</v>
      </c>
      <c r="AO30" s="150">
        <v>0.17089099999999999</v>
      </c>
      <c r="AP30" s="151">
        <v>5.3859629999999958</v>
      </c>
      <c r="AQ30" s="150">
        <v>0.40194099999999994</v>
      </c>
      <c r="AR30" s="151">
        <v>1.6566280000000004</v>
      </c>
      <c r="AS30" s="150">
        <v>2.0609999999999999E-3</v>
      </c>
      <c r="AT30" s="151">
        <v>9.6880999999999995E-2</v>
      </c>
      <c r="AU30" s="193" t="s">
        <v>39</v>
      </c>
      <c r="AV30" s="183" t="s">
        <v>39</v>
      </c>
      <c r="AW30" s="150">
        <v>280.35776899999991</v>
      </c>
      <c r="AX30" s="151">
        <v>984.79637099999991</v>
      </c>
      <c r="AY30" s="150">
        <v>228.37566899999993</v>
      </c>
      <c r="AZ30" s="151">
        <v>935.70173199999988</v>
      </c>
      <c r="BA30" s="150">
        <v>51.584189999999992</v>
      </c>
      <c r="BB30" s="151">
        <v>39.988184000000004</v>
      </c>
      <c r="BC30" s="150">
        <v>0.12363600000000005</v>
      </c>
      <c r="BD30" s="151">
        <v>5.0228449999999976</v>
      </c>
      <c r="BE30" s="150">
        <v>0.26058700000000007</v>
      </c>
      <c r="BF30" s="151">
        <v>2.0601530000000001</v>
      </c>
      <c r="BG30" s="150">
        <v>1.3687000000000001E-2</v>
      </c>
      <c r="BH30" s="151">
        <v>2.0234570000000005</v>
      </c>
      <c r="BI30" s="193" t="s">
        <v>39</v>
      </c>
      <c r="BJ30" s="183" t="s">
        <v>39</v>
      </c>
      <c r="BK30" s="150">
        <v>5.9294700000000002</v>
      </c>
      <c r="BL30" s="151">
        <v>3.760564</v>
      </c>
      <c r="BM30" s="150">
        <v>2.7119489999999997</v>
      </c>
      <c r="BN30" s="151">
        <v>3.2724479999999998</v>
      </c>
      <c r="BO30" s="150">
        <v>3.2162220000000001</v>
      </c>
      <c r="BP30" s="151">
        <v>0.47290899999999997</v>
      </c>
      <c r="BQ30" s="150">
        <v>1.299E-3</v>
      </c>
      <c r="BR30" s="151">
        <v>1.5207000000000002E-2</v>
      </c>
      <c r="BS30" s="150">
        <v>0</v>
      </c>
      <c r="BT30" s="151">
        <v>0</v>
      </c>
      <c r="BU30" s="150">
        <v>0</v>
      </c>
      <c r="BV30" s="151">
        <v>0</v>
      </c>
      <c r="BW30" s="150" t="s">
        <v>39</v>
      </c>
      <c r="BX30" s="151" t="s">
        <v>39</v>
      </c>
    </row>
    <row r="31" spans="6:76">
      <c r="F31" s="34" t="s">
        <v>133</v>
      </c>
      <c r="G31" s="150">
        <v>6.5207529999999991</v>
      </c>
      <c r="H31" s="151">
        <v>6.2935569999999998</v>
      </c>
      <c r="I31" s="150">
        <v>2.7291709999999996</v>
      </c>
      <c r="J31" s="151">
        <v>5.3590150000000003</v>
      </c>
      <c r="K31" s="150">
        <v>3.7915729999999996</v>
      </c>
      <c r="L31" s="151">
        <v>0.93415700000000002</v>
      </c>
      <c r="M31" s="150">
        <v>9.0000000000000002E-6</v>
      </c>
      <c r="N31" s="151">
        <v>3.8500000000000003E-4</v>
      </c>
      <c r="O31" s="150">
        <v>0</v>
      </c>
      <c r="P31" s="151">
        <v>0</v>
      </c>
      <c r="Q31" s="150">
        <v>0</v>
      </c>
      <c r="R31" s="151">
        <v>0</v>
      </c>
      <c r="S31" s="193" t="s">
        <v>39</v>
      </c>
      <c r="T31" s="183" t="s">
        <v>39</v>
      </c>
      <c r="U31" s="150">
        <v>4.107781000000001</v>
      </c>
      <c r="V31" s="151">
        <v>3.6589590000000007</v>
      </c>
      <c r="W31" s="150">
        <v>1.035614</v>
      </c>
      <c r="X31" s="151">
        <v>3.1791590000000007</v>
      </c>
      <c r="Y31" s="150">
        <v>3.0721650000000005</v>
      </c>
      <c r="Z31" s="151">
        <v>0.47916000000000003</v>
      </c>
      <c r="AA31" s="150">
        <v>1.9999999999999999E-6</v>
      </c>
      <c r="AB31" s="151">
        <v>6.4000000000000005E-4</v>
      </c>
      <c r="AC31" s="150">
        <v>0</v>
      </c>
      <c r="AD31" s="151">
        <v>0</v>
      </c>
      <c r="AE31" s="150">
        <v>0</v>
      </c>
      <c r="AF31" s="151">
        <v>0</v>
      </c>
      <c r="AG31" s="193" t="s">
        <v>39</v>
      </c>
      <c r="AH31" s="183" t="s">
        <v>39</v>
      </c>
      <c r="AI31" s="150">
        <v>3.3980709999999998</v>
      </c>
      <c r="AJ31" s="151">
        <v>2.9229609999999999</v>
      </c>
      <c r="AK31" s="150">
        <v>1.4014830000000003</v>
      </c>
      <c r="AL31" s="151">
        <v>2.5957079999999997</v>
      </c>
      <c r="AM31" s="150">
        <v>1.9965619999999999</v>
      </c>
      <c r="AN31" s="151">
        <v>0.323992</v>
      </c>
      <c r="AO31" s="150">
        <v>2.4000000000000001E-5</v>
      </c>
      <c r="AP31" s="151">
        <v>2.1389999999999998E-3</v>
      </c>
      <c r="AQ31" s="150">
        <v>1.9999999999999999E-6</v>
      </c>
      <c r="AR31" s="151">
        <v>1.1220000000000002E-3</v>
      </c>
      <c r="AS31" s="150">
        <v>0</v>
      </c>
      <c r="AT31" s="151">
        <v>0</v>
      </c>
      <c r="AU31" s="193" t="s">
        <v>39</v>
      </c>
      <c r="AV31" s="183" t="s">
        <v>39</v>
      </c>
      <c r="AW31" s="150">
        <v>5.3553060000000006</v>
      </c>
      <c r="AX31" s="151">
        <v>3.7900709999999989</v>
      </c>
      <c r="AY31" s="150">
        <v>1.7469459999999999</v>
      </c>
      <c r="AZ31" s="151">
        <v>3.0474609999999993</v>
      </c>
      <c r="BA31" s="150">
        <v>3.6082980000000004</v>
      </c>
      <c r="BB31" s="151">
        <v>0.74057899999999999</v>
      </c>
      <c r="BC31" s="150">
        <v>1.9000000000000001E-5</v>
      </c>
      <c r="BD31" s="151">
        <v>1.044E-3</v>
      </c>
      <c r="BE31" s="150">
        <v>0</v>
      </c>
      <c r="BF31" s="151">
        <v>0</v>
      </c>
      <c r="BG31" s="150">
        <v>4.3000000000000002E-5</v>
      </c>
      <c r="BH31" s="151">
        <v>9.8700000000000003E-4</v>
      </c>
      <c r="BI31" s="193" t="s">
        <v>39</v>
      </c>
      <c r="BJ31" s="183" t="s">
        <v>39</v>
      </c>
      <c r="BK31" s="150">
        <v>20.376391000000002</v>
      </c>
      <c r="BL31" s="151">
        <v>22.077082999999998</v>
      </c>
      <c r="BM31" s="150">
        <v>7.8602510000000008</v>
      </c>
      <c r="BN31" s="151">
        <v>8.3156420000000004</v>
      </c>
      <c r="BO31" s="150">
        <v>12.502706</v>
      </c>
      <c r="BP31" s="151">
        <v>12.277336999999999</v>
      </c>
      <c r="BQ31" s="150">
        <v>1.3431999999999996E-2</v>
      </c>
      <c r="BR31" s="151">
        <v>1.4831300000000003</v>
      </c>
      <c r="BS31" s="150">
        <v>0</v>
      </c>
      <c r="BT31" s="151">
        <v>0</v>
      </c>
      <c r="BU31" s="150">
        <v>1.9999999999999999E-6</v>
      </c>
      <c r="BV31" s="151">
        <v>9.7399999999999993E-4</v>
      </c>
      <c r="BW31" s="150" t="s">
        <v>39</v>
      </c>
      <c r="BX31" s="151" t="s">
        <v>39</v>
      </c>
    </row>
    <row r="32" spans="6:76">
      <c r="F32" s="34" t="s">
        <v>134</v>
      </c>
      <c r="G32" s="150">
        <v>11.931687000000002</v>
      </c>
      <c r="H32" s="151">
        <v>8.4996859999999987</v>
      </c>
      <c r="I32" s="150">
        <v>7.3856970000000004</v>
      </c>
      <c r="J32" s="151">
        <v>6.6839379999999986</v>
      </c>
      <c r="K32" s="150">
        <v>4.5385809999999998</v>
      </c>
      <c r="L32" s="151">
        <v>1.4479310000000001</v>
      </c>
      <c r="M32" s="150">
        <v>7.4089999999999998E-3</v>
      </c>
      <c r="N32" s="151">
        <v>0.36781700000000001</v>
      </c>
      <c r="O32" s="150">
        <v>0</v>
      </c>
      <c r="P32" s="151">
        <v>0</v>
      </c>
      <c r="Q32" s="150">
        <v>0</v>
      </c>
      <c r="R32" s="151">
        <v>0</v>
      </c>
      <c r="S32" s="193" t="s">
        <v>39</v>
      </c>
      <c r="T32" s="183" t="s">
        <v>39</v>
      </c>
      <c r="U32" s="150">
        <v>8.7545920000000006</v>
      </c>
      <c r="V32" s="151">
        <v>7.9077049999999982</v>
      </c>
      <c r="W32" s="150">
        <v>6.3523930000000002</v>
      </c>
      <c r="X32" s="151">
        <v>4.8444109999999991</v>
      </c>
      <c r="Y32" s="150">
        <v>2.3906139999999998</v>
      </c>
      <c r="Z32" s="151">
        <v>2.0368689999999998</v>
      </c>
      <c r="AA32" s="150">
        <v>1.1585E-2</v>
      </c>
      <c r="AB32" s="151">
        <v>1.0264249999999999</v>
      </c>
      <c r="AC32" s="150">
        <v>0</v>
      </c>
      <c r="AD32" s="151">
        <v>0</v>
      </c>
      <c r="AE32" s="150">
        <v>0</v>
      </c>
      <c r="AF32" s="151">
        <v>0</v>
      </c>
      <c r="AG32" s="193" t="s">
        <v>39</v>
      </c>
      <c r="AH32" s="183" t="s">
        <v>39</v>
      </c>
      <c r="AI32" s="150">
        <v>9.3418659999999996</v>
      </c>
      <c r="AJ32" s="151">
        <v>7.6333689999999992</v>
      </c>
      <c r="AK32" s="150">
        <v>6.1069069999999996</v>
      </c>
      <c r="AL32" s="151">
        <v>3.4913549999999995</v>
      </c>
      <c r="AM32" s="150">
        <v>3.2270910000000002</v>
      </c>
      <c r="AN32" s="151">
        <v>3.6023489999999998</v>
      </c>
      <c r="AO32" s="150">
        <v>7.8640000000000012E-3</v>
      </c>
      <c r="AP32" s="151">
        <v>0.53557699999999997</v>
      </c>
      <c r="AQ32" s="150">
        <v>0</v>
      </c>
      <c r="AR32" s="151">
        <v>0</v>
      </c>
      <c r="AS32" s="150">
        <v>3.9999999999999998E-6</v>
      </c>
      <c r="AT32" s="151">
        <v>4.0880000000000005E-3</v>
      </c>
      <c r="AU32" s="193" t="s">
        <v>39</v>
      </c>
      <c r="AV32" s="183" t="s">
        <v>39</v>
      </c>
      <c r="AW32" s="150">
        <v>31.705690000000004</v>
      </c>
      <c r="AX32" s="151">
        <v>26.817842999999993</v>
      </c>
      <c r="AY32" s="150">
        <v>5.2713650000000012</v>
      </c>
      <c r="AZ32" s="151">
        <v>7.0574870000000001</v>
      </c>
      <c r="BA32" s="150">
        <v>26.426817</v>
      </c>
      <c r="BB32" s="151">
        <v>19.142032999999994</v>
      </c>
      <c r="BC32" s="150">
        <v>5.4549999999999998E-3</v>
      </c>
      <c r="BD32" s="151">
        <v>0.60289400000000015</v>
      </c>
      <c r="BE32" s="150">
        <v>2.0500000000000002E-3</v>
      </c>
      <c r="BF32" s="151">
        <v>1.5304999999999999E-2</v>
      </c>
      <c r="BG32" s="150">
        <v>3.0000000000000001E-6</v>
      </c>
      <c r="BH32" s="151">
        <v>1.2400000000000001E-4</v>
      </c>
      <c r="BI32" s="193" t="s">
        <v>39</v>
      </c>
      <c r="BJ32" s="183" t="s">
        <v>39</v>
      </c>
      <c r="BK32" s="150">
        <v>6.9296930000000012</v>
      </c>
      <c r="BL32" s="151">
        <v>14.303474000000008</v>
      </c>
      <c r="BM32" s="150">
        <v>5.8774120000000005</v>
      </c>
      <c r="BN32" s="151">
        <v>13.366899000000009</v>
      </c>
      <c r="BO32" s="150">
        <v>1.0507919999999999</v>
      </c>
      <c r="BP32" s="151">
        <v>0.79556399999999994</v>
      </c>
      <c r="BQ32" s="150">
        <v>1.4890000000000001E-3</v>
      </c>
      <c r="BR32" s="151">
        <v>0.141011</v>
      </c>
      <c r="BS32" s="150">
        <v>0</v>
      </c>
      <c r="BT32" s="151">
        <v>0</v>
      </c>
      <c r="BU32" s="150">
        <v>0</v>
      </c>
      <c r="BV32" s="151">
        <v>0</v>
      </c>
      <c r="BW32" s="150" t="s">
        <v>39</v>
      </c>
      <c r="BX32" s="151" t="s">
        <v>39</v>
      </c>
    </row>
    <row r="33" spans="6:76">
      <c r="F33" s="34" t="s">
        <v>135</v>
      </c>
      <c r="G33" s="150">
        <v>5.5472970000000013</v>
      </c>
      <c r="H33" s="151">
        <v>13.282769999999996</v>
      </c>
      <c r="I33" s="150">
        <v>5.5462900000000008</v>
      </c>
      <c r="J33" s="151">
        <v>12.819041999999994</v>
      </c>
      <c r="K33" s="150">
        <v>4.9200000000000003E-4</v>
      </c>
      <c r="L33" s="151">
        <v>0.18113300000000002</v>
      </c>
      <c r="M33" s="150">
        <v>4.9200000000000003E-4</v>
      </c>
      <c r="N33" s="151">
        <v>0.27854900000000005</v>
      </c>
      <c r="O33" s="150">
        <v>2.3E-5</v>
      </c>
      <c r="P33" s="151">
        <v>4.0460000000000001E-3</v>
      </c>
      <c r="Q33" s="150">
        <v>0</v>
      </c>
      <c r="R33" s="151">
        <v>0</v>
      </c>
      <c r="S33" s="193" t="s">
        <v>39</v>
      </c>
      <c r="T33" s="183" t="s">
        <v>39</v>
      </c>
      <c r="U33" s="150">
        <v>8.5411260000000002</v>
      </c>
      <c r="V33" s="151">
        <v>16.525984999999999</v>
      </c>
      <c r="W33" s="150">
        <v>8.335666999999999</v>
      </c>
      <c r="X33" s="151">
        <v>14.810028999999998</v>
      </c>
      <c r="Y33" s="150">
        <v>0.20424700000000001</v>
      </c>
      <c r="Z33" s="151">
        <v>1.273855</v>
      </c>
      <c r="AA33" s="150">
        <v>1.201E-3</v>
      </c>
      <c r="AB33" s="151">
        <v>0.44097799999999993</v>
      </c>
      <c r="AC33" s="150">
        <v>0</v>
      </c>
      <c r="AD33" s="151">
        <v>0</v>
      </c>
      <c r="AE33" s="150">
        <v>1.1E-5</v>
      </c>
      <c r="AF33" s="151">
        <v>1.1230000000000001E-3</v>
      </c>
      <c r="AG33" s="193" t="s">
        <v>39</v>
      </c>
      <c r="AH33" s="183" t="s">
        <v>39</v>
      </c>
      <c r="AI33" s="150">
        <v>5.5975530000000013</v>
      </c>
      <c r="AJ33" s="151">
        <v>10.478462000000004</v>
      </c>
      <c r="AK33" s="150">
        <v>5.1211520000000013</v>
      </c>
      <c r="AL33" s="151">
        <v>9.9804890000000022</v>
      </c>
      <c r="AM33" s="150">
        <v>0.461067</v>
      </c>
      <c r="AN33" s="151">
        <v>0.23601699999999998</v>
      </c>
      <c r="AO33" s="150">
        <v>1.9329999999999998E-3</v>
      </c>
      <c r="AP33" s="151">
        <v>0.23480199999999998</v>
      </c>
      <c r="AQ33" s="150">
        <v>4.0099999999999999E-4</v>
      </c>
      <c r="AR33" s="151">
        <v>4.1079999999999997E-3</v>
      </c>
      <c r="AS33" s="150">
        <v>1.2999999999999999E-2</v>
      </c>
      <c r="AT33" s="151">
        <v>2.3046000000000001E-2</v>
      </c>
      <c r="AU33" s="193" t="s">
        <v>39</v>
      </c>
      <c r="AV33" s="183" t="s">
        <v>39</v>
      </c>
      <c r="AW33" s="150">
        <v>8.4572070000000004</v>
      </c>
      <c r="AX33" s="151">
        <v>14.9056</v>
      </c>
      <c r="AY33" s="150">
        <v>7.1366700000000005</v>
      </c>
      <c r="AZ33" s="151">
        <v>13.807274999999999</v>
      </c>
      <c r="BA33" s="150">
        <v>1.28833</v>
      </c>
      <c r="BB33" s="151">
        <v>0.87874700000000006</v>
      </c>
      <c r="BC33" s="150">
        <v>2.614E-3</v>
      </c>
      <c r="BD33" s="151">
        <v>0.18686000000000003</v>
      </c>
      <c r="BE33" s="150">
        <v>1.66E-2</v>
      </c>
      <c r="BF33" s="151">
        <v>1.2634000000000001E-2</v>
      </c>
      <c r="BG33" s="150">
        <v>1.2992999999999999E-2</v>
      </c>
      <c r="BH33" s="151">
        <v>2.0084000000000005E-2</v>
      </c>
      <c r="BI33" s="193" t="s">
        <v>39</v>
      </c>
      <c r="BJ33" s="183" t="s">
        <v>39</v>
      </c>
      <c r="BK33" s="150">
        <v>5.5903000000000008E-2</v>
      </c>
      <c r="BL33" s="151">
        <v>2.6648350000000005</v>
      </c>
      <c r="BM33" s="150">
        <v>5.1444000000000011E-2</v>
      </c>
      <c r="BN33" s="151">
        <v>2.3991950000000006</v>
      </c>
      <c r="BO33" s="150">
        <v>4.4590000000000003E-3</v>
      </c>
      <c r="BP33" s="151">
        <v>0.26563999999999999</v>
      </c>
      <c r="BQ33" s="150">
        <v>0</v>
      </c>
      <c r="BR33" s="151">
        <v>0</v>
      </c>
      <c r="BS33" s="150">
        <v>0</v>
      </c>
      <c r="BT33" s="151">
        <v>0</v>
      </c>
      <c r="BU33" s="150">
        <v>0</v>
      </c>
      <c r="BV33" s="151">
        <v>0</v>
      </c>
      <c r="BW33" s="150" t="s">
        <v>39</v>
      </c>
      <c r="BX33" s="151" t="s">
        <v>39</v>
      </c>
    </row>
    <row r="34" spans="6:76">
      <c r="F34" s="34" t="s">
        <v>136</v>
      </c>
      <c r="G34" s="150">
        <v>0.46104299999999998</v>
      </c>
      <c r="H34" s="151">
        <v>23.244685000000008</v>
      </c>
      <c r="I34" s="150">
        <v>0.10536300000000001</v>
      </c>
      <c r="J34" s="151">
        <v>22.035682000000005</v>
      </c>
      <c r="K34" s="150">
        <v>0.355661</v>
      </c>
      <c r="L34" s="151">
        <v>1.191597</v>
      </c>
      <c r="M34" s="150">
        <v>1.9000000000000001E-5</v>
      </c>
      <c r="N34" s="151">
        <v>1.7405999999999998E-2</v>
      </c>
      <c r="O34" s="150">
        <v>0</v>
      </c>
      <c r="P34" s="151">
        <v>0</v>
      </c>
      <c r="Q34" s="150">
        <v>0</v>
      </c>
      <c r="R34" s="151">
        <v>0</v>
      </c>
      <c r="S34" s="193" t="s">
        <v>39</v>
      </c>
      <c r="T34" s="183" t="s">
        <v>39</v>
      </c>
      <c r="U34" s="150">
        <v>0.57287599999999994</v>
      </c>
      <c r="V34" s="151">
        <v>14.525156000000001</v>
      </c>
      <c r="W34" s="150">
        <v>0.14787600000000001</v>
      </c>
      <c r="X34" s="151">
        <v>13.858934000000001</v>
      </c>
      <c r="Y34" s="150">
        <v>0.42499999999999999</v>
      </c>
      <c r="Z34" s="151">
        <v>0.66622199999999998</v>
      </c>
      <c r="AA34" s="150">
        <v>0</v>
      </c>
      <c r="AB34" s="151">
        <v>0</v>
      </c>
      <c r="AC34" s="150">
        <v>0</v>
      </c>
      <c r="AD34" s="151">
        <v>0</v>
      </c>
      <c r="AE34" s="150">
        <v>0</v>
      </c>
      <c r="AF34" s="151">
        <v>0</v>
      </c>
      <c r="AG34" s="193" t="s">
        <v>39</v>
      </c>
      <c r="AH34" s="183" t="s">
        <v>39</v>
      </c>
      <c r="AI34" s="150">
        <v>3.5655300000000012</v>
      </c>
      <c r="AJ34" s="151">
        <v>4.1889970000000005</v>
      </c>
      <c r="AK34" s="150">
        <v>3.5655300000000012</v>
      </c>
      <c r="AL34" s="151">
        <v>4.1888940000000003</v>
      </c>
      <c r="AM34" s="150">
        <v>0</v>
      </c>
      <c r="AN34" s="151">
        <v>0</v>
      </c>
      <c r="AO34" s="150">
        <v>0</v>
      </c>
      <c r="AP34" s="151">
        <v>1.03E-4</v>
      </c>
      <c r="AQ34" s="150">
        <v>0</v>
      </c>
      <c r="AR34" s="151">
        <v>0</v>
      </c>
      <c r="AS34" s="150">
        <v>0</v>
      </c>
      <c r="AT34" s="151">
        <v>0</v>
      </c>
      <c r="AU34" s="193" t="s">
        <v>39</v>
      </c>
      <c r="AV34" s="183" t="s">
        <v>39</v>
      </c>
      <c r="AW34" s="150">
        <v>0.20815900000000001</v>
      </c>
      <c r="AX34" s="151">
        <v>2.6253999999999995</v>
      </c>
      <c r="AY34" s="150">
        <v>0.12340200000000001</v>
      </c>
      <c r="AZ34" s="151">
        <v>2.3893489999999997</v>
      </c>
      <c r="BA34" s="150">
        <v>8.4701999999999986E-2</v>
      </c>
      <c r="BB34" s="151">
        <v>0.234457</v>
      </c>
      <c r="BC34" s="150">
        <v>5.3999999999999998E-5</v>
      </c>
      <c r="BD34" s="151">
        <v>5.5200000000000008E-4</v>
      </c>
      <c r="BE34" s="150">
        <v>0</v>
      </c>
      <c r="BF34" s="151">
        <v>0</v>
      </c>
      <c r="BG34" s="150">
        <v>9.9999999999999995E-7</v>
      </c>
      <c r="BH34" s="151">
        <v>1.042E-3</v>
      </c>
      <c r="BI34" s="193" t="s">
        <v>39</v>
      </c>
      <c r="BJ34" s="183" t="s">
        <v>39</v>
      </c>
      <c r="BK34" s="150">
        <v>754.09124899999847</v>
      </c>
      <c r="BL34" s="151">
        <v>817.12510799999939</v>
      </c>
      <c r="BM34" s="150">
        <v>235.30501799999885</v>
      </c>
      <c r="BN34" s="151">
        <v>491.07620999999983</v>
      </c>
      <c r="BO34" s="150">
        <v>518.29748899999959</v>
      </c>
      <c r="BP34" s="151">
        <v>319.13109599999967</v>
      </c>
      <c r="BQ34" s="150">
        <v>0.27111800000000008</v>
      </c>
      <c r="BR34" s="151">
        <v>5.619519000000003</v>
      </c>
      <c r="BS34" s="150">
        <v>0.21542499999999998</v>
      </c>
      <c r="BT34" s="151">
        <v>0.69735199999999986</v>
      </c>
      <c r="BU34" s="150">
        <v>2.1990000000000004E-3</v>
      </c>
      <c r="BV34" s="151">
        <v>0.60093099999999988</v>
      </c>
      <c r="BW34" s="150" t="s">
        <v>39</v>
      </c>
      <c r="BX34" s="151" t="s">
        <v>39</v>
      </c>
    </row>
    <row r="35" spans="6:76" ht="15" thickBot="1">
      <c r="F35" s="34" t="s">
        <v>137</v>
      </c>
      <c r="G35" s="150">
        <v>638.01599299999987</v>
      </c>
      <c r="H35" s="151">
        <v>899.69858200000021</v>
      </c>
      <c r="I35" s="150">
        <v>219.40061900000009</v>
      </c>
      <c r="J35" s="151">
        <v>509.41561800000034</v>
      </c>
      <c r="K35" s="150">
        <v>418.5399699999997</v>
      </c>
      <c r="L35" s="151">
        <v>385.64350699999983</v>
      </c>
      <c r="M35" s="150">
        <v>5.9056999999999991E-2</v>
      </c>
      <c r="N35" s="151">
        <v>4.5605900000000004</v>
      </c>
      <c r="O35" s="150">
        <v>1.5872000000000004E-2</v>
      </c>
      <c r="P35" s="151">
        <v>7.2198000000000012E-2</v>
      </c>
      <c r="Q35" s="150">
        <v>4.75E-4</v>
      </c>
      <c r="R35" s="151">
        <v>6.6690000000000004E-3</v>
      </c>
      <c r="S35" s="193" t="s">
        <v>39</v>
      </c>
      <c r="T35" s="183" t="s">
        <v>39</v>
      </c>
      <c r="U35" s="150">
        <v>612.7443320000001</v>
      </c>
      <c r="V35" s="151">
        <v>673.74831099999972</v>
      </c>
      <c r="W35" s="150">
        <v>204.28221999999985</v>
      </c>
      <c r="X35" s="151">
        <v>418.25828099999956</v>
      </c>
      <c r="Y35" s="150">
        <v>408.19408900000019</v>
      </c>
      <c r="Z35" s="151">
        <v>247.96595900000014</v>
      </c>
      <c r="AA35" s="150">
        <v>0.20812799999999995</v>
      </c>
      <c r="AB35" s="151">
        <v>7.2761440000000004</v>
      </c>
      <c r="AC35" s="150">
        <v>3.2989999999999998E-2</v>
      </c>
      <c r="AD35" s="151">
        <v>0.13992399999999999</v>
      </c>
      <c r="AE35" s="150">
        <v>2.6904999999999998E-2</v>
      </c>
      <c r="AF35" s="151">
        <v>0.10800300000000002</v>
      </c>
      <c r="AG35" s="193" t="s">
        <v>39</v>
      </c>
      <c r="AH35" s="183" t="s">
        <v>39</v>
      </c>
      <c r="AI35" s="150">
        <v>649.38196599999924</v>
      </c>
      <c r="AJ35" s="151">
        <v>721.7373740000005</v>
      </c>
      <c r="AK35" s="150">
        <v>184.50027399999988</v>
      </c>
      <c r="AL35" s="151">
        <v>430.22462200000047</v>
      </c>
      <c r="AM35" s="150">
        <v>464.56262999999944</v>
      </c>
      <c r="AN35" s="151"/>
      <c r="AO35" s="150">
        <v>0.22737000000000007</v>
      </c>
      <c r="AP35" s="151">
        <v>4.9559209999999991</v>
      </c>
      <c r="AQ35" s="150">
        <v>2.7101E-2</v>
      </c>
      <c r="AR35" s="151">
        <v>0.19205900000000001</v>
      </c>
      <c r="AS35" s="150">
        <v>6.459100000000001E-2</v>
      </c>
      <c r="AT35" s="151">
        <v>0.13259900000000002</v>
      </c>
      <c r="AU35" s="193" t="s">
        <v>39</v>
      </c>
      <c r="AV35" s="183" t="s">
        <v>39</v>
      </c>
      <c r="AW35" s="150">
        <v>815.82747799999959</v>
      </c>
      <c r="AX35" s="151">
        <v>794.37185400000021</v>
      </c>
      <c r="AY35" s="150">
        <v>212.2393809999999</v>
      </c>
      <c r="AZ35" s="151">
        <v>486.17588300000028</v>
      </c>
      <c r="BA35" s="150">
        <v>603.32617799999969</v>
      </c>
      <c r="BB35" s="151">
        <v>299.47039699999999</v>
      </c>
      <c r="BC35" s="150">
        <v>0.20351000000000002</v>
      </c>
      <c r="BD35" s="151">
        <v>8.4135740000000041</v>
      </c>
      <c r="BE35" s="150">
        <v>3.2639000000000008E-2</v>
      </c>
      <c r="BF35" s="151">
        <v>0.15330000000000002</v>
      </c>
      <c r="BG35" s="150">
        <v>2.5769999999999998E-2</v>
      </c>
      <c r="BH35" s="151">
        <v>0.15870000000000001</v>
      </c>
      <c r="BI35" s="193" t="s">
        <v>39</v>
      </c>
      <c r="BJ35" s="183" t="s">
        <v>39</v>
      </c>
      <c r="BK35" s="150">
        <v>47.341512999999914</v>
      </c>
      <c r="BL35" s="151">
        <v>180.14936499999988</v>
      </c>
      <c r="BM35" s="150">
        <v>44.803549999999916</v>
      </c>
      <c r="BN35" s="151">
        <v>177.91439399999987</v>
      </c>
      <c r="BO35" s="150">
        <v>2.506678</v>
      </c>
      <c r="BP35" s="151">
        <v>2.0541040000000002</v>
      </c>
      <c r="BQ35" s="150">
        <v>1.9769999999999996E-3</v>
      </c>
      <c r="BR35" s="151">
        <v>0.15373100000000003</v>
      </c>
      <c r="BS35" s="150">
        <v>2.9284999999999999E-2</v>
      </c>
      <c r="BT35" s="151">
        <v>2.6329999999999999E-2</v>
      </c>
      <c r="BU35" s="150">
        <v>2.3000000000000003E-5</v>
      </c>
      <c r="BV35" s="151">
        <v>8.0600000000000008E-4</v>
      </c>
      <c r="BW35" s="150" t="s">
        <v>39</v>
      </c>
      <c r="BX35" s="151" t="s">
        <v>39</v>
      </c>
    </row>
    <row r="36" spans="6:76" ht="15" thickBot="1">
      <c r="F36" s="197" t="s">
        <v>55</v>
      </c>
      <c r="G36" s="12" t="s">
        <v>56</v>
      </c>
      <c r="H36" s="156" t="s">
        <v>56</v>
      </c>
      <c r="I36" s="12" t="s">
        <v>56</v>
      </c>
      <c r="J36" s="156" t="s">
        <v>56</v>
      </c>
      <c r="K36" s="12" t="s">
        <v>56</v>
      </c>
      <c r="L36" s="156" t="s">
        <v>56</v>
      </c>
      <c r="M36" s="12" t="s">
        <v>56</v>
      </c>
      <c r="N36" s="156" t="s">
        <v>56</v>
      </c>
      <c r="O36" s="12" t="s">
        <v>56</v>
      </c>
      <c r="P36" s="156" t="s">
        <v>56</v>
      </c>
      <c r="Q36" s="12" t="s">
        <v>56</v>
      </c>
      <c r="R36" s="156" t="s">
        <v>56</v>
      </c>
      <c r="S36" s="199" t="s">
        <v>56</v>
      </c>
      <c r="T36" s="200" t="s">
        <v>56</v>
      </c>
      <c r="U36" s="12" t="s">
        <v>56</v>
      </c>
      <c r="V36" s="156" t="s">
        <v>56</v>
      </c>
      <c r="W36" s="12" t="s">
        <v>56</v>
      </c>
      <c r="X36" s="156" t="s">
        <v>56</v>
      </c>
      <c r="Y36" s="12" t="s">
        <v>56</v>
      </c>
      <c r="Z36" s="156" t="s">
        <v>56</v>
      </c>
      <c r="AA36" s="12" t="s">
        <v>56</v>
      </c>
      <c r="AB36" s="156" t="s">
        <v>56</v>
      </c>
      <c r="AC36" s="12" t="s">
        <v>56</v>
      </c>
      <c r="AD36" s="156" t="s">
        <v>56</v>
      </c>
      <c r="AE36" s="12" t="s">
        <v>56</v>
      </c>
      <c r="AF36" s="156" t="s">
        <v>56</v>
      </c>
      <c r="AG36" s="199" t="s">
        <v>56</v>
      </c>
      <c r="AH36" s="200" t="s">
        <v>56</v>
      </c>
      <c r="AI36" s="150">
        <v>18.041465999999996</v>
      </c>
      <c r="AJ36" s="151">
        <v>62.662976999999955</v>
      </c>
      <c r="AK36" s="150">
        <v>16.784684999999996</v>
      </c>
      <c r="AL36" s="151">
        <v>61.316181999999955</v>
      </c>
      <c r="AM36" s="150">
        <v>1.251071</v>
      </c>
      <c r="AN36" s="151">
        <v>1.0912139999999999</v>
      </c>
      <c r="AO36" s="150">
        <v>3.558E-3</v>
      </c>
      <c r="AP36" s="151">
        <v>0.231543</v>
      </c>
      <c r="AQ36" s="150">
        <v>2.1519999999999998E-3</v>
      </c>
      <c r="AR36" s="151">
        <v>2.4038E-2</v>
      </c>
      <c r="AS36" s="150">
        <v>0</v>
      </c>
      <c r="AT36" s="151">
        <v>0</v>
      </c>
      <c r="AU36" s="193" t="s">
        <v>39</v>
      </c>
      <c r="AV36" s="183" t="s">
        <v>39</v>
      </c>
      <c r="AW36" s="150">
        <v>37.894287000000006</v>
      </c>
      <c r="AX36" s="151">
        <v>189.81495999999993</v>
      </c>
      <c r="AY36" s="150">
        <v>36.89595700000001</v>
      </c>
      <c r="AZ36" s="151">
        <v>186.97830999999996</v>
      </c>
      <c r="BA36" s="150">
        <v>0.99605799999999989</v>
      </c>
      <c r="BB36" s="151">
        <v>2.6930429999999999</v>
      </c>
      <c r="BC36" s="150">
        <v>2.251E-3</v>
      </c>
      <c r="BD36" s="151">
        <v>0.140653</v>
      </c>
      <c r="BE36" s="150">
        <v>0</v>
      </c>
      <c r="BF36" s="151">
        <v>0</v>
      </c>
      <c r="BG36" s="150">
        <v>2.1000000000000002E-5</v>
      </c>
      <c r="BH36" s="151">
        <v>2.954E-3</v>
      </c>
      <c r="BI36" s="193" t="s">
        <v>39</v>
      </c>
      <c r="BJ36" s="183" t="s">
        <v>39</v>
      </c>
      <c r="BK36" s="150">
        <v>282.63244299999963</v>
      </c>
      <c r="BL36" s="151">
        <v>260.09347499999978</v>
      </c>
      <c r="BM36" s="150">
        <v>108.43491199999956</v>
      </c>
      <c r="BN36" s="151">
        <v>219.9249129999998</v>
      </c>
      <c r="BO36" s="150">
        <v>174.11090400000006</v>
      </c>
      <c r="BP36" s="151">
        <v>33.752725000000005</v>
      </c>
      <c r="BQ36" s="150">
        <v>5.3848000000000076E-2</v>
      </c>
      <c r="BR36" s="151">
        <v>6.2609509999999995</v>
      </c>
      <c r="BS36" s="150">
        <v>3.1651000000000006E-2</v>
      </c>
      <c r="BT36" s="151">
        <v>4.2529999999999998E-2</v>
      </c>
      <c r="BU36" s="150">
        <v>1.1280000000000001E-3</v>
      </c>
      <c r="BV36" s="151">
        <v>0.112356</v>
      </c>
      <c r="BW36" s="150" t="s">
        <v>39</v>
      </c>
      <c r="BX36" s="151" t="s">
        <v>39</v>
      </c>
    </row>
    <row r="37" spans="6:76">
      <c r="F37" s="34" t="s">
        <v>138</v>
      </c>
      <c r="G37" s="150">
        <v>26.51741100000002</v>
      </c>
      <c r="H37" s="151">
        <v>74.079298999999992</v>
      </c>
      <c r="I37" s="150">
        <v>23.37835500000002</v>
      </c>
      <c r="J37" s="151">
        <v>71.382266999999999</v>
      </c>
      <c r="K37" s="150">
        <v>3.1082519999999993</v>
      </c>
      <c r="L37" s="151">
        <v>2.0421020000000003</v>
      </c>
      <c r="M37" s="150">
        <v>2.7613999999999996E-2</v>
      </c>
      <c r="N37" s="151">
        <v>0.62744699999999987</v>
      </c>
      <c r="O37" s="150">
        <v>3.0299999999999997E-3</v>
      </c>
      <c r="P37" s="151">
        <v>2.1441999999999999E-2</v>
      </c>
      <c r="Q37" s="150">
        <v>1.6000000000000001E-4</v>
      </c>
      <c r="R37" s="151">
        <v>6.0409999999999995E-3</v>
      </c>
      <c r="S37" s="193" t="s">
        <v>39</v>
      </c>
      <c r="T37" s="183" t="s">
        <v>39</v>
      </c>
      <c r="U37" s="150">
        <v>17.485781999999983</v>
      </c>
      <c r="V37" s="151">
        <v>55.521886000000016</v>
      </c>
      <c r="W37" s="150">
        <v>14.547592999999983</v>
      </c>
      <c r="X37" s="151">
        <v>53.404225000000011</v>
      </c>
      <c r="Y37" s="150">
        <v>2.9209470000000004</v>
      </c>
      <c r="Z37" s="151">
        <v>1.626606</v>
      </c>
      <c r="AA37" s="150">
        <v>1.6730000000000005E-2</v>
      </c>
      <c r="AB37" s="151">
        <v>0.48711799999999994</v>
      </c>
      <c r="AC37" s="150">
        <v>4.4200000000000001E-4</v>
      </c>
      <c r="AD37" s="151">
        <v>3.5899999999999999E-3</v>
      </c>
      <c r="AE37" s="150">
        <v>7.0000000000000007E-5</v>
      </c>
      <c r="AF37" s="151">
        <v>3.4699999999999998E-4</v>
      </c>
      <c r="AG37" s="193" t="s">
        <v>39</v>
      </c>
      <c r="AH37" s="183" t="s">
        <v>39</v>
      </c>
      <c r="AI37" s="150">
        <v>238.91092899999998</v>
      </c>
      <c r="AJ37" s="151">
        <v>202.68888100000007</v>
      </c>
      <c r="AK37" s="150">
        <v>63.987803999999997</v>
      </c>
      <c r="AL37" s="151">
        <v>155.18173400000009</v>
      </c>
      <c r="AM37" s="150">
        <v>174.85568499999999</v>
      </c>
      <c r="AN37" s="151">
        <v>34.419820999999992</v>
      </c>
      <c r="AO37" s="150">
        <v>5.5786000000000009E-2</v>
      </c>
      <c r="AP37" s="151">
        <v>12.979584999999998</v>
      </c>
      <c r="AQ37" s="150">
        <v>1.0562E-2</v>
      </c>
      <c r="AR37" s="151">
        <v>2.3142999999999997E-2</v>
      </c>
      <c r="AS37" s="150">
        <v>1.0919999999999999E-3</v>
      </c>
      <c r="AT37" s="151">
        <v>8.4597999999999993E-2</v>
      </c>
      <c r="AU37" s="193" t="s">
        <v>39</v>
      </c>
      <c r="AV37" s="183" t="s">
        <v>39</v>
      </c>
      <c r="AW37" s="150">
        <v>251.18921899999998</v>
      </c>
      <c r="AX37" s="151">
        <v>275.08149000000014</v>
      </c>
      <c r="AY37" s="150">
        <v>74.914722999999952</v>
      </c>
      <c r="AZ37" s="151">
        <v>218.67359000000013</v>
      </c>
      <c r="BA37" s="150">
        <v>176.11242100000004</v>
      </c>
      <c r="BB37" s="151">
        <v>50.049480000000003</v>
      </c>
      <c r="BC37" s="150">
        <v>6.0153000000000026E-2</v>
      </c>
      <c r="BD37" s="151">
        <v>5.5781450000000037</v>
      </c>
      <c r="BE37" s="150">
        <v>0.10030700000000001</v>
      </c>
      <c r="BF37" s="151">
        <v>0.50582500000000008</v>
      </c>
      <c r="BG37" s="150">
        <v>1.6149999999999986E-3</v>
      </c>
      <c r="BH37" s="151">
        <v>0.27445000000000003</v>
      </c>
      <c r="BI37" s="193" t="s">
        <v>39</v>
      </c>
      <c r="BJ37" s="183" t="s">
        <v>39</v>
      </c>
      <c r="BK37" s="150">
        <v>17.044052000000001</v>
      </c>
      <c r="BL37" s="151">
        <v>104.89034600000002</v>
      </c>
      <c r="BM37" s="150">
        <v>16.939326000000005</v>
      </c>
      <c r="BN37" s="151">
        <v>104.20367400000001</v>
      </c>
      <c r="BO37" s="150">
        <v>9.4364000000000003E-2</v>
      </c>
      <c r="BP37" s="151">
        <v>0.103842</v>
      </c>
      <c r="BQ37" s="150">
        <v>1.0321999999999998E-2</v>
      </c>
      <c r="BR37" s="151">
        <v>0.57835499999999995</v>
      </c>
      <c r="BS37" s="150">
        <v>0</v>
      </c>
      <c r="BT37" s="151">
        <v>0</v>
      </c>
      <c r="BU37" s="150">
        <v>4.0000000000000003E-5</v>
      </c>
      <c r="BV37" s="151">
        <v>4.4750000000000007E-3</v>
      </c>
      <c r="BW37" s="150" t="s">
        <v>39</v>
      </c>
      <c r="BX37" s="151" t="s">
        <v>39</v>
      </c>
    </row>
    <row r="38" spans="6:76">
      <c r="F38" s="34" t="s">
        <v>139</v>
      </c>
      <c r="G38" s="150">
        <v>14.151970000000002</v>
      </c>
      <c r="H38" s="151">
        <v>33.444489999999988</v>
      </c>
      <c r="I38" s="150">
        <v>10.588889000000002</v>
      </c>
      <c r="J38" s="151">
        <v>29.890966999999993</v>
      </c>
      <c r="K38" s="150">
        <v>3.3261419999999999</v>
      </c>
      <c r="L38" s="151">
        <v>3.2298069999999997</v>
      </c>
      <c r="M38" s="150">
        <v>2.6589999999999999E-3</v>
      </c>
      <c r="N38" s="151">
        <v>0.13605799999999998</v>
      </c>
      <c r="O38" s="150">
        <v>0.23427999999999999</v>
      </c>
      <c r="P38" s="151">
        <v>0.18765799999999999</v>
      </c>
      <c r="Q38" s="150">
        <v>0</v>
      </c>
      <c r="R38" s="151">
        <v>0</v>
      </c>
      <c r="S38" s="193" t="s">
        <v>39</v>
      </c>
      <c r="T38" s="183" t="s">
        <v>39</v>
      </c>
      <c r="U38" s="150">
        <v>9.8853540000000031</v>
      </c>
      <c r="V38" s="151">
        <v>25.026085000000009</v>
      </c>
      <c r="W38" s="150">
        <v>5.4029220000000029</v>
      </c>
      <c r="X38" s="151">
        <v>21.918118000000007</v>
      </c>
      <c r="Y38" s="150">
        <v>4.4580399999999996</v>
      </c>
      <c r="Z38" s="151">
        <v>2.4663969999999997</v>
      </c>
      <c r="AA38" s="150">
        <v>6.3170000000000014E-3</v>
      </c>
      <c r="AB38" s="151">
        <v>0.59673200000000004</v>
      </c>
      <c r="AC38" s="150">
        <v>1.7999999999999999E-2</v>
      </c>
      <c r="AD38" s="151">
        <v>3.0949999999999998E-2</v>
      </c>
      <c r="AE38" s="150">
        <v>7.4999999999999993E-5</v>
      </c>
      <c r="AF38" s="151">
        <v>1.3887999999999999E-2</v>
      </c>
      <c r="AG38" s="193" t="s">
        <v>39</v>
      </c>
      <c r="AH38" s="183" t="s">
        <v>39</v>
      </c>
      <c r="AI38" s="150">
        <v>7.0012570000000016</v>
      </c>
      <c r="AJ38" s="151">
        <v>22.742440999999999</v>
      </c>
      <c r="AK38" s="150">
        <v>6.3052460000000021</v>
      </c>
      <c r="AL38" s="151">
        <v>21.481069999999999</v>
      </c>
      <c r="AM38" s="150">
        <v>0.69437199999999999</v>
      </c>
      <c r="AN38" s="151">
        <v>1.064711</v>
      </c>
      <c r="AO38" s="150">
        <v>1.6389999999999998E-3</v>
      </c>
      <c r="AP38" s="151">
        <v>0.19666</v>
      </c>
      <c r="AQ38" s="150">
        <v>0</v>
      </c>
      <c r="AR38" s="151">
        <v>0</v>
      </c>
      <c r="AS38" s="150">
        <v>0</v>
      </c>
      <c r="AT38" s="151">
        <v>0</v>
      </c>
      <c r="AU38" s="193" t="s">
        <v>39</v>
      </c>
      <c r="AV38" s="183" t="s">
        <v>39</v>
      </c>
      <c r="AW38" s="150">
        <v>10.451486000000003</v>
      </c>
      <c r="AX38" s="151">
        <v>35.608117999999983</v>
      </c>
      <c r="AY38" s="150">
        <v>8.7051350000000021</v>
      </c>
      <c r="AZ38" s="151">
        <v>33.073186999999983</v>
      </c>
      <c r="BA38" s="150">
        <v>1.7387200000000003</v>
      </c>
      <c r="BB38" s="151">
        <v>2.2279100000000001</v>
      </c>
      <c r="BC38" s="150">
        <v>7.6080000000000002E-3</v>
      </c>
      <c r="BD38" s="151">
        <v>0.30380900000000005</v>
      </c>
      <c r="BE38" s="150">
        <v>6.9999999999999999E-6</v>
      </c>
      <c r="BF38" s="151">
        <v>2.1289999999999998E-3</v>
      </c>
      <c r="BG38" s="150">
        <v>1.5999999999999999E-5</v>
      </c>
      <c r="BH38" s="151">
        <v>1.083E-3</v>
      </c>
      <c r="BI38" s="193" t="s">
        <v>39</v>
      </c>
      <c r="BJ38" s="183" t="s">
        <v>39</v>
      </c>
      <c r="BK38" s="150">
        <v>11.817662000000004</v>
      </c>
      <c r="BL38" s="151">
        <v>38.045022999999986</v>
      </c>
      <c r="BM38" s="150">
        <v>7.8161050000000039</v>
      </c>
      <c r="BN38" s="151">
        <v>34.114439999999988</v>
      </c>
      <c r="BO38" s="150">
        <v>3.9901709999999997</v>
      </c>
      <c r="BP38" s="151">
        <v>3.6277340000000002</v>
      </c>
      <c r="BQ38" s="150">
        <v>5.9579999999999972E-3</v>
      </c>
      <c r="BR38" s="151">
        <v>0.27488900000000005</v>
      </c>
      <c r="BS38" s="150">
        <v>5.4139999999999995E-3</v>
      </c>
      <c r="BT38" s="151">
        <v>2.7538E-2</v>
      </c>
      <c r="BU38" s="150">
        <v>1.4E-5</v>
      </c>
      <c r="BV38" s="151">
        <v>4.2200000000000001E-4</v>
      </c>
      <c r="BW38" s="150" t="s">
        <v>39</v>
      </c>
      <c r="BX38" s="151" t="s">
        <v>39</v>
      </c>
    </row>
    <row r="39" spans="6:76">
      <c r="F39" s="34" t="s">
        <v>140</v>
      </c>
      <c r="G39" s="150">
        <v>50.056232999999999</v>
      </c>
      <c r="H39" s="151">
        <v>167.43451400000006</v>
      </c>
      <c r="I39" s="150">
        <v>46.450876000000001</v>
      </c>
      <c r="J39" s="151">
        <v>159.23378200000005</v>
      </c>
      <c r="K39" s="150">
        <v>3.4712730000000001</v>
      </c>
      <c r="L39" s="151">
        <v>7.1734140000000011</v>
      </c>
      <c r="M39" s="150">
        <v>2.4778000000000008E-2</v>
      </c>
      <c r="N39" s="151">
        <v>0.46258500000000002</v>
      </c>
      <c r="O39" s="150">
        <v>0.10699199999999999</v>
      </c>
      <c r="P39" s="151">
        <v>0.55377300000000007</v>
      </c>
      <c r="Q39" s="150">
        <v>2.3140000000000001E-3</v>
      </c>
      <c r="R39" s="151">
        <v>1.0960000000000001E-2</v>
      </c>
      <c r="S39" s="193" t="s">
        <v>39</v>
      </c>
      <c r="T39" s="183" t="s">
        <v>39</v>
      </c>
      <c r="U39" s="150">
        <v>30.221051000000013</v>
      </c>
      <c r="V39" s="151">
        <v>104.32464400000003</v>
      </c>
      <c r="W39" s="150">
        <v>29.207807000000013</v>
      </c>
      <c r="X39" s="151">
        <v>100.89691000000003</v>
      </c>
      <c r="Y39" s="150">
        <v>0.97896799999999995</v>
      </c>
      <c r="Z39" s="151">
        <v>2.8638919999999999</v>
      </c>
      <c r="AA39" s="150">
        <v>2.562E-3</v>
      </c>
      <c r="AB39" s="151">
        <v>0.44753999999999994</v>
      </c>
      <c r="AC39" s="150">
        <v>3.1704000000000003E-2</v>
      </c>
      <c r="AD39" s="151">
        <v>0.11613599999999998</v>
      </c>
      <c r="AE39" s="150">
        <v>1.0000000000000001E-5</v>
      </c>
      <c r="AF39" s="151">
        <v>1.66E-4</v>
      </c>
      <c r="AG39" s="193" t="s">
        <v>39</v>
      </c>
      <c r="AH39" s="183" t="s">
        <v>39</v>
      </c>
      <c r="AI39" s="150">
        <v>25.82437800000001</v>
      </c>
      <c r="AJ39" s="151">
        <v>84.701736999999937</v>
      </c>
      <c r="AK39" s="150">
        <v>19.237643000000009</v>
      </c>
      <c r="AL39" s="151">
        <v>79.659561999999937</v>
      </c>
      <c r="AM39" s="150">
        <v>6.5778960000000009</v>
      </c>
      <c r="AN39" s="151">
        <v>4.5241290000000003</v>
      </c>
      <c r="AO39" s="150">
        <v>1.8389999999999999E-3</v>
      </c>
      <c r="AP39" s="151">
        <v>0.42191999999999985</v>
      </c>
      <c r="AQ39" s="150">
        <v>6.979E-3</v>
      </c>
      <c r="AR39" s="151">
        <v>9.5133999999999996E-2</v>
      </c>
      <c r="AS39" s="150">
        <v>2.1000000000000002E-5</v>
      </c>
      <c r="AT39" s="151">
        <v>9.9200000000000004E-4</v>
      </c>
      <c r="AU39" s="193" t="s">
        <v>39</v>
      </c>
      <c r="AV39" s="183" t="s">
        <v>39</v>
      </c>
      <c r="AW39" s="150">
        <v>77.929264000000003</v>
      </c>
      <c r="AX39" s="151">
        <v>161.36242300000006</v>
      </c>
      <c r="AY39" s="150">
        <v>26.097328999999995</v>
      </c>
      <c r="AZ39" s="151">
        <v>123.31033400000003</v>
      </c>
      <c r="BA39" s="150">
        <v>51.811847999999998</v>
      </c>
      <c r="BB39" s="151">
        <v>36.260731000000007</v>
      </c>
      <c r="BC39" s="150">
        <v>6.7940000000000023E-3</v>
      </c>
      <c r="BD39" s="151">
        <v>1.6880590000000004</v>
      </c>
      <c r="BE39" s="150">
        <v>1.3047E-2</v>
      </c>
      <c r="BF39" s="151">
        <v>9.2395000000000005E-2</v>
      </c>
      <c r="BG39" s="150">
        <v>2.4600000000000002E-4</v>
      </c>
      <c r="BH39" s="151">
        <v>1.0903999999999999E-2</v>
      </c>
      <c r="BI39" s="193" t="s">
        <v>39</v>
      </c>
      <c r="BJ39" s="183" t="s">
        <v>39</v>
      </c>
      <c r="BK39" s="150">
        <v>82.234698999999992</v>
      </c>
      <c r="BL39" s="151">
        <v>149.90693100000004</v>
      </c>
      <c r="BM39" s="150">
        <v>30.920948999999993</v>
      </c>
      <c r="BN39" s="151">
        <v>117.38346100000005</v>
      </c>
      <c r="BO39" s="150">
        <v>50.878483999999993</v>
      </c>
      <c r="BP39" s="151">
        <v>29.071675999999997</v>
      </c>
      <c r="BQ39" s="150">
        <v>9.7789999999999995E-3</v>
      </c>
      <c r="BR39" s="151">
        <v>2.6250399999999998</v>
      </c>
      <c r="BS39" s="150">
        <v>0.42536499999999999</v>
      </c>
      <c r="BT39" s="151">
        <v>0.81094100000000002</v>
      </c>
      <c r="BU39" s="150">
        <v>1.2199999999999998E-4</v>
      </c>
      <c r="BV39" s="151">
        <v>1.5812999999999997E-2</v>
      </c>
      <c r="BW39" s="150" t="s">
        <v>39</v>
      </c>
      <c r="BX39" s="151" t="s">
        <v>39</v>
      </c>
    </row>
    <row r="40" spans="6:76" ht="15" thickBot="1">
      <c r="F40" s="35" t="s">
        <v>114</v>
      </c>
      <c r="G40" s="152">
        <v>0</v>
      </c>
      <c r="H40" s="154">
        <v>0</v>
      </c>
      <c r="I40" s="152">
        <v>0</v>
      </c>
      <c r="J40" s="154">
        <v>0</v>
      </c>
      <c r="K40" s="152">
        <v>0</v>
      </c>
      <c r="L40" s="154">
        <v>0</v>
      </c>
      <c r="M40" s="152">
        <v>0</v>
      </c>
      <c r="N40" s="154">
        <v>0</v>
      </c>
      <c r="O40" s="152">
        <v>0</v>
      </c>
      <c r="P40" s="154">
        <v>0</v>
      </c>
      <c r="Q40" s="152">
        <v>0</v>
      </c>
      <c r="R40" s="154">
        <v>0</v>
      </c>
      <c r="S40" s="196" t="s">
        <v>39</v>
      </c>
      <c r="T40" s="184" t="s">
        <v>39</v>
      </c>
      <c r="U40" s="152">
        <v>0</v>
      </c>
      <c r="V40" s="154">
        <v>0</v>
      </c>
      <c r="W40" s="152">
        <v>0</v>
      </c>
      <c r="X40" s="154">
        <v>0</v>
      </c>
      <c r="Y40" s="152">
        <v>0</v>
      </c>
      <c r="Z40" s="154">
        <v>0</v>
      </c>
      <c r="AA40" s="152">
        <v>0</v>
      </c>
      <c r="AB40" s="154">
        <v>0</v>
      </c>
      <c r="AC40" s="152">
        <v>0</v>
      </c>
      <c r="AD40" s="154">
        <v>0</v>
      </c>
      <c r="AE40" s="152">
        <v>0</v>
      </c>
      <c r="AF40" s="154">
        <v>0</v>
      </c>
      <c r="AG40" s="196" t="s">
        <v>39</v>
      </c>
      <c r="AH40" s="184" t="s">
        <v>39</v>
      </c>
      <c r="AI40" s="152">
        <v>1.552E-3</v>
      </c>
      <c r="AJ40" s="154">
        <v>1.3901E-2</v>
      </c>
      <c r="AK40" s="152">
        <v>1.552E-3</v>
      </c>
      <c r="AL40" s="154">
        <v>1.3901E-2</v>
      </c>
      <c r="AM40" s="152">
        <v>0</v>
      </c>
      <c r="AN40" s="154">
        <v>0</v>
      </c>
      <c r="AO40" s="152">
        <v>0</v>
      </c>
      <c r="AP40" s="154">
        <v>0</v>
      </c>
      <c r="AQ40" s="152">
        <v>0</v>
      </c>
      <c r="AR40" s="154">
        <v>0</v>
      </c>
      <c r="AS40" s="152">
        <v>0</v>
      </c>
      <c r="AT40" s="154">
        <v>0</v>
      </c>
      <c r="AU40" s="196" t="s">
        <v>39</v>
      </c>
      <c r="AV40" s="184" t="s">
        <v>39</v>
      </c>
      <c r="AW40" s="152">
        <v>5.2499999999999997E-4</v>
      </c>
      <c r="AX40" s="154">
        <v>9.7585000000000005E-2</v>
      </c>
      <c r="AY40" s="152">
        <v>5.2499999999999997E-4</v>
      </c>
      <c r="AZ40" s="154">
        <v>9.7585000000000005E-2</v>
      </c>
      <c r="BA40" s="152">
        <v>0</v>
      </c>
      <c r="BB40" s="154">
        <v>0</v>
      </c>
      <c r="BC40" s="152">
        <v>0</v>
      </c>
      <c r="BD40" s="154">
        <v>0</v>
      </c>
      <c r="BE40" s="152">
        <v>0</v>
      </c>
      <c r="BF40" s="154">
        <v>0</v>
      </c>
      <c r="BG40" s="152">
        <v>0</v>
      </c>
      <c r="BH40" s="154">
        <v>0</v>
      </c>
      <c r="BI40" s="196" t="s">
        <v>39</v>
      </c>
      <c r="BJ40" s="184" t="s">
        <v>39</v>
      </c>
      <c r="BK40" s="152">
        <v>6.5120000000000004E-3</v>
      </c>
      <c r="BL40" s="154">
        <v>0.12670900000000002</v>
      </c>
      <c r="BM40" s="152">
        <v>3.2000000000000002E-3</v>
      </c>
      <c r="BN40" s="154">
        <v>0.107685</v>
      </c>
      <c r="BO40" s="152">
        <v>3.3119999999999998E-3</v>
      </c>
      <c r="BP40" s="154">
        <v>1.9023999999999999E-2</v>
      </c>
      <c r="BQ40" s="152">
        <v>0</v>
      </c>
      <c r="BR40" s="154">
        <v>0</v>
      </c>
      <c r="BS40" s="152">
        <v>0</v>
      </c>
      <c r="BT40" s="154">
        <v>0</v>
      </c>
      <c r="BU40" s="152">
        <v>0</v>
      </c>
      <c r="BV40" s="154">
        <v>0</v>
      </c>
      <c r="BW40" s="152" t="s">
        <v>39</v>
      </c>
      <c r="BX40" s="154" t="s">
        <v>39</v>
      </c>
    </row>
    <row r="44" spans="6:76" ht="15" thickBot="1"/>
    <row r="45" spans="6:76" ht="15" thickBot="1">
      <c r="G45" s="1312" t="s">
        <v>141</v>
      </c>
      <c r="H45" s="1313"/>
      <c r="I45" s="1313"/>
      <c r="J45" s="1313"/>
      <c r="K45" s="1313"/>
      <c r="L45" s="1313"/>
      <c r="M45" s="1313"/>
      <c r="N45" s="1313"/>
      <c r="O45" s="1313"/>
      <c r="P45" s="1313"/>
      <c r="Q45" s="1313"/>
      <c r="R45" s="1313"/>
      <c r="S45" s="1313"/>
      <c r="T45" s="1314"/>
      <c r="U45" s="1312" t="s">
        <v>141</v>
      </c>
      <c r="V45" s="1313"/>
      <c r="W45" s="1313"/>
      <c r="X45" s="1313"/>
      <c r="Y45" s="1313"/>
      <c r="Z45" s="1313"/>
      <c r="AA45" s="1313"/>
      <c r="AB45" s="1313"/>
      <c r="AC45" s="1313"/>
      <c r="AD45" s="1313"/>
      <c r="AE45" s="1313"/>
      <c r="AF45" s="1313"/>
      <c r="AG45" s="1313"/>
      <c r="AH45" s="1314"/>
      <c r="AI45" s="1312" t="s">
        <v>141</v>
      </c>
      <c r="AJ45" s="1313"/>
      <c r="AK45" s="1313"/>
      <c r="AL45" s="1313"/>
      <c r="AM45" s="1313"/>
      <c r="AN45" s="1313"/>
      <c r="AO45" s="1313"/>
      <c r="AP45" s="1313"/>
      <c r="AQ45" s="1313"/>
      <c r="AR45" s="1313"/>
      <c r="AS45" s="1313"/>
      <c r="AT45" s="1313"/>
      <c r="AU45" s="1313"/>
      <c r="AV45" s="1314"/>
      <c r="AW45" s="1312" t="s">
        <v>141</v>
      </c>
      <c r="AX45" s="1313"/>
      <c r="AY45" s="1313"/>
      <c r="AZ45" s="1313"/>
      <c r="BA45" s="1313"/>
      <c r="BB45" s="1313"/>
      <c r="BC45" s="1313"/>
      <c r="BD45" s="1313"/>
      <c r="BE45" s="1313"/>
      <c r="BF45" s="1313"/>
      <c r="BG45" s="1313"/>
      <c r="BH45" s="1313"/>
      <c r="BI45" s="1313"/>
      <c r="BJ45" s="1314"/>
      <c r="BK45" s="1312" t="s">
        <v>141</v>
      </c>
      <c r="BL45" s="1313"/>
      <c r="BM45" s="1313"/>
      <c r="BN45" s="1313"/>
      <c r="BO45" s="1313"/>
      <c r="BP45" s="1313"/>
      <c r="BQ45" s="1313"/>
      <c r="BR45" s="1313"/>
      <c r="BS45" s="1313"/>
      <c r="BT45" s="1313"/>
      <c r="BU45" s="1313"/>
      <c r="BV45" s="1313"/>
      <c r="BW45" s="1313"/>
      <c r="BX45" s="1314"/>
    </row>
    <row r="46" spans="6:76" ht="15" thickBot="1">
      <c r="G46" s="1312">
        <v>2021</v>
      </c>
      <c r="H46" s="1313"/>
      <c r="I46" s="1313"/>
      <c r="J46" s="1313"/>
      <c r="K46" s="1313"/>
      <c r="L46" s="1313"/>
      <c r="M46" s="1313"/>
      <c r="N46" s="1313"/>
      <c r="O46" s="1313"/>
      <c r="P46" s="1313"/>
      <c r="Q46" s="1313"/>
      <c r="R46" s="1313"/>
      <c r="S46" s="1313"/>
      <c r="T46" s="1314"/>
      <c r="U46" s="1312">
        <v>2020</v>
      </c>
      <c r="V46" s="1313"/>
      <c r="W46" s="1313"/>
      <c r="X46" s="1313"/>
      <c r="Y46" s="1313"/>
      <c r="Z46" s="1313"/>
      <c r="AA46" s="1313"/>
      <c r="AB46" s="1313"/>
      <c r="AC46" s="1313"/>
      <c r="AD46" s="1313"/>
      <c r="AE46" s="1313"/>
      <c r="AF46" s="1313"/>
      <c r="AG46" s="1313"/>
      <c r="AH46" s="1314"/>
      <c r="AI46" s="1312">
        <v>2019</v>
      </c>
      <c r="AJ46" s="1313"/>
      <c r="AK46" s="1313"/>
      <c r="AL46" s="1313"/>
      <c r="AM46" s="1313"/>
      <c r="AN46" s="1313"/>
      <c r="AO46" s="1313"/>
      <c r="AP46" s="1313"/>
      <c r="AQ46" s="1313"/>
      <c r="AR46" s="1313"/>
      <c r="AS46" s="1313"/>
      <c r="AT46" s="1313"/>
      <c r="AU46" s="1313"/>
      <c r="AV46" s="1314"/>
      <c r="AW46" s="1312">
        <v>2018</v>
      </c>
      <c r="AX46" s="1313"/>
      <c r="AY46" s="1313"/>
      <c r="AZ46" s="1313"/>
      <c r="BA46" s="1313"/>
      <c r="BB46" s="1313"/>
      <c r="BC46" s="1313"/>
      <c r="BD46" s="1313"/>
      <c r="BE46" s="1313"/>
      <c r="BF46" s="1313"/>
      <c r="BG46" s="1313"/>
      <c r="BH46" s="1313"/>
      <c r="BI46" s="1313"/>
      <c r="BJ46" s="1314"/>
      <c r="BK46" s="1312">
        <v>2017</v>
      </c>
      <c r="BL46" s="1313"/>
      <c r="BM46" s="1313"/>
      <c r="BN46" s="1313"/>
      <c r="BO46" s="1313"/>
      <c r="BP46" s="1313"/>
      <c r="BQ46" s="1313"/>
      <c r="BR46" s="1313"/>
      <c r="BS46" s="1313"/>
      <c r="BT46" s="1313"/>
      <c r="BU46" s="1313"/>
      <c r="BV46" s="1313"/>
      <c r="BW46" s="1313"/>
      <c r="BX46" s="1314"/>
    </row>
    <row r="47" spans="6:76" ht="15" thickBot="1">
      <c r="G47" s="1310" t="s">
        <v>1</v>
      </c>
      <c r="H47" s="1310"/>
      <c r="I47" s="1310" t="s">
        <v>105</v>
      </c>
      <c r="J47" s="1310"/>
      <c r="K47" s="1310" t="s">
        <v>106</v>
      </c>
      <c r="L47" s="1310"/>
      <c r="M47" s="1310" t="s">
        <v>107</v>
      </c>
      <c r="N47" s="1310"/>
      <c r="O47" s="1310" t="s">
        <v>108</v>
      </c>
      <c r="P47" s="1310"/>
      <c r="Q47" s="1311" t="s">
        <v>109</v>
      </c>
      <c r="R47" s="1311"/>
      <c r="S47" s="1311" t="s">
        <v>110</v>
      </c>
      <c r="T47" s="1311"/>
      <c r="U47" s="1310" t="s">
        <v>1</v>
      </c>
      <c r="V47" s="1310"/>
      <c r="W47" s="1310" t="s">
        <v>105</v>
      </c>
      <c r="X47" s="1310"/>
      <c r="Y47" s="1310" t="s">
        <v>106</v>
      </c>
      <c r="Z47" s="1310"/>
      <c r="AA47" s="1310" t="s">
        <v>107</v>
      </c>
      <c r="AB47" s="1310"/>
      <c r="AC47" s="1310" t="s">
        <v>108</v>
      </c>
      <c r="AD47" s="1310"/>
      <c r="AE47" s="1311" t="s">
        <v>109</v>
      </c>
      <c r="AF47" s="1311"/>
      <c r="AG47" s="1311" t="s">
        <v>110</v>
      </c>
      <c r="AH47" s="1311"/>
      <c r="AI47" s="1310" t="s">
        <v>1</v>
      </c>
      <c r="AJ47" s="1310"/>
      <c r="AK47" s="1310" t="s">
        <v>105</v>
      </c>
      <c r="AL47" s="1310"/>
      <c r="AM47" s="1310" t="s">
        <v>106</v>
      </c>
      <c r="AN47" s="1310"/>
      <c r="AO47" s="1310" t="s">
        <v>107</v>
      </c>
      <c r="AP47" s="1310"/>
      <c r="AQ47" s="1310" t="s">
        <v>108</v>
      </c>
      <c r="AR47" s="1310"/>
      <c r="AS47" s="1311" t="s">
        <v>109</v>
      </c>
      <c r="AT47" s="1311"/>
      <c r="AU47" s="1311" t="s">
        <v>110</v>
      </c>
      <c r="AV47" s="1311"/>
      <c r="AW47" s="1310" t="s">
        <v>1</v>
      </c>
      <c r="AX47" s="1310"/>
      <c r="AY47" s="1310" t="s">
        <v>105</v>
      </c>
      <c r="AZ47" s="1310"/>
      <c r="BA47" s="1310" t="s">
        <v>106</v>
      </c>
      <c r="BB47" s="1310"/>
      <c r="BC47" s="1310" t="s">
        <v>107</v>
      </c>
      <c r="BD47" s="1310"/>
      <c r="BE47" s="1310" t="s">
        <v>108</v>
      </c>
      <c r="BF47" s="1310"/>
      <c r="BG47" s="1311" t="s">
        <v>109</v>
      </c>
      <c r="BH47" s="1311"/>
      <c r="BI47" s="1311" t="s">
        <v>110</v>
      </c>
      <c r="BJ47" s="1311"/>
      <c r="BK47" s="1310" t="s">
        <v>1</v>
      </c>
      <c r="BL47" s="1310"/>
      <c r="BM47" s="1310" t="s">
        <v>105</v>
      </c>
      <c r="BN47" s="1310"/>
      <c r="BO47" s="1310" t="s">
        <v>106</v>
      </c>
      <c r="BP47" s="1310"/>
      <c r="BQ47" s="1310" t="s">
        <v>107</v>
      </c>
      <c r="BR47" s="1310"/>
      <c r="BS47" s="1310" t="s">
        <v>108</v>
      </c>
      <c r="BT47" s="1310"/>
      <c r="BU47" s="1311" t="s">
        <v>109</v>
      </c>
      <c r="BV47" s="1311"/>
      <c r="BW47" s="1311" t="s">
        <v>110</v>
      </c>
      <c r="BX47" s="1311"/>
    </row>
    <row r="48" spans="6:76" ht="16.8" thickBot="1">
      <c r="G48" s="192" t="s">
        <v>111</v>
      </c>
      <c r="H48" s="192" t="s">
        <v>112</v>
      </c>
      <c r="I48" s="192" t="s">
        <v>111</v>
      </c>
      <c r="J48" s="192" t="s">
        <v>112</v>
      </c>
      <c r="K48" s="192" t="s">
        <v>111</v>
      </c>
      <c r="L48" s="192" t="s">
        <v>112</v>
      </c>
      <c r="M48" s="192" t="s">
        <v>111</v>
      </c>
      <c r="N48" s="192" t="s">
        <v>112</v>
      </c>
      <c r="O48" s="192" t="s">
        <v>111</v>
      </c>
      <c r="P48" s="192" t="s">
        <v>112</v>
      </c>
      <c r="Q48" s="192" t="s">
        <v>111</v>
      </c>
      <c r="R48" s="192" t="s">
        <v>112</v>
      </c>
      <c r="S48" s="192" t="s">
        <v>111</v>
      </c>
      <c r="T48" s="192" t="s">
        <v>112</v>
      </c>
      <c r="U48" s="192" t="s">
        <v>111</v>
      </c>
      <c r="V48" s="192" t="s">
        <v>112</v>
      </c>
      <c r="W48" s="192" t="s">
        <v>111</v>
      </c>
      <c r="X48" s="192" t="s">
        <v>112</v>
      </c>
      <c r="Y48" s="192" t="s">
        <v>111</v>
      </c>
      <c r="Z48" s="192" t="s">
        <v>112</v>
      </c>
      <c r="AA48" s="192" t="s">
        <v>111</v>
      </c>
      <c r="AB48" s="192" t="s">
        <v>112</v>
      </c>
      <c r="AC48" s="192" t="s">
        <v>111</v>
      </c>
      <c r="AD48" s="192" t="s">
        <v>112</v>
      </c>
      <c r="AE48" s="192" t="s">
        <v>111</v>
      </c>
      <c r="AF48" s="192" t="s">
        <v>112</v>
      </c>
      <c r="AG48" s="192" t="s">
        <v>111</v>
      </c>
      <c r="AH48" s="192" t="s">
        <v>112</v>
      </c>
      <c r="AI48" s="192" t="s">
        <v>111</v>
      </c>
      <c r="AJ48" s="192" t="s">
        <v>112</v>
      </c>
      <c r="AK48" s="192" t="s">
        <v>111</v>
      </c>
      <c r="AL48" s="192" t="s">
        <v>112</v>
      </c>
      <c r="AM48" s="192" t="s">
        <v>111</v>
      </c>
      <c r="AN48" s="192" t="s">
        <v>112</v>
      </c>
      <c r="AO48" s="192" t="s">
        <v>111</v>
      </c>
      <c r="AP48" s="192" t="s">
        <v>112</v>
      </c>
      <c r="AQ48" s="192" t="s">
        <v>111</v>
      </c>
      <c r="AR48" s="192" t="s">
        <v>112</v>
      </c>
      <c r="AS48" s="192" t="s">
        <v>111</v>
      </c>
      <c r="AT48" s="192" t="s">
        <v>112</v>
      </c>
      <c r="AU48" s="192" t="s">
        <v>111</v>
      </c>
      <c r="AV48" s="192" t="s">
        <v>112</v>
      </c>
      <c r="AW48" s="192" t="s">
        <v>111</v>
      </c>
      <c r="AX48" s="192" t="s">
        <v>112</v>
      </c>
      <c r="AY48" s="192" t="s">
        <v>111</v>
      </c>
      <c r="AZ48" s="192" t="s">
        <v>112</v>
      </c>
      <c r="BA48" s="192" t="s">
        <v>111</v>
      </c>
      <c r="BB48" s="192" t="s">
        <v>112</v>
      </c>
      <c r="BC48" s="192" t="s">
        <v>111</v>
      </c>
      <c r="BD48" s="192" t="s">
        <v>112</v>
      </c>
      <c r="BE48" s="192" t="s">
        <v>111</v>
      </c>
      <c r="BF48" s="192" t="s">
        <v>112</v>
      </c>
      <c r="BG48" s="192" t="s">
        <v>111</v>
      </c>
      <c r="BH48" s="192" t="s">
        <v>112</v>
      </c>
      <c r="BI48" s="192" t="s">
        <v>111</v>
      </c>
      <c r="BJ48" s="192" t="s">
        <v>112</v>
      </c>
      <c r="BK48" s="192" t="s">
        <v>111</v>
      </c>
      <c r="BL48" s="192" t="s">
        <v>112</v>
      </c>
      <c r="BM48" s="192" t="s">
        <v>111</v>
      </c>
      <c r="BN48" s="192" t="s">
        <v>112</v>
      </c>
      <c r="BO48" s="192" t="s">
        <v>111</v>
      </c>
      <c r="BP48" s="192" t="s">
        <v>112</v>
      </c>
      <c r="BQ48" s="192" t="s">
        <v>111</v>
      </c>
      <c r="BR48" s="192" t="s">
        <v>112</v>
      </c>
      <c r="BS48" s="192" t="s">
        <v>111</v>
      </c>
      <c r="BT48" s="192" t="s">
        <v>112</v>
      </c>
      <c r="BU48" s="192" t="s">
        <v>111</v>
      </c>
      <c r="BV48" s="192" t="s">
        <v>112</v>
      </c>
      <c r="BW48" s="192" t="s">
        <v>111</v>
      </c>
      <c r="BX48" s="192" t="s">
        <v>112</v>
      </c>
    </row>
    <row r="49" spans="6:76">
      <c r="F49" s="194" t="s">
        <v>113</v>
      </c>
      <c r="G49" s="147">
        <v>6417.7068630000022</v>
      </c>
      <c r="H49" s="149">
        <v>9601.8713090000001</v>
      </c>
      <c r="I49" s="147">
        <v>5255.4448500000017</v>
      </c>
      <c r="J49" s="149">
        <v>8951.6446159999978</v>
      </c>
      <c r="K49" s="147">
        <v>1159.9528170000001</v>
      </c>
      <c r="L49" s="149">
        <v>592.77230999999983</v>
      </c>
      <c r="M49" s="147">
        <v>0.53773000000000015</v>
      </c>
      <c r="N49" s="149">
        <v>50.728538999999998</v>
      </c>
      <c r="O49" s="147">
        <v>1.2957540000000001</v>
      </c>
      <c r="P49" s="149">
        <v>5.0085230000000003</v>
      </c>
      <c r="Q49" s="147">
        <v>0.47571200000000002</v>
      </c>
      <c r="R49" s="149">
        <v>1.7173210000000003</v>
      </c>
      <c r="S49" s="195" t="s">
        <v>39</v>
      </c>
      <c r="T49" s="149" t="s">
        <v>39</v>
      </c>
      <c r="U49" s="147">
        <v>5885.5064630000043</v>
      </c>
      <c r="V49" s="149">
        <v>7856.9588940000058</v>
      </c>
      <c r="W49" s="147">
        <v>4839.1199970000043</v>
      </c>
      <c r="X49" s="149">
        <v>7416.6051580000039</v>
      </c>
      <c r="Y49" s="147">
        <v>1040.218543</v>
      </c>
      <c r="Z49" s="149">
        <v>387.63259299999999</v>
      </c>
      <c r="AA49" s="147">
        <v>0.39246300000000001</v>
      </c>
      <c r="AB49" s="149">
        <v>44.082382999999993</v>
      </c>
      <c r="AC49" s="147">
        <v>5.7345600000000001</v>
      </c>
      <c r="AD49" s="149">
        <v>8.1613629999999997</v>
      </c>
      <c r="AE49" s="147">
        <v>4.3710000000000006E-2</v>
      </c>
      <c r="AF49" s="149">
        <v>0.48332800000000004</v>
      </c>
      <c r="AG49" s="195" t="s">
        <v>39</v>
      </c>
      <c r="AH49" s="149" t="s">
        <v>39</v>
      </c>
      <c r="AI49" s="147">
        <v>6638.3698009999971</v>
      </c>
      <c r="AJ49" s="149">
        <v>9047.0126169999985</v>
      </c>
      <c r="AK49" s="147">
        <v>5347.6134219999985</v>
      </c>
      <c r="AL49" s="149">
        <v>8405.5174029999998</v>
      </c>
      <c r="AM49" s="147">
        <v>1287.3496770000002</v>
      </c>
      <c r="AN49" s="149">
        <v>586.15494799999999</v>
      </c>
      <c r="AO49" s="147">
        <v>0.59327199999999991</v>
      </c>
      <c r="AP49" s="149">
        <v>50.623277999999999</v>
      </c>
      <c r="AQ49" s="147">
        <v>2.7592639999999986</v>
      </c>
      <c r="AR49" s="149">
        <v>4.4770539999999999</v>
      </c>
      <c r="AS49" s="147">
        <v>5.4602000000000012E-2</v>
      </c>
      <c r="AT49" s="149">
        <v>0.24560999999999997</v>
      </c>
      <c r="AU49" s="195" t="s">
        <v>39</v>
      </c>
      <c r="AV49" s="182" t="s">
        <v>39</v>
      </c>
      <c r="AW49" s="147">
        <v>8409.3700109999936</v>
      </c>
      <c r="AX49" s="149">
        <v>12062.796571000004</v>
      </c>
      <c r="AY49" s="147">
        <v>6117.154297999994</v>
      </c>
      <c r="AZ49" s="149">
        <v>10342.452534000002</v>
      </c>
      <c r="BA49" s="147">
        <v>2180.4091779999999</v>
      </c>
      <c r="BB49" s="149">
        <v>1294.0393720000002</v>
      </c>
      <c r="BC49" s="147">
        <v>2.156724000000001</v>
      </c>
      <c r="BD49" s="149">
        <v>67.145710000000008</v>
      </c>
      <c r="BE49" s="147">
        <v>109.57809400000004</v>
      </c>
      <c r="BF49" s="149">
        <v>358.10787099999993</v>
      </c>
      <c r="BG49" s="147">
        <v>7.5863999999999987E-2</v>
      </c>
      <c r="BH49" s="149">
        <v>1.0608440000000001</v>
      </c>
      <c r="BI49" s="195" t="s">
        <v>39</v>
      </c>
      <c r="BJ49" s="182" t="s">
        <v>39</v>
      </c>
      <c r="BK49" s="147">
        <v>7826.3090320000256</v>
      </c>
      <c r="BL49" s="149">
        <v>11409.065963999979</v>
      </c>
      <c r="BM49" s="147">
        <v>5764.0141520000243</v>
      </c>
      <c r="BN49" s="149">
        <v>9788.3595769999811</v>
      </c>
      <c r="BO49" s="147">
        <v>2037.000436</v>
      </c>
      <c r="BP49" s="149">
        <v>1270.6008919999997</v>
      </c>
      <c r="BQ49" s="147">
        <v>2.2335620000000005</v>
      </c>
      <c r="BR49" s="149">
        <v>65.283633000000023</v>
      </c>
      <c r="BS49" s="147">
        <v>22.922501</v>
      </c>
      <c r="BT49" s="149">
        <v>247.63216800000004</v>
      </c>
      <c r="BU49" s="147">
        <v>0.138381</v>
      </c>
      <c r="BV49" s="149">
        <v>37.189693999999996</v>
      </c>
      <c r="BW49" s="147" t="s">
        <v>39</v>
      </c>
      <c r="BX49" s="149" t="s">
        <v>39</v>
      </c>
    </row>
    <row r="50" spans="6:76">
      <c r="F50" s="34" t="s">
        <v>115</v>
      </c>
      <c r="G50" s="150">
        <v>327.52143699999988</v>
      </c>
      <c r="H50" s="151">
        <v>1331.8063159999988</v>
      </c>
      <c r="I50" s="150">
        <v>241.46308699999989</v>
      </c>
      <c r="J50" s="151">
        <v>1240.5618279999985</v>
      </c>
      <c r="K50" s="150">
        <v>85.849620999999999</v>
      </c>
      <c r="L50" s="151">
        <v>65.08172500000002</v>
      </c>
      <c r="M50" s="150">
        <v>0.16339300000000001</v>
      </c>
      <c r="N50" s="151">
        <v>25.875154000000002</v>
      </c>
      <c r="O50" s="150">
        <v>4.2799999999999998E-2</v>
      </c>
      <c r="P50" s="151">
        <v>0.18863400000000005</v>
      </c>
      <c r="Q50" s="150">
        <v>2.5359999999999996E-3</v>
      </c>
      <c r="R50" s="151">
        <v>9.8975000000000007E-2</v>
      </c>
      <c r="S50" s="193" t="s">
        <v>39</v>
      </c>
      <c r="T50" s="151" t="s">
        <v>39</v>
      </c>
      <c r="U50" s="150">
        <v>299.92605100000003</v>
      </c>
      <c r="V50" s="151">
        <v>1163.6984770000026</v>
      </c>
      <c r="W50" s="150">
        <v>237.32431199999999</v>
      </c>
      <c r="X50" s="151">
        <v>1085.3257280000023</v>
      </c>
      <c r="Y50" s="150">
        <v>62.33647400000001</v>
      </c>
      <c r="Z50" s="151">
        <v>52.205383999999988</v>
      </c>
      <c r="AA50" s="150">
        <v>0.13566900000000004</v>
      </c>
      <c r="AB50" s="151">
        <v>25.738935000000001</v>
      </c>
      <c r="AC50" s="150">
        <v>0.11436599999999998</v>
      </c>
      <c r="AD50" s="151">
        <v>0.19283100000000003</v>
      </c>
      <c r="AE50" s="150">
        <v>1.523E-2</v>
      </c>
      <c r="AF50" s="151">
        <v>0.235599</v>
      </c>
      <c r="AG50" s="193" t="s">
        <v>39</v>
      </c>
      <c r="AH50" s="151" t="s">
        <v>39</v>
      </c>
      <c r="AI50" s="150">
        <v>322.58302599999996</v>
      </c>
      <c r="AJ50" s="151">
        <v>1279.7147399999994</v>
      </c>
      <c r="AK50" s="150">
        <v>237.56262399999997</v>
      </c>
      <c r="AL50" s="151">
        <v>1181.9206419999996</v>
      </c>
      <c r="AM50" s="150">
        <v>84.785392000000016</v>
      </c>
      <c r="AN50" s="151">
        <v>73.33210200000002</v>
      </c>
      <c r="AO50" s="150">
        <v>0.22436499999999998</v>
      </c>
      <c r="AP50" s="151">
        <v>24.074048000000001</v>
      </c>
      <c r="AQ50" s="150">
        <v>1.0451999999999999E-2</v>
      </c>
      <c r="AR50" s="151">
        <v>0.36332199999999998</v>
      </c>
      <c r="AS50" s="150">
        <v>1.9299999999999997E-4</v>
      </c>
      <c r="AT50" s="151">
        <v>2.4625999999999999E-2</v>
      </c>
      <c r="AU50" s="193" t="s">
        <v>39</v>
      </c>
      <c r="AV50" s="183" t="s">
        <v>39</v>
      </c>
      <c r="AW50" s="150">
        <v>572.66583099999991</v>
      </c>
      <c r="AX50" s="151">
        <v>1638.8885070000003</v>
      </c>
      <c r="AY50" s="150">
        <v>324.11183499999993</v>
      </c>
      <c r="AZ50" s="151">
        <v>1386.5107310000005</v>
      </c>
      <c r="BA50" s="150">
        <v>247.71343599999997</v>
      </c>
      <c r="BB50" s="151">
        <v>224.07947300000001</v>
      </c>
      <c r="BC50" s="150">
        <v>0.65543400000000007</v>
      </c>
      <c r="BD50" s="151">
        <v>27.433910000000012</v>
      </c>
      <c r="BE50" s="150">
        <v>0.164904</v>
      </c>
      <c r="BF50" s="151">
        <v>0.62778099999999992</v>
      </c>
      <c r="BG50" s="150">
        <v>2.0222E-2</v>
      </c>
      <c r="BH50" s="151">
        <v>0.23661200000000002</v>
      </c>
      <c r="BI50" s="193" t="s">
        <v>39</v>
      </c>
      <c r="BJ50" s="183" t="s">
        <v>39</v>
      </c>
      <c r="BK50" s="150">
        <v>542.20828799999845</v>
      </c>
      <c r="BL50" s="151">
        <v>1576.0831400000018</v>
      </c>
      <c r="BM50" s="150">
        <v>303.2074099999985</v>
      </c>
      <c r="BN50" s="151">
        <v>1340.1883310000017</v>
      </c>
      <c r="BO50" s="150">
        <v>238.55083399999987</v>
      </c>
      <c r="BP50" s="151">
        <v>207.97350799999992</v>
      </c>
      <c r="BQ50" s="150">
        <v>0.22462500000000007</v>
      </c>
      <c r="BR50" s="151">
        <v>26.98853200000001</v>
      </c>
      <c r="BS50" s="150">
        <v>0.22463000000000002</v>
      </c>
      <c r="BT50" s="151">
        <v>0.87702600000000008</v>
      </c>
      <c r="BU50" s="150">
        <v>7.890000000000001E-4</v>
      </c>
      <c r="BV50" s="151">
        <v>5.5743000000000008E-2</v>
      </c>
      <c r="BW50" s="150" t="s">
        <v>39</v>
      </c>
      <c r="BX50" s="151" t="s">
        <v>39</v>
      </c>
    </row>
    <row r="51" spans="6:76">
      <c r="F51" s="34" t="s">
        <v>116</v>
      </c>
      <c r="G51" s="150">
        <v>13.229105999999989</v>
      </c>
      <c r="H51" s="151">
        <v>50.063486000000012</v>
      </c>
      <c r="I51" s="150">
        <v>10.542880999999991</v>
      </c>
      <c r="J51" s="151">
        <v>48.27909300000001</v>
      </c>
      <c r="K51" s="150">
        <v>2.6802760000000001</v>
      </c>
      <c r="L51" s="151">
        <v>1.5791650000000002</v>
      </c>
      <c r="M51" s="150">
        <v>5.8970000000000012E-3</v>
      </c>
      <c r="N51" s="151">
        <v>0.19554999999999997</v>
      </c>
      <c r="O51" s="150">
        <v>1.9999999999999999E-6</v>
      </c>
      <c r="P51" s="151">
        <v>8.3549999999999996E-3</v>
      </c>
      <c r="Q51" s="150">
        <v>5.0000000000000002E-5</v>
      </c>
      <c r="R51" s="151">
        <v>1.323E-3</v>
      </c>
      <c r="S51" s="193" t="s">
        <v>39</v>
      </c>
      <c r="T51" s="151" t="s">
        <v>39</v>
      </c>
      <c r="U51" s="150">
        <v>11.245019000000003</v>
      </c>
      <c r="V51" s="151">
        <v>38.978588999999971</v>
      </c>
      <c r="W51" s="150">
        <v>7.6709810000000038</v>
      </c>
      <c r="X51" s="151">
        <v>36.64772599999997</v>
      </c>
      <c r="Y51" s="150">
        <v>3.5652050000000002</v>
      </c>
      <c r="Z51" s="151">
        <v>2.166067</v>
      </c>
      <c r="AA51" s="150">
        <v>1.2180000000000001E-3</v>
      </c>
      <c r="AB51" s="151">
        <v>6.9064E-2</v>
      </c>
      <c r="AC51" s="150">
        <v>7.5980000000000006E-3</v>
      </c>
      <c r="AD51" s="151">
        <v>9.5519000000000007E-2</v>
      </c>
      <c r="AE51" s="150">
        <v>1.7E-5</v>
      </c>
      <c r="AF51" s="151">
        <v>2.13E-4</v>
      </c>
      <c r="AG51" s="193" t="s">
        <v>39</v>
      </c>
      <c r="AH51" s="151" t="s">
        <v>39</v>
      </c>
      <c r="AI51" s="150">
        <v>10.487818000000001</v>
      </c>
      <c r="AJ51" s="151">
        <v>44.371959000000004</v>
      </c>
      <c r="AK51" s="150">
        <v>8.0693800000000024</v>
      </c>
      <c r="AL51" s="151">
        <v>42.729561000000004</v>
      </c>
      <c r="AM51" s="150">
        <v>2.4080119999999998</v>
      </c>
      <c r="AN51" s="151">
        <v>1.307013</v>
      </c>
      <c r="AO51" s="150">
        <v>4.4559999999999999E-3</v>
      </c>
      <c r="AP51" s="151">
        <v>0.185637</v>
      </c>
      <c r="AQ51" s="150">
        <v>5.9699999999999996E-3</v>
      </c>
      <c r="AR51" s="151">
        <v>0.14974799999999999</v>
      </c>
      <c r="AS51" s="150">
        <v>0</v>
      </c>
      <c r="AT51" s="151">
        <v>0</v>
      </c>
      <c r="AU51" s="193" t="s">
        <v>39</v>
      </c>
      <c r="AV51" s="183" t="s">
        <v>39</v>
      </c>
      <c r="AW51" s="150">
        <v>15.862201999999996</v>
      </c>
      <c r="AX51" s="151">
        <v>88.547108999999963</v>
      </c>
      <c r="AY51" s="150">
        <v>14.919576999999997</v>
      </c>
      <c r="AZ51" s="151">
        <v>82.257439999999974</v>
      </c>
      <c r="BA51" s="150">
        <v>0.92717700000000014</v>
      </c>
      <c r="BB51" s="151">
        <v>6.1286189999999996</v>
      </c>
      <c r="BC51" s="150">
        <v>4.5009999999999998E-3</v>
      </c>
      <c r="BD51" s="151">
        <v>9.9863999999999994E-2</v>
      </c>
      <c r="BE51" s="150">
        <v>1.0947E-2</v>
      </c>
      <c r="BF51" s="151">
        <v>6.1185000000000003E-2</v>
      </c>
      <c r="BG51" s="150">
        <v>0</v>
      </c>
      <c r="BH51" s="151">
        <v>9.9999999999999995E-7</v>
      </c>
      <c r="BI51" s="193" t="s">
        <v>39</v>
      </c>
      <c r="BJ51" s="183" t="s">
        <v>39</v>
      </c>
      <c r="BK51" s="150">
        <v>17.742380999999988</v>
      </c>
      <c r="BL51" s="151">
        <v>92.317603000000091</v>
      </c>
      <c r="BM51" s="150">
        <v>16.86258299999999</v>
      </c>
      <c r="BN51" s="151">
        <v>90.494388000000086</v>
      </c>
      <c r="BO51" s="150">
        <v>0.86554600000000004</v>
      </c>
      <c r="BP51" s="151">
        <v>1.5782389999999997</v>
      </c>
      <c r="BQ51" s="150">
        <v>1.3594999999999998E-2</v>
      </c>
      <c r="BR51" s="151">
        <v>0.22301599999999999</v>
      </c>
      <c r="BS51" s="150">
        <v>6.2600000000000004E-4</v>
      </c>
      <c r="BT51" s="151">
        <v>2.0705999999999999E-2</v>
      </c>
      <c r="BU51" s="150">
        <v>3.1000000000000001E-5</v>
      </c>
      <c r="BV51" s="151">
        <v>1.2539999999999999E-3</v>
      </c>
      <c r="BW51" s="150" t="s">
        <v>39</v>
      </c>
      <c r="BX51" s="151" t="s">
        <v>39</v>
      </c>
    </row>
    <row r="52" spans="6:76">
      <c r="F52" s="34" t="s">
        <v>117</v>
      </c>
      <c r="G52" s="150">
        <v>227.93009199999989</v>
      </c>
      <c r="H52" s="151">
        <v>412.5126879999998</v>
      </c>
      <c r="I52" s="150">
        <v>96.473203999999953</v>
      </c>
      <c r="J52" s="151">
        <v>303.81546399999979</v>
      </c>
      <c r="K52" s="150">
        <v>130.94920299999995</v>
      </c>
      <c r="L52" s="151">
        <v>107.27803099999998</v>
      </c>
      <c r="M52" s="150">
        <v>6.3709999999999991E-3</v>
      </c>
      <c r="N52" s="151">
        <v>0.54808199999999985</v>
      </c>
      <c r="O52" s="150">
        <v>7.1307000000000009E-2</v>
      </c>
      <c r="P52" s="151">
        <v>3.6452000000000005E-2</v>
      </c>
      <c r="Q52" s="150">
        <v>0.43000700000000003</v>
      </c>
      <c r="R52" s="151">
        <v>0.83465900000000004</v>
      </c>
      <c r="S52" s="193" t="s">
        <v>39</v>
      </c>
      <c r="T52" s="151" t="s">
        <v>39</v>
      </c>
      <c r="U52" s="150">
        <v>155.28413799999979</v>
      </c>
      <c r="V52" s="151">
        <v>276.09097899999949</v>
      </c>
      <c r="W52" s="150">
        <v>81.204563999999806</v>
      </c>
      <c r="X52" s="151">
        <v>245.62676699999957</v>
      </c>
      <c r="Y52" s="150">
        <v>74.021954999999991</v>
      </c>
      <c r="Z52" s="151">
        <v>29.737281000000003</v>
      </c>
      <c r="AA52" s="150">
        <v>7.3949999999999997E-3</v>
      </c>
      <c r="AB52" s="151">
        <v>0.54832700000000001</v>
      </c>
      <c r="AC52" s="150">
        <v>5.0144000000000001E-2</v>
      </c>
      <c r="AD52" s="151">
        <v>0.17080499999999998</v>
      </c>
      <c r="AE52" s="150">
        <v>7.9999999999999993E-5</v>
      </c>
      <c r="AF52" s="151">
        <v>7.7990000000000004E-3</v>
      </c>
      <c r="AG52" s="193" t="s">
        <v>39</v>
      </c>
      <c r="AH52" s="151" t="s">
        <v>39</v>
      </c>
      <c r="AI52" s="150">
        <v>145.60985300000004</v>
      </c>
      <c r="AJ52" s="151">
        <v>305.46037700000005</v>
      </c>
      <c r="AK52" s="150">
        <v>78.836839000000069</v>
      </c>
      <c r="AL52" s="151">
        <v>259.129053</v>
      </c>
      <c r="AM52" s="150">
        <v>66.757654000000002</v>
      </c>
      <c r="AN52" s="151">
        <v>45.384450999999991</v>
      </c>
      <c r="AO52" s="150">
        <v>1.2043000000000002E-2</v>
      </c>
      <c r="AP52" s="151">
        <v>0.92283399999999993</v>
      </c>
      <c r="AQ52" s="150">
        <v>3.2559999999999998E-3</v>
      </c>
      <c r="AR52" s="151">
        <v>2.0301E-2</v>
      </c>
      <c r="AS52" s="150">
        <v>6.0999999999999999E-5</v>
      </c>
      <c r="AT52" s="151">
        <v>3.7380000000000004E-3</v>
      </c>
      <c r="AU52" s="193" t="s">
        <v>39</v>
      </c>
      <c r="AV52" s="183" t="s">
        <v>39</v>
      </c>
      <c r="AW52" s="150">
        <v>236.44956799999997</v>
      </c>
      <c r="AX52" s="151">
        <v>403.84863499999994</v>
      </c>
      <c r="AY52" s="150">
        <v>113.44287599999997</v>
      </c>
      <c r="AZ52" s="151">
        <v>287.35823499999992</v>
      </c>
      <c r="BA52" s="150">
        <v>122.976624</v>
      </c>
      <c r="BB52" s="151">
        <v>114.969054</v>
      </c>
      <c r="BC52" s="150">
        <v>1.8841000000000004E-2</v>
      </c>
      <c r="BD52" s="151">
        <v>1.4722830000000002</v>
      </c>
      <c r="BE52" s="150">
        <v>1.1113E-2</v>
      </c>
      <c r="BF52" s="151">
        <v>4.0138E-2</v>
      </c>
      <c r="BG52" s="150">
        <v>1.1399999999999999E-4</v>
      </c>
      <c r="BH52" s="151">
        <v>8.9250000000000006E-3</v>
      </c>
      <c r="BI52" s="193" t="s">
        <v>39</v>
      </c>
      <c r="BJ52" s="183" t="s">
        <v>39</v>
      </c>
      <c r="BK52" s="150">
        <v>279.61652399999991</v>
      </c>
      <c r="BL52" s="151">
        <v>376.81444399999992</v>
      </c>
      <c r="BM52" s="150">
        <v>135.33713399999991</v>
      </c>
      <c r="BN52" s="151">
        <v>271.18388899999991</v>
      </c>
      <c r="BO52" s="150">
        <v>144.19606100000001</v>
      </c>
      <c r="BP52" s="151">
        <v>103.86098999999997</v>
      </c>
      <c r="BQ52" s="150">
        <v>4.1225000000000039E-2</v>
      </c>
      <c r="BR52" s="151">
        <v>1.591968</v>
      </c>
      <c r="BS52" s="150">
        <v>4.1783000000000008E-2</v>
      </c>
      <c r="BT52" s="151">
        <v>0.16378099999999998</v>
      </c>
      <c r="BU52" s="150">
        <v>3.21E-4</v>
      </c>
      <c r="BV52" s="151">
        <v>1.3816E-2</v>
      </c>
      <c r="BW52" s="150" t="s">
        <v>39</v>
      </c>
      <c r="BX52" s="151" t="s">
        <v>39</v>
      </c>
    </row>
    <row r="53" spans="6:76">
      <c r="F53" s="34" t="s">
        <v>118</v>
      </c>
      <c r="G53" s="150">
        <v>7.7847739999999988</v>
      </c>
      <c r="H53" s="151">
        <v>36.062329000000005</v>
      </c>
      <c r="I53" s="150">
        <v>6.0399879999999984</v>
      </c>
      <c r="J53" s="151">
        <v>33.675899000000008</v>
      </c>
      <c r="K53" s="150">
        <v>1.7418370000000001</v>
      </c>
      <c r="L53" s="151">
        <v>1.9702700000000002</v>
      </c>
      <c r="M53" s="150">
        <v>1.7620000000000001E-3</v>
      </c>
      <c r="N53" s="151">
        <v>0.37738399999999994</v>
      </c>
      <c r="O53" s="150">
        <v>0</v>
      </c>
      <c r="P53" s="151">
        <v>0</v>
      </c>
      <c r="Q53" s="150">
        <v>1.1869999999999999E-3</v>
      </c>
      <c r="R53" s="151">
        <v>3.8776000000000005E-2</v>
      </c>
      <c r="S53" s="193" t="s">
        <v>39</v>
      </c>
      <c r="T53" s="151" t="s">
        <v>39</v>
      </c>
      <c r="U53" s="150">
        <v>5.1763359999999992</v>
      </c>
      <c r="V53" s="151">
        <v>29.292720000000028</v>
      </c>
      <c r="W53" s="150">
        <v>3.2277949999999991</v>
      </c>
      <c r="X53" s="151">
        <v>27.108045000000025</v>
      </c>
      <c r="Y53" s="150">
        <v>1.9459609999999998</v>
      </c>
      <c r="Z53" s="151">
        <v>1.9901120000000001</v>
      </c>
      <c r="AA53" s="150">
        <v>2.565E-3</v>
      </c>
      <c r="AB53" s="151">
        <v>0.19412700000000002</v>
      </c>
      <c r="AC53" s="150">
        <v>0</v>
      </c>
      <c r="AD53" s="151">
        <v>0</v>
      </c>
      <c r="AE53" s="150">
        <v>1.5E-5</v>
      </c>
      <c r="AF53" s="151">
        <v>4.3599999999999997E-4</v>
      </c>
      <c r="AG53" s="193" t="s">
        <v>39</v>
      </c>
      <c r="AH53" s="151" t="s">
        <v>39</v>
      </c>
      <c r="AI53" s="150">
        <v>4.0822079999999978</v>
      </c>
      <c r="AJ53" s="151">
        <v>24.75176999999999</v>
      </c>
      <c r="AK53" s="150">
        <v>3.2878879999999988</v>
      </c>
      <c r="AL53" s="151">
        <v>23.52793299999999</v>
      </c>
      <c r="AM53" s="150">
        <v>0.78922800000000004</v>
      </c>
      <c r="AN53" s="151">
        <v>0.89718199999999992</v>
      </c>
      <c r="AO53" s="150">
        <v>3.2719999999999997E-3</v>
      </c>
      <c r="AP53" s="151">
        <v>0.28138000000000002</v>
      </c>
      <c r="AQ53" s="150">
        <v>1.802E-3</v>
      </c>
      <c r="AR53" s="151">
        <v>4.4774999999999995E-2</v>
      </c>
      <c r="AS53" s="150">
        <v>1.8E-5</v>
      </c>
      <c r="AT53" s="151">
        <v>5.0000000000000001E-4</v>
      </c>
      <c r="AU53" s="193" t="s">
        <v>39</v>
      </c>
      <c r="AV53" s="183" t="s">
        <v>39</v>
      </c>
      <c r="AW53" s="150">
        <v>3.9985580000000009</v>
      </c>
      <c r="AX53" s="151">
        <v>22.481659000000008</v>
      </c>
      <c r="AY53" s="150">
        <v>3.0710030000000015</v>
      </c>
      <c r="AZ53" s="151">
        <v>21.237535000000005</v>
      </c>
      <c r="BA53" s="150">
        <v>0.92216599999999993</v>
      </c>
      <c r="BB53" s="151">
        <v>1.064468</v>
      </c>
      <c r="BC53" s="150">
        <v>5.3679999999999995E-3</v>
      </c>
      <c r="BD53" s="151">
        <v>0.178787</v>
      </c>
      <c r="BE53" s="150">
        <v>0</v>
      </c>
      <c r="BF53" s="151">
        <v>0</v>
      </c>
      <c r="BG53" s="150">
        <v>2.0999999999999999E-5</v>
      </c>
      <c r="BH53" s="151">
        <v>8.6899999999999998E-4</v>
      </c>
      <c r="BI53" s="193" t="s">
        <v>39</v>
      </c>
      <c r="BJ53" s="183" t="s">
        <v>39</v>
      </c>
      <c r="BK53" s="150">
        <v>4.1134959999999987</v>
      </c>
      <c r="BL53" s="151">
        <v>25.477971000000021</v>
      </c>
      <c r="BM53" s="150">
        <v>3.0796849999999987</v>
      </c>
      <c r="BN53" s="151">
        <v>23.545791000000023</v>
      </c>
      <c r="BO53" s="150">
        <v>1.031493</v>
      </c>
      <c r="BP53" s="151">
        <v>1.6663699999999999</v>
      </c>
      <c r="BQ53" s="150">
        <v>2.2899999999999999E-3</v>
      </c>
      <c r="BR53" s="151">
        <v>0.265042</v>
      </c>
      <c r="BS53" s="150">
        <v>2.4000000000000001E-5</v>
      </c>
      <c r="BT53" s="151">
        <v>5.8500000000000002E-4</v>
      </c>
      <c r="BU53" s="150">
        <v>3.9999999999999998E-6</v>
      </c>
      <c r="BV53" s="151">
        <v>1.83E-4</v>
      </c>
      <c r="BW53" s="150" t="s">
        <v>39</v>
      </c>
      <c r="BX53" s="151" t="s">
        <v>39</v>
      </c>
    </row>
    <row r="54" spans="6:76">
      <c r="F54" s="34" t="s">
        <v>119</v>
      </c>
      <c r="G54" s="150">
        <v>20.262077000000001</v>
      </c>
      <c r="H54" s="151">
        <v>148.8750710000001</v>
      </c>
      <c r="I54" s="150">
        <v>19.573700000000002</v>
      </c>
      <c r="J54" s="151">
        <v>143.44646400000011</v>
      </c>
      <c r="K54" s="150">
        <v>0.64298299999999997</v>
      </c>
      <c r="L54" s="151">
        <v>0.37727699999999997</v>
      </c>
      <c r="M54" s="150">
        <v>4.5219999999999996E-2</v>
      </c>
      <c r="N54" s="151">
        <v>5.0276340000000008</v>
      </c>
      <c r="O54" s="150">
        <v>1.54E-4</v>
      </c>
      <c r="P54" s="151">
        <v>2.3255999999999999E-2</v>
      </c>
      <c r="Q54" s="150">
        <v>2.0000000000000002E-5</v>
      </c>
      <c r="R54" s="151">
        <v>4.4000000000000002E-4</v>
      </c>
      <c r="S54" s="193" t="s">
        <v>39</v>
      </c>
      <c r="T54" s="151" t="s">
        <v>39</v>
      </c>
      <c r="U54" s="150">
        <v>20.381849000000013</v>
      </c>
      <c r="V54" s="151">
        <v>107.06828600000001</v>
      </c>
      <c r="W54" s="150">
        <v>19.508149000000014</v>
      </c>
      <c r="X54" s="151">
        <v>105.37752300000001</v>
      </c>
      <c r="Y54" s="150">
        <v>0.86015600000000003</v>
      </c>
      <c r="Z54" s="151">
        <v>0.47441800000000012</v>
      </c>
      <c r="AA54" s="150">
        <v>1.3523999999999998E-2</v>
      </c>
      <c r="AB54" s="151">
        <v>1.214507</v>
      </c>
      <c r="AC54" s="150">
        <v>0</v>
      </c>
      <c r="AD54" s="151">
        <v>0</v>
      </c>
      <c r="AE54" s="150">
        <v>2.0000000000000002E-5</v>
      </c>
      <c r="AF54" s="151">
        <v>1.838E-3</v>
      </c>
      <c r="AG54" s="193" t="s">
        <v>39</v>
      </c>
      <c r="AH54" s="151" t="s">
        <v>39</v>
      </c>
      <c r="AI54" s="150">
        <v>21.30664100000001</v>
      </c>
      <c r="AJ54" s="151">
        <v>112.33174500000004</v>
      </c>
      <c r="AK54" s="150">
        <v>20.553468000000009</v>
      </c>
      <c r="AL54" s="151">
        <v>108.81739400000004</v>
      </c>
      <c r="AM54" s="150">
        <v>0.73431499999999994</v>
      </c>
      <c r="AN54" s="151">
        <v>0.86311099999999985</v>
      </c>
      <c r="AO54" s="150">
        <v>1.4247000000000001E-2</v>
      </c>
      <c r="AP54" s="151">
        <v>2.5870820000000005</v>
      </c>
      <c r="AQ54" s="150">
        <v>4.5999999999999999E-3</v>
      </c>
      <c r="AR54" s="151">
        <v>6.3366000000000006E-2</v>
      </c>
      <c r="AS54" s="150">
        <v>1.1E-5</v>
      </c>
      <c r="AT54" s="151">
        <v>7.9200000000000006E-4</v>
      </c>
      <c r="AU54" s="193" t="s">
        <v>39</v>
      </c>
      <c r="AV54" s="183" t="s">
        <v>39</v>
      </c>
      <c r="AW54" s="150">
        <v>26.002090000000003</v>
      </c>
      <c r="AX54" s="151">
        <v>138.905869</v>
      </c>
      <c r="AY54" s="150">
        <v>25.610135000000003</v>
      </c>
      <c r="AZ54" s="151">
        <v>133.543824</v>
      </c>
      <c r="BA54" s="150">
        <v>0.30902099999999999</v>
      </c>
      <c r="BB54" s="151">
        <v>0.32817900000000011</v>
      </c>
      <c r="BC54" s="150">
        <v>1.9118E-2</v>
      </c>
      <c r="BD54" s="151">
        <v>3.3334580000000003</v>
      </c>
      <c r="BE54" s="150">
        <v>6.3801999999999998E-2</v>
      </c>
      <c r="BF54" s="151">
        <v>1.696194</v>
      </c>
      <c r="BG54" s="150">
        <v>1.4000000000000001E-5</v>
      </c>
      <c r="BH54" s="151">
        <v>4.2140000000000007E-3</v>
      </c>
      <c r="BI54" s="193" t="s">
        <v>39</v>
      </c>
      <c r="BJ54" s="183" t="s">
        <v>39</v>
      </c>
      <c r="BK54" s="150">
        <v>5.9295289999999996</v>
      </c>
      <c r="BL54" s="151">
        <v>10.240102000000002</v>
      </c>
      <c r="BM54" s="150">
        <v>2.4200569999999999</v>
      </c>
      <c r="BN54" s="151">
        <v>5.5591290000000004</v>
      </c>
      <c r="BO54" s="150">
        <v>3.5059629999999999</v>
      </c>
      <c r="BP54" s="151">
        <v>4.5902620000000018</v>
      </c>
      <c r="BQ54" s="150">
        <v>3.509E-3</v>
      </c>
      <c r="BR54" s="151">
        <v>9.0710999999999986E-2</v>
      </c>
      <c r="BS54" s="150">
        <v>0</v>
      </c>
      <c r="BT54" s="151">
        <v>0</v>
      </c>
      <c r="BU54" s="150">
        <v>0</v>
      </c>
      <c r="BV54" s="151">
        <v>0</v>
      </c>
      <c r="BW54" s="150" t="s">
        <v>39</v>
      </c>
      <c r="BX54" s="151" t="s">
        <v>39</v>
      </c>
    </row>
    <row r="55" spans="6:76">
      <c r="F55" s="34" t="s">
        <v>120</v>
      </c>
      <c r="G55" s="150">
        <v>5.9433269999999983</v>
      </c>
      <c r="H55" s="151">
        <v>9.5125279999999997</v>
      </c>
      <c r="I55" s="150">
        <v>2.5557119999999989</v>
      </c>
      <c r="J55" s="151">
        <v>5.3623230000000008</v>
      </c>
      <c r="K55" s="150">
        <v>3.3871139999999995</v>
      </c>
      <c r="L55" s="151">
        <v>3.9959719999999996</v>
      </c>
      <c r="M55" s="150">
        <v>5.0100000000000003E-4</v>
      </c>
      <c r="N55" s="151">
        <v>0.15423299999999998</v>
      </c>
      <c r="O55" s="150">
        <v>0</v>
      </c>
      <c r="P55" s="151">
        <v>0</v>
      </c>
      <c r="Q55" s="150">
        <v>0</v>
      </c>
      <c r="R55" s="151">
        <v>0</v>
      </c>
      <c r="S55" s="193" t="s">
        <v>39</v>
      </c>
      <c r="T55" s="151" t="s">
        <v>39</v>
      </c>
      <c r="U55" s="150">
        <v>3.048627999999999</v>
      </c>
      <c r="V55" s="151">
        <v>6.573645</v>
      </c>
      <c r="W55" s="150">
        <v>1.5829949999999993</v>
      </c>
      <c r="X55" s="151">
        <v>3.795096</v>
      </c>
      <c r="Y55" s="150">
        <v>1.4648159999999997</v>
      </c>
      <c r="Z55" s="151">
        <v>2.6818219999999999</v>
      </c>
      <c r="AA55" s="150">
        <v>8.1700000000000002E-4</v>
      </c>
      <c r="AB55" s="151">
        <v>9.6727000000000021E-2</v>
      </c>
      <c r="AC55" s="150">
        <v>0</v>
      </c>
      <c r="AD55" s="151">
        <v>0</v>
      </c>
      <c r="AE55" s="150">
        <v>0</v>
      </c>
      <c r="AF55" s="151">
        <v>0</v>
      </c>
      <c r="AG55" s="193" t="s">
        <v>39</v>
      </c>
      <c r="AH55" s="151" t="s">
        <v>39</v>
      </c>
      <c r="AI55" s="150">
        <v>4.2217579999999986</v>
      </c>
      <c r="AJ55" s="151">
        <v>9.4648650000000014</v>
      </c>
      <c r="AK55" s="150">
        <v>2.1531459999999987</v>
      </c>
      <c r="AL55" s="151">
        <v>5.3646920000000016</v>
      </c>
      <c r="AM55" s="150">
        <v>2.0671819999999999</v>
      </c>
      <c r="AN55" s="151">
        <v>3.7753739999999998</v>
      </c>
      <c r="AO55" s="150">
        <v>1.4300000000000001E-3</v>
      </c>
      <c r="AP55" s="151">
        <v>0.32479900000000006</v>
      </c>
      <c r="AQ55" s="150">
        <v>0</v>
      </c>
      <c r="AR55" s="151">
        <v>0</v>
      </c>
      <c r="AS55" s="150">
        <v>0</v>
      </c>
      <c r="AT55" s="151">
        <v>0</v>
      </c>
      <c r="AU55" s="193" t="s">
        <v>39</v>
      </c>
      <c r="AV55" s="183" t="s">
        <v>39</v>
      </c>
      <c r="AW55" s="150">
        <v>6.3042640000000008</v>
      </c>
      <c r="AX55" s="151">
        <v>12.124295999999999</v>
      </c>
      <c r="AY55" s="150">
        <v>2.446984</v>
      </c>
      <c r="AZ55" s="151">
        <v>6.9153469999999979</v>
      </c>
      <c r="BA55" s="150">
        <v>3.8569760000000008</v>
      </c>
      <c r="BB55" s="151">
        <v>5.2010950000000014</v>
      </c>
      <c r="BC55" s="150">
        <v>2.8599999999999996E-4</v>
      </c>
      <c r="BD55" s="151">
        <v>7.208E-3</v>
      </c>
      <c r="BE55" s="150">
        <v>1.8E-5</v>
      </c>
      <c r="BF55" s="151">
        <v>6.4599999999999998E-4</v>
      </c>
      <c r="BG55" s="150">
        <v>0</v>
      </c>
      <c r="BH55" s="151">
        <v>0</v>
      </c>
      <c r="BI55" s="193" t="s">
        <v>39</v>
      </c>
      <c r="BJ55" s="183" t="s">
        <v>39</v>
      </c>
      <c r="BK55" s="150">
        <v>4.7220099999999992</v>
      </c>
      <c r="BL55" s="151">
        <v>11.662939000000003</v>
      </c>
      <c r="BM55" s="150">
        <v>3.7344329999999997</v>
      </c>
      <c r="BN55" s="151">
        <v>8.4880080000000042</v>
      </c>
      <c r="BO55" s="150">
        <v>0.97034500000000001</v>
      </c>
      <c r="BP55" s="151">
        <v>3.0448909999999998</v>
      </c>
      <c r="BQ55" s="150">
        <v>1.9849999999999998E-3</v>
      </c>
      <c r="BR55" s="151">
        <v>7.742300000000002E-2</v>
      </c>
      <c r="BS55" s="150">
        <v>1.5247E-2</v>
      </c>
      <c r="BT55" s="151">
        <v>5.2617000000000004E-2</v>
      </c>
      <c r="BU55" s="150">
        <v>0</v>
      </c>
      <c r="BV55" s="151">
        <v>0</v>
      </c>
      <c r="BW55" s="150" t="s">
        <v>39</v>
      </c>
      <c r="BX55" s="151" t="s">
        <v>39</v>
      </c>
    </row>
    <row r="56" spans="6:76">
      <c r="F56" s="34" t="s">
        <v>121</v>
      </c>
      <c r="G56" s="150">
        <v>1.4884969999999997</v>
      </c>
      <c r="H56" s="151">
        <v>6.232864999999995</v>
      </c>
      <c r="I56" s="150">
        <v>1.4873199999999998</v>
      </c>
      <c r="J56" s="151">
        <v>6.1759789999999954</v>
      </c>
      <c r="K56" s="150">
        <v>0</v>
      </c>
      <c r="L56" s="151">
        <v>0</v>
      </c>
      <c r="M56" s="150">
        <v>1.1770000000000001E-3</v>
      </c>
      <c r="N56" s="151">
        <v>5.6843000000000005E-2</v>
      </c>
      <c r="O56" s="150">
        <v>0</v>
      </c>
      <c r="P56" s="151">
        <v>0</v>
      </c>
      <c r="Q56" s="150">
        <v>0</v>
      </c>
      <c r="R56" s="151">
        <v>4.2999999999999995E-5</v>
      </c>
      <c r="S56" s="193" t="s">
        <v>39</v>
      </c>
      <c r="T56" s="151" t="s">
        <v>39</v>
      </c>
      <c r="U56" s="150">
        <v>1.0766759999999993</v>
      </c>
      <c r="V56" s="151">
        <v>4.5290499999999989</v>
      </c>
      <c r="W56" s="150">
        <v>1.0700249999999993</v>
      </c>
      <c r="X56" s="151">
        <v>4.4626829999999993</v>
      </c>
      <c r="Y56" s="150">
        <v>4.81E-3</v>
      </c>
      <c r="Z56" s="151">
        <v>9.8239999999999977E-3</v>
      </c>
      <c r="AA56" s="150">
        <v>1.841E-3</v>
      </c>
      <c r="AB56" s="151">
        <v>5.6542999999999989E-2</v>
      </c>
      <c r="AC56" s="150">
        <v>0</v>
      </c>
      <c r="AD56" s="151">
        <v>0</v>
      </c>
      <c r="AE56" s="150">
        <v>0</v>
      </c>
      <c r="AF56" s="151">
        <v>0</v>
      </c>
      <c r="AG56" s="193" t="s">
        <v>39</v>
      </c>
      <c r="AH56" s="151" t="s">
        <v>39</v>
      </c>
      <c r="AI56" s="150">
        <v>1.5038590000000003</v>
      </c>
      <c r="AJ56" s="151">
        <v>10.894544999999999</v>
      </c>
      <c r="AK56" s="150">
        <v>1.4804970000000002</v>
      </c>
      <c r="AL56" s="151">
        <v>10.751106</v>
      </c>
      <c r="AM56" s="150">
        <v>1.966E-2</v>
      </c>
      <c r="AN56" s="151">
        <v>2.7242000000000002E-2</v>
      </c>
      <c r="AO56" s="150">
        <v>3.7020000000000004E-3</v>
      </c>
      <c r="AP56" s="151">
        <v>0.11619700000000001</v>
      </c>
      <c r="AQ56" s="150">
        <v>0</v>
      </c>
      <c r="AR56" s="151">
        <v>0</v>
      </c>
      <c r="AS56" s="150">
        <v>0</v>
      </c>
      <c r="AT56" s="151">
        <v>0</v>
      </c>
      <c r="AU56" s="193" t="s">
        <v>39</v>
      </c>
      <c r="AV56" s="183" t="s">
        <v>39</v>
      </c>
      <c r="AW56" s="150">
        <v>4.3171650000000001</v>
      </c>
      <c r="AX56" s="151">
        <v>13.431381999999999</v>
      </c>
      <c r="AY56" s="150">
        <v>3.4107960000000004</v>
      </c>
      <c r="AZ56" s="151">
        <v>11.591642</v>
      </c>
      <c r="BA56" s="150">
        <v>0.90357299999999996</v>
      </c>
      <c r="BB56" s="151">
        <v>1.7497240000000001</v>
      </c>
      <c r="BC56" s="150">
        <v>2.3280000000000002E-3</v>
      </c>
      <c r="BD56" s="151">
        <v>8.8658999999999988E-2</v>
      </c>
      <c r="BE56" s="150">
        <v>4.6799999999999999E-4</v>
      </c>
      <c r="BF56" s="151">
        <v>1.1639999999999999E-3</v>
      </c>
      <c r="BG56" s="150">
        <v>0</v>
      </c>
      <c r="BH56" s="151">
        <v>1.93E-4</v>
      </c>
      <c r="BI56" s="193" t="s">
        <v>39</v>
      </c>
      <c r="BJ56" s="183" t="s">
        <v>39</v>
      </c>
      <c r="BK56" s="150">
        <v>130.16789199999991</v>
      </c>
      <c r="BL56" s="151">
        <v>77.217573000000058</v>
      </c>
      <c r="BM56" s="150">
        <v>49.87999199999993</v>
      </c>
      <c r="BN56" s="151">
        <v>59.822614000000051</v>
      </c>
      <c r="BO56" s="150">
        <v>80.282354999999995</v>
      </c>
      <c r="BP56" s="151">
        <v>17.060889000000007</v>
      </c>
      <c r="BQ56" s="150">
        <v>5.2380000000000005E-3</v>
      </c>
      <c r="BR56" s="151">
        <v>0.32983400000000002</v>
      </c>
      <c r="BS56" s="150">
        <v>2.6200000000000003E-4</v>
      </c>
      <c r="BT56" s="151">
        <v>2.2360000000000001E-3</v>
      </c>
      <c r="BU56" s="150">
        <v>4.4999999999999996E-5</v>
      </c>
      <c r="BV56" s="151">
        <v>2E-3</v>
      </c>
      <c r="BW56" s="150" t="s">
        <v>39</v>
      </c>
      <c r="BX56" s="151" t="s">
        <v>39</v>
      </c>
    </row>
    <row r="57" spans="6:76">
      <c r="F57" s="34" t="s">
        <v>122</v>
      </c>
      <c r="G57" s="150">
        <v>63.703663999999968</v>
      </c>
      <c r="H57" s="151">
        <v>52.282813000000004</v>
      </c>
      <c r="I57" s="150">
        <v>48.909136999999973</v>
      </c>
      <c r="J57" s="151">
        <v>48.377517000000012</v>
      </c>
      <c r="K57" s="150">
        <v>14.791876999999999</v>
      </c>
      <c r="L57" s="151">
        <v>3.6081379999999994</v>
      </c>
      <c r="M57" s="150">
        <v>2.4469999999999995E-3</v>
      </c>
      <c r="N57" s="151">
        <v>0.27728600000000003</v>
      </c>
      <c r="O57" s="150">
        <v>5.3000000000000001E-5</v>
      </c>
      <c r="P57" s="151">
        <v>1.4554000000000001E-2</v>
      </c>
      <c r="Q57" s="150">
        <v>1.4999999999999999E-4</v>
      </c>
      <c r="R57" s="151">
        <v>5.3179999999999998E-3</v>
      </c>
      <c r="S57" s="193" t="s">
        <v>39</v>
      </c>
      <c r="T57" s="151" t="s">
        <v>39</v>
      </c>
      <c r="U57" s="150">
        <v>109.16198500000002</v>
      </c>
      <c r="V57" s="151">
        <v>52.220341000000012</v>
      </c>
      <c r="W57" s="150">
        <v>81.036078000000018</v>
      </c>
      <c r="X57" s="151">
        <v>46.069746000000016</v>
      </c>
      <c r="Y57" s="150">
        <v>28.122879000000001</v>
      </c>
      <c r="Z57" s="151">
        <v>5.9717000000000011</v>
      </c>
      <c r="AA57" s="150">
        <v>2.9589999999999998E-3</v>
      </c>
      <c r="AB57" s="151">
        <v>0.17726800000000001</v>
      </c>
      <c r="AC57" s="150">
        <v>0</v>
      </c>
      <c r="AD57" s="151">
        <v>0</v>
      </c>
      <c r="AE57" s="150">
        <v>6.8999999999999997E-5</v>
      </c>
      <c r="AF57" s="151">
        <v>1.627E-3</v>
      </c>
      <c r="AG57" s="193" t="s">
        <v>39</v>
      </c>
      <c r="AH57" s="151" t="s">
        <v>39</v>
      </c>
      <c r="AI57" s="150">
        <v>136.16899099999998</v>
      </c>
      <c r="AJ57" s="151">
        <v>54.483684999999994</v>
      </c>
      <c r="AK57" s="150">
        <v>50.536545000000004</v>
      </c>
      <c r="AL57" s="151">
        <v>39.207205999999992</v>
      </c>
      <c r="AM57" s="150">
        <v>85.630946999999992</v>
      </c>
      <c r="AN57" s="151">
        <v>15.198105999999999</v>
      </c>
      <c r="AO57" s="150">
        <v>1.2289999999999998E-3</v>
      </c>
      <c r="AP57" s="151">
        <v>6.8885999999999989E-2</v>
      </c>
      <c r="AQ57" s="150">
        <v>2.6699999999999998E-4</v>
      </c>
      <c r="AR57" s="151">
        <v>9.411000000000001E-3</v>
      </c>
      <c r="AS57" s="150">
        <v>3.0000000000000001E-6</v>
      </c>
      <c r="AT57" s="151">
        <v>7.6000000000000004E-5</v>
      </c>
      <c r="AU57" s="193" t="s">
        <v>39</v>
      </c>
      <c r="AV57" s="183" t="s">
        <v>39</v>
      </c>
      <c r="AW57" s="150">
        <v>147.32696799999999</v>
      </c>
      <c r="AX57" s="151">
        <v>81.069677999999996</v>
      </c>
      <c r="AY57" s="150">
        <v>58.675966999999993</v>
      </c>
      <c r="AZ57" s="151">
        <v>62.936487999999997</v>
      </c>
      <c r="BA57" s="150">
        <v>88.641422000000006</v>
      </c>
      <c r="BB57" s="151">
        <v>17.623069999999998</v>
      </c>
      <c r="BC57" s="150">
        <v>7.9950000000000004E-3</v>
      </c>
      <c r="BD57" s="151">
        <v>0.45446599999999998</v>
      </c>
      <c r="BE57" s="150">
        <v>1.5739999999999999E-3</v>
      </c>
      <c r="BF57" s="151">
        <v>5.5221999999999993E-2</v>
      </c>
      <c r="BG57" s="150">
        <v>1.0000000000000001E-5</v>
      </c>
      <c r="BH57" s="151">
        <v>4.3200000000000004E-4</v>
      </c>
      <c r="BI57" s="193" t="s">
        <v>39</v>
      </c>
      <c r="BJ57" s="183" t="s">
        <v>39</v>
      </c>
      <c r="BK57" s="150">
        <v>6.3057569999999981</v>
      </c>
      <c r="BL57" s="151">
        <v>39.21458100000001</v>
      </c>
      <c r="BM57" s="150">
        <v>6.259605999999998</v>
      </c>
      <c r="BN57" s="151">
        <v>38.425473000000011</v>
      </c>
      <c r="BO57" s="150">
        <v>4.0592000000000003E-2</v>
      </c>
      <c r="BP57" s="151">
        <v>6.7555999999999991E-2</v>
      </c>
      <c r="BQ57" s="150">
        <v>5.5589999999999997E-3</v>
      </c>
      <c r="BR57" s="151">
        <v>0.72155199999999986</v>
      </c>
      <c r="BS57" s="150">
        <v>0</v>
      </c>
      <c r="BT57" s="151">
        <v>0</v>
      </c>
      <c r="BU57" s="150">
        <v>0</v>
      </c>
      <c r="BV57" s="151">
        <v>0</v>
      </c>
      <c r="BW57" s="150" t="s">
        <v>39</v>
      </c>
      <c r="BX57" s="151" t="s">
        <v>39</v>
      </c>
    </row>
    <row r="58" spans="6:76">
      <c r="F58" s="34" t="s">
        <v>123</v>
      </c>
      <c r="G58" s="150">
        <v>6.8712530000000003</v>
      </c>
      <c r="H58" s="151">
        <v>33.176408999999985</v>
      </c>
      <c r="I58" s="150">
        <v>6.1825640000000002</v>
      </c>
      <c r="J58" s="151">
        <v>32.300873999999986</v>
      </c>
      <c r="K58" s="150">
        <v>0.68635600000000008</v>
      </c>
      <c r="L58" s="151">
        <v>0.58682600000000007</v>
      </c>
      <c r="M58" s="150">
        <v>2.3329999999999996E-3</v>
      </c>
      <c r="N58" s="151">
        <v>0.28870899999999999</v>
      </c>
      <c r="O58" s="150">
        <v>0</v>
      </c>
      <c r="P58" s="151">
        <v>0</v>
      </c>
      <c r="Q58" s="150">
        <v>0</v>
      </c>
      <c r="R58" s="151">
        <v>0</v>
      </c>
      <c r="S58" s="193" t="s">
        <v>39</v>
      </c>
      <c r="T58" s="151" t="s">
        <v>39</v>
      </c>
      <c r="U58" s="150">
        <v>7.2644029999999988</v>
      </c>
      <c r="V58" s="151">
        <v>29.831249999999997</v>
      </c>
      <c r="W58" s="150">
        <v>6.0841639999999986</v>
      </c>
      <c r="X58" s="151">
        <v>28.500799000000001</v>
      </c>
      <c r="Y58" s="150">
        <v>1.1690360000000002</v>
      </c>
      <c r="Z58" s="151">
        <v>0.87567299999999992</v>
      </c>
      <c r="AA58" s="150">
        <v>2.3270000000000005E-3</v>
      </c>
      <c r="AB58" s="151">
        <v>0.37139399999999995</v>
      </c>
      <c r="AC58" s="150">
        <v>8.8760000000000002E-3</v>
      </c>
      <c r="AD58" s="151">
        <v>8.3358000000000002E-2</v>
      </c>
      <c r="AE58" s="150">
        <v>0</v>
      </c>
      <c r="AF58" s="151">
        <v>2.5999999999999998E-5</v>
      </c>
      <c r="AG58" s="193" t="s">
        <v>39</v>
      </c>
      <c r="AH58" s="151" t="s">
        <v>39</v>
      </c>
      <c r="AI58" s="150">
        <v>6.2835920000000005</v>
      </c>
      <c r="AJ58" s="151">
        <v>43.881428000000014</v>
      </c>
      <c r="AK58" s="150">
        <v>5.9042570000000003</v>
      </c>
      <c r="AL58" s="151">
        <v>43.371515000000016</v>
      </c>
      <c r="AM58" s="150">
        <v>0.37627899999999997</v>
      </c>
      <c r="AN58" s="151">
        <v>0.31712799999999997</v>
      </c>
      <c r="AO58" s="150">
        <v>3.026E-3</v>
      </c>
      <c r="AP58" s="151">
        <v>0.19259100000000001</v>
      </c>
      <c r="AQ58" s="150">
        <v>0</v>
      </c>
      <c r="AR58" s="151">
        <v>0</v>
      </c>
      <c r="AS58" s="150">
        <v>3.0000000000000001E-5</v>
      </c>
      <c r="AT58" s="151">
        <v>1.94E-4</v>
      </c>
      <c r="AU58" s="193" t="s">
        <v>39</v>
      </c>
      <c r="AV58" s="183" t="s">
        <v>39</v>
      </c>
      <c r="AW58" s="150">
        <v>6.9656669999999989</v>
      </c>
      <c r="AX58" s="151">
        <v>44.017390000000006</v>
      </c>
      <c r="AY58" s="150">
        <v>6.9590539999999983</v>
      </c>
      <c r="AZ58" s="151">
        <v>43.476346000000007</v>
      </c>
      <c r="BA58" s="150">
        <v>2.434E-3</v>
      </c>
      <c r="BB58" s="151">
        <v>2.4436999999999997E-2</v>
      </c>
      <c r="BC58" s="150">
        <v>3.2309999999999999E-3</v>
      </c>
      <c r="BD58" s="151">
        <v>0.51072200000000001</v>
      </c>
      <c r="BE58" s="150">
        <v>9.4499999999999998E-4</v>
      </c>
      <c r="BF58" s="151">
        <v>5.8560000000000001E-3</v>
      </c>
      <c r="BG58" s="150">
        <v>3.0000000000000001E-6</v>
      </c>
      <c r="BH58" s="151">
        <v>2.9E-5</v>
      </c>
      <c r="BI58" s="193" t="s">
        <v>39</v>
      </c>
      <c r="BJ58" s="183" t="s">
        <v>39</v>
      </c>
      <c r="BK58" s="150">
        <v>15.008747999999994</v>
      </c>
      <c r="BL58" s="151">
        <v>23.750613000000005</v>
      </c>
      <c r="BM58" s="150">
        <v>3.7159119999999968</v>
      </c>
      <c r="BN58" s="151">
        <v>18.241466000000006</v>
      </c>
      <c r="BO58" s="150">
        <v>11.291388999999999</v>
      </c>
      <c r="BP58" s="151">
        <v>5.4620110000000004</v>
      </c>
      <c r="BQ58" s="150">
        <v>5.6299999999999992E-4</v>
      </c>
      <c r="BR58" s="151">
        <v>4.3786000000000005E-2</v>
      </c>
      <c r="BS58" s="150">
        <v>8.8400000000000002E-4</v>
      </c>
      <c r="BT58" s="151">
        <v>3.3500000000000001E-3</v>
      </c>
      <c r="BU58" s="150">
        <v>0</v>
      </c>
      <c r="BV58" s="151">
        <v>0</v>
      </c>
      <c r="BW58" s="150" t="s">
        <v>39</v>
      </c>
      <c r="BX58" s="151" t="s">
        <v>39</v>
      </c>
    </row>
    <row r="59" spans="6:76">
      <c r="F59" s="34" t="s">
        <v>124</v>
      </c>
      <c r="G59" s="150">
        <v>2.6922200000000007</v>
      </c>
      <c r="H59" s="151">
        <v>19.284777999999992</v>
      </c>
      <c r="I59" s="150">
        <v>2.6874610000000008</v>
      </c>
      <c r="J59" s="151">
        <v>19.180970999999992</v>
      </c>
      <c r="K59" s="150">
        <v>0</v>
      </c>
      <c r="L59" s="151">
        <v>0</v>
      </c>
      <c r="M59" s="150">
        <v>5.6800000000000004E-4</v>
      </c>
      <c r="N59" s="151">
        <v>0.100355</v>
      </c>
      <c r="O59" s="150">
        <v>4.1660000000000004E-3</v>
      </c>
      <c r="P59" s="151">
        <v>2.7750000000000001E-3</v>
      </c>
      <c r="Q59" s="150">
        <v>2.5000000000000001E-5</v>
      </c>
      <c r="R59" s="151">
        <v>6.7700000000000008E-4</v>
      </c>
      <c r="S59" s="193" t="s">
        <v>39</v>
      </c>
      <c r="T59" s="151" t="s">
        <v>39</v>
      </c>
      <c r="U59" s="150">
        <v>2.3468350000000018</v>
      </c>
      <c r="V59" s="151">
        <v>15.378106999999996</v>
      </c>
      <c r="W59" s="150">
        <v>2.3462270000000016</v>
      </c>
      <c r="X59" s="151">
        <v>15.276161999999998</v>
      </c>
      <c r="Y59" s="150">
        <v>0</v>
      </c>
      <c r="Z59" s="151">
        <v>0</v>
      </c>
      <c r="AA59" s="150">
        <v>6.0500000000000018E-4</v>
      </c>
      <c r="AB59" s="151">
        <v>0.101795</v>
      </c>
      <c r="AC59" s="150">
        <v>0</v>
      </c>
      <c r="AD59" s="151">
        <v>0</v>
      </c>
      <c r="AE59" s="150">
        <v>3.0000000000000001E-6</v>
      </c>
      <c r="AF59" s="151">
        <v>1.4999999999999999E-4</v>
      </c>
      <c r="AG59" s="193" t="s">
        <v>39</v>
      </c>
      <c r="AH59" s="151" t="s">
        <v>39</v>
      </c>
      <c r="AI59" s="150">
        <v>3.5252750000000019</v>
      </c>
      <c r="AJ59" s="151">
        <v>24.008483000000009</v>
      </c>
      <c r="AK59" s="150">
        <v>3.5243210000000018</v>
      </c>
      <c r="AL59" s="151">
        <v>23.934488000000009</v>
      </c>
      <c r="AM59" s="150">
        <v>0</v>
      </c>
      <c r="AN59" s="151">
        <v>0</v>
      </c>
      <c r="AO59" s="150">
        <v>9.5399999999999999E-4</v>
      </c>
      <c r="AP59" s="151">
        <v>7.3995000000000005E-2</v>
      </c>
      <c r="AQ59" s="150">
        <v>0</v>
      </c>
      <c r="AR59" s="151">
        <v>0</v>
      </c>
      <c r="AS59" s="150">
        <v>0</v>
      </c>
      <c r="AT59" s="151">
        <v>0</v>
      </c>
      <c r="AU59" s="193" t="s">
        <v>39</v>
      </c>
      <c r="AV59" s="183" t="s">
        <v>39</v>
      </c>
      <c r="AW59" s="150">
        <v>4.9479250000000006</v>
      </c>
      <c r="AX59" s="151">
        <v>22.565527000000003</v>
      </c>
      <c r="AY59" s="150">
        <v>4.9460680000000004</v>
      </c>
      <c r="AZ59" s="151">
        <v>22.488346000000003</v>
      </c>
      <c r="BA59" s="150">
        <v>0</v>
      </c>
      <c r="BB59" s="151">
        <v>0</v>
      </c>
      <c r="BC59" s="150">
        <v>1.8569999999999999E-3</v>
      </c>
      <c r="BD59" s="151">
        <v>7.7181E-2</v>
      </c>
      <c r="BE59" s="150">
        <v>0</v>
      </c>
      <c r="BF59" s="151">
        <v>0</v>
      </c>
      <c r="BG59" s="150">
        <v>0</v>
      </c>
      <c r="BH59" s="151">
        <v>0</v>
      </c>
      <c r="BI59" s="193" t="s">
        <v>39</v>
      </c>
      <c r="BJ59" s="183" t="s">
        <v>39</v>
      </c>
      <c r="BK59" s="150">
        <v>3736.5374630000356</v>
      </c>
      <c r="BL59" s="151">
        <v>3824.8554319999866</v>
      </c>
      <c r="BM59" s="150">
        <v>3447.1714570000354</v>
      </c>
      <c r="BN59" s="151">
        <v>3771.0226939999861</v>
      </c>
      <c r="BO59" s="150">
        <v>288.45768499999997</v>
      </c>
      <c r="BP59" s="151">
        <v>48.861343999999974</v>
      </c>
      <c r="BQ59" s="150">
        <v>7.5095999999999996E-2</v>
      </c>
      <c r="BR59" s="151">
        <v>2.8452759999999997</v>
      </c>
      <c r="BS59" s="150">
        <v>0.77827100000000016</v>
      </c>
      <c r="BT59" s="151">
        <v>1.8910489999999998</v>
      </c>
      <c r="BU59" s="150">
        <v>5.4954000000000003E-2</v>
      </c>
      <c r="BV59" s="151">
        <v>0.235069</v>
      </c>
      <c r="BW59" s="150" t="s">
        <v>39</v>
      </c>
      <c r="BX59" s="151" t="s">
        <v>39</v>
      </c>
    </row>
    <row r="60" spans="6:76">
      <c r="F60" s="34" t="s">
        <v>125</v>
      </c>
      <c r="G60" s="150">
        <v>3634.7764280000038</v>
      </c>
      <c r="H60" s="151">
        <v>3793.6507370000018</v>
      </c>
      <c r="I60" s="150">
        <v>3306.1457460000033</v>
      </c>
      <c r="J60" s="151">
        <v>3720.0814030000015</v>
      </c>
      <c r="K60" s="150">
        <v>327.740588</v>
      </c>
      <c r="L60" s="151">
        <v>68.834016999999989</v>
      </c>
      <c r="M60" s="150">
        <v>4.5175000000000021E-2</v>
      </c>
      <c r="N60" s="151">
        <v>2.5993729999999995</v>
      </c>
      <c r="O60" s="150">
        <v>0.83032499999999998</v>
      </c>
      <c r="P60" s="151">
        <v>2.0331829999999997</v>
      </c>
      <c r="Q60" s="150">
        <v>1.4593999999999999E-2</v>
      </c>
      <c r="R60" s="151">
        <v>0.10276099999999999</v>
      </c>
      <c r="S60" s="193" t="s">
        <v>39</v>
      </c>
      <c r="T60" s="151" t="s">
        <v>39</v>
      </c>
      <c r="U60" s="150">
        <v>3332.5490740000059</v>
      </c>
      <c r="V60" s="151">
        <v>3026.627990000004</v>
      </c>
      <c r="W60" s="150">
        <v>3002.1585680000062</v>
      </c>
      <c r="X60" s="151">
        <v>2967.903469000004</v>
      </c>
      <c r="Y60" s="150">
        <v>326.12218899999993</v>
      </c>
      <c r="Z60" s="151">
        <v>52.752794999999992</v>
      </c>
      <c r="AA60" s="150">
        <v>2.2976999999999997E-2</v>
      </c>
      <c r="AB60" s="151">
        <v>2.1274639999999994</v>
      </c>
      <c r="AC60" s="150">
        <v>4.2180409999999995</v>
      </c>
      <c r="AD60" s="151">
        <v>3.6793920000000004</v>
      </c>
      <c r="AE60" s="150">
        <v>2.7299E-2</v>
      </c>
      <c r="AF60" s="151">
        <v>0.16487000000000002</v>
      </c>
      <c r="AG60" s="193" t="s">
        <v>39</v>
      </c>
      <c r="AH60" s="151" t="s">
        <v>39</v>
      </c>
      <c r="AI60" s="150">
        <v>3502.2544019999978</v>
      </c>
      <c r="AJ60" s="151">
        <v>3323.0124329999981</v>
      </c>
      <c r="AK60" s="150">
        <v>3230.8893739999976</v>
      </c>
      <c r="AL60" s="151">
        <v>3276.2473929999983</v>
      </c>
      <c r="AM60" s="150">
        <v>269.07916599999999</v>
      </c>
      <c r="AN60" s="151">
        <v>42.011969999999991</v>
      </c>
      <c r="AO60" s="150">
        <v>2.8072E-2</v>
      </c>
      <c r="AP60" s="151">
        <v>2.618649</v>
      </c>
      <c r="AQ60" s="150">
        <v>2.2565959999999992</v>
      </c>
      <c r="AR60" s="151">
        <v>2.0898310000000002</v>
      </c>
      <c r="AS60" s="150">
        <v>1.194E-3</v>
      </c>
      <c r="AT60" s="151">
        <v>4.4590000000000005E-2</v>
      </c>
      <c r="AU60" s="193" t="s">
        <v>39</v>
      </c>
      <c r="AV60" s="183" t="s">
        <v>39</v>
      </c>
      <c r="AW60" s="150">
        <v>4143.0705399999961</v>
      </c>
      <c r="AX60" s="151">
        <v>3988.064719</v>
      </c>
      <c r="AY60" s="150">
        <v>3695.1235009999959</v>
      </c>
      <c r="AZ60" s="151">
        <v>3930.2593400000001</v>
      </c>
      <c r="BA60" s="150">
        <v>366.72572999999994</v>
      </c>
      <c r="BB60" s="151">
        <v>36.468764999999991</v>
      </c>
      <c r="BC60" s="150">
        <v>0.26206400000000002</v>
      </c>
      <c r="BD60" s="151">
        <v>3.1859339999999996</v>
      </c>
      <c r="BE60" s="150">
        <v>80.947652000000005</v>
      </c>
      <c r="BF60" s="151">
        <v>17.961663999999988</v>
      </c>
      <c r="BG60" s="150">
        <v>1.1593000000000001E-2</v>
      </c>
      <c r="BH60" s="151">
        <v>0.18901599999999999</v>
      </c>
      <c r="BI60" s="193" t="s">
        <v>39</v>
      </c>
      <c r="BJ60" s="183" t="s">
        <v>39</v>
      </c>
      <c r="BK60" s="150">
        <v>5.4939500000000008</v>
      </c>
      <c r="BL60" s="151">
        <v>10.926957000000005</v>
      </c>
      <c r="BM60" s="150">
        <v>3.0198160000000009</v>
      </c>
      <c r="BN60" s="151">
        <v>9.0319660000000042</v>
      </c>
      <c r="BO60" s="150">
        <v>2.4718699999999996</v>
      </c>
      <c r="BP60" s="151">
        <v>1.8157789999999998</v>
      </c>
      <c r="BQ60" s="150">
        <v>2.2520000000000001E-3</v>
      </c>
      <c r="BR60" s="151">
        <v>7.8958999999999988E-2</v>
      </c>
      <c r="BS60" s="150">
        <v>0</v>
      </c>
      <c r="BT60" s="151">
        <v>0</v>
      </c>
      <c r="BU60" s="150">
        <v>1.2E-5</v>
      </c>
      <c r="BV60" s="151">
        <v>2.5300000000000002E-4</v>
      </c>
      <c r="BW60" s="150" t="s">
        <v>39</v>
      </c>
      <c r="BX60" s="151" t="s">
        <v>39</v>
      </c>
    </row>
    <row r="61" spans="6:76">
      <c r="F61" s="34" t="s">
        <v>126</v>
      </c>
      <c r="G61" s="150">
        <v>4.2071730000000009</v>
      </c>
      <c r="H61" s="151">
        <v>8.480713999999999</v>
      </c>
      <c r="I61" s="150">
        <v>2.2465910000000004</v>
      </c>
      <c r="J61" s="151">
        <v>5.9935869999999998</v>
      </c>
      <c r="K61" s="150">
        <v>1.9418059999999999</v>
      </c>
      <c r="L61" s="151">
        <v>2.2449399999999997</v>
      </c>
      <c r="M61" s="150">
        <v>1.0770000000000003E-3</v>
      </c>
      <c r="N61" s="151">
        <v>3.5108000000000007E-2</v>
      </c>
      <c r="O61" s="150">
        <v>1.7564E-2</v>
      </c>
      <c r="P61" s="151">
        <v>0.203295</v>
      </c>
      <c r="Q61" s="150">
        <v>1.35E-4</v>
      </c>
      <c r="R61" s="151">
        <v>3.7839999999999996E-3</v>
      </c>
      <c r="S61" s="193" t="s">
        <v>39</v>
      </c>
      <c r="T61" s="151" t="s">
        <v>39</v>
      </c>
      <c r="U61" s="150">
        <v>2.5182740000000003</v>
      </c>
      <c r="V61" s="151">
        <v>6.1324650000000016</v>
      </c>
      <c r="W61" s="150">
        <v>1.9742910000000002</v>
      </c>
      <c r="X61" s="151">
        <v>5.8035050000000021</v>
      </c>
      <c r="Y61" s="150">
        <v>0.54138900000000001</v>
      </c>
      <c r="Z61" s="151">
        <v>0.31215199999999999</v>
      </c>
      <c r="AA61" s="150">
        <v>1.8199999999999998E-4</v>
      </c>
      <c r="AB61" s="151">
        <v>1.2865999999999999E-2</v>
      </c>
      <c r="AC61" s="150">
        <v>2.4019999999999996E-3</v>
      </c>
      <c r="AD61" s="151">
        <v>3.424E-3</v>
      </c>
      <c r="AE61" s="150">
        <v>9.9999999999999991E-6</v>
      </c>
      <c r="AF61" s="151">
        <v>5.1800000000000001E-4</v>
      </c>
      <c r="AG61" s="193" t="s">
        <v>39</v>
      </c>
      <c r="AH61" s="151" t="s">
        <v>39</v>
      </c>
      <c r="AI61" s="150">
        <v>4.9079790000000019</v>
      </c>
      <c r="AJ61" s="151">
        <v>7.1362900000000034</v>
      </c>
      <c r="AK61" s="150">
        <v>3.3633380000000015</v>
      </c>
      <c r="AL61" s="151">
        <v>5.8491760000000026</v>
      </c>
      <c r="AM61" s="150">
        <v>1.543757</v>
      </c>
      <c r="AN61" s="151">
        <v>1.2538310000000001</v>
      </c>
      <c r="AO61" s="150">
        <v>8.3200000000000006E-4</v>
      </c>
      <c r="AP61" s="151">
        <v>3.2937000000000001E-2</v>
      </c>
      <c r="AQ61" s="150">
        <v>0</v>
      </c>
      <c r="AR61" s="151">
        <v>0</v>
      </c>
      <c r="AS61" s="150">
        <v>5.1999999999999997E-5</v>
      </c>
      <c r="AT61" s="151">
        <v>3.4599999999999995E-4</v>
      </c>
      <c r="AU61" s="193" t="s">
        <v>39</v>
      </c>
      <c r="AV61" s="183" t="s">
        <v>39</v>
      </c>
      <c r="AW61" s="150">
        <v>20.465764000000011</v>
      </c>
      <c r="AX61" s="151">
        <v>12.265355</v>
      </c>
      <c r="AY61" s="150">
        <v>18.548033000000011</v>
      </c>
      <c r="AZ61" s="151">
        <v>10.634998999999999</v>
      </c>
      <c r="BA61" s="150">
        <v>1.9171819999999999</v>
      </c>
      <c r="BB61" s="151">
        <v>1.5709040000000001</v>
      </c>
      <c r="BC61" s="150">
        <v>4.73E-4</v>
      </c>
      <c r="BD61" s="151">
        <v>5.8372E-2</v>
      </c>
      <c r="BE61" s="150">
        <v>1.5E-5</v>
      </c>
      <c r="BF61" s="151">
        <v>5.8399999999999999E-4</v>
      </c>
      <c r="BG61" s="150">
        <v>6.0999999999999999E-5</v>
      </c>
      <c r="BH61" s="151">
        <v>4.9600000000000002E-4</v>
      </c>
      <c r="BI61" s="193" t="s">
        <v>39</v>
      </c>
      <c r="BJ61" s="183" t="s">
        <v>39</v>
      </c>
      <c r="BK61" s="150">
        <v>23.367470000000004</v>
      </c>
      <c r="BL61" s="151">
        <v>34.202000000000005</v>
      </c>
      <c r="BM61" s="150">
        <v>5.1526340000000026</v>
      </c>
      <c r="BN61" s="151">
        <v>22.793150000000008</v>
      </c>
      <c r="BO61" s="150">
        <v>18.205959</v>
      </c>
      <c r="BP61" s="151">
        <v>11.161633999999996</v>
      </c>
      <c r="BQ61" s="150">
        <v>8.5480000000000018E-3</v>
      </c>
      <c r="BR61" s="151">
        <v>0.23935100000000004</v>
      </c>
      <c r="BS61" s="150">
        <v>6.0000000000000008E-5</v>
      </c>
      <c r="BT61" s="151">
        <v>1.0950000000000001E-3</v>
      </c>
      <c r="BU61" s="150">
        <v>2.6900000000000003E-4</v>
      </c>
      <c r="BV61" s="151">
        <v>6.77E-3</v>
      </c>
      <c r="BW61" s="150" t="s">
        <v>39</v>
      </c>
      <c r="BX61" s="151" t="s">
        <v>39</v>
      </c>
    </row>
    <row r="62" spans="6:76">
      <c r="F62" s="34" t="s">
        <v>127</v>
      </c>
      <c r="G62" s="150">
        <v>17.997496999999999</v>
      </c>
      <c r="H62" s="151">
        <v>30.920955000000014</v>
      </c>
      <c r="I62" s="150">
        <v>7.8109050000000035</v>
      </c>
      <c r="J62" s="151">
        <v>23.949907000000014</v>
      </c>
      <c r="K62" s="150">
        <v>10.174428999999998</v>
      </c>
      <c r="L62" s="151">
        <v>6.6676809999999991</v>
      </c>
      <c r="M62" s="150">
        <v>1.1964000000000002E-2</v>
      </c>
      <c r="N62" s="151">
        <v>0.29766799999999999</v>
      </c>
      <c r="O62" s="150">
        <v>1.2300000000000001E-4</v>
      </c>
      <c r="P62" s="151">
        <v>3.6510000000000002E-3</v>
      </c>
      <c r="Q62" s="150">
        <v>7.6000000000000004E-5</v>
      </c>
      <c r="R62" s="151">
        <v>2.0479999999999999E-3</v>
      </c>
      <c r="S62" s="193" t="s">
        <v>39</v>
      </c>
      <c r="T62" s="151" t="s">
        <v>39</v>
      </c>
      <c r="U62" s="150">
        <v>17.114646000000004</v>
      </c>
      <c r="V62" s="151">
        <v>26.634472000000006</v>
      </c>
      <c r="W62" s="150">
        <v>7.3896260000000034</v>
      </c>
      <c r="X62" s="151">
        <v>18.609880000000004</v>
      </c>
      <c r="Y62" s="150">
        <v>9.7044899999999998</v>
      </c>
      <c r="Z62" s="151">
        <v>7.744688</v>
      </c>
      <c r="AA62" s="150">
        <v>9.248000000000001E-3</v>
      </c>
      <c r="AB62" s="151">
        <v>0.269233</v>
      </c>
      <c r="AC62" s="150">
        <v>1.1259999999999999E-2</v>
      </c>
      <c r="AD62" s="151">
        <v>9.4990000000000005E-3</v>
      </c>
      <c r="AE62" s="150">
        <v>2.1999999999999999E-5</v>
      </c>
      <c r="AF62" s="151">
        <v>1.1719999999999999E-3</v>
      </c>
      <c r="AG62" s="193" t="s">
        <v>39</v>
      </c>
      <c r="AH62" s="151" t="s">
        <v>39</v>
      </c>
      <c r="AI62" s="150">
        <v>22.439415000000004</v>
      </c>
      <c r="AJ62" s="151">
        <v>33.102514000000006</v>
      </c>
      <c r="AK62" s="150">
        <v>7.0341180000000012</v>
      </c>
      <c r="AL62" s="151">
        <v>22.178792000000008</v>
      </c>
      <c r="AM62" s="150">
        <v>15.397718000000001</v>
      </c>
      <c r="AN62" s="151">
        <v>10.695423000000002</v>
      </c>
      <c r="AO62" s="150">
        <v>7.5430000000000002E-3</v>
      </c>
      <c r="AP62" s="151">
        <v>0.22707399999999997</v>
      </c>
      <c r="AQ62" s="150">
        <v>0</v>
      </c>
      <c r="AR62" s="151">
        <v>0</v>
      </c>
      <c r="AS62" s="150">
        <v>3.6000000000000001E-5</v>
      </c>
      <c r="AT62" s="151">
        <v>1.225E-3</v>
      </c>
      <c r="AU62" s="193" t="s">
        <v>39</v>
      </c>
      <c r="AV62" s="183" t="s">
        <v>39</v>
      </c>
      <c r="AW62" s="150">
        <v>30.045816000000006</v>
      </c>
      <c r="AX62" s="151">
        <v>34.268829999999994</v>
      </c>
      <c r="AY62" s="150">
        <v>5.3551980000000041</v>
      </c>
      <c r="AZ62" s="151">
        <v>17.538354999999999</v>
      </c>
      <c r="BA62" s="150">
        <v>24.678259999999998</v>
      </c>
      <c r="BB62" s="151">
        <v>16.391418000000002</v>
      </c>
      <c r="BC62" s="150">
        <v>9.3849999999999992E-3</v>
      </c>
      <c r="BD62" s="151">
        <v>0.28945099999999996</v>
      </c>
      <c r="BE62" s="150">
        <v>2.96E-3</v>
      </c>
      <c r="BF62" s="151">
        <v>4.9133000000000003E-2</v>
      </c>
      <c r="BG62" s="150">
        <v>1.3000000000000001E-5</v>
      </c>
      <c r="BH62" s="151">
        <v>4.73E-4</v>
      </c>
      <c r="BI62" s="193" t="s">
        <v>39</v>
      </c>
      <c r="BJ62" s="183" t="s">
        <v>39</v>
      </c>
      <c r="BK62" s="150">
        <v>1061.6116629999924</v>
      </c>
      <c r="BL62" s="151">
        <v>2392.5543919999932</v>
      </c>
      <c r="BM62" s="150">
        <v>915.51342199999237</v>
      </c>
      <c r="BN62" s="151">
        <v>2028.1397889999932</v>
      </c>
      <c r="BO62" s="150">
        <v>124.90552500000001</v>
      </c>
      <c r="BP62" s="151">
        <v>111.8936809999999</v>
      </c>
      <c r="BQ62" s="150">
        <v>0.22353200000000017</v>
      </c>
      <c r="BR62" s="151">
        <v>9.9400480000000027</v>
      </c>
      <c r="BS62" s="150">
        <v>20.928452999999998</v>
      </c>
      <c r="BT62" s="151">
        <v>242.392752</v>
      </c>
      <c r="BU62" s="150">
        <v>4.0731000000000003E-2</v>
      </c>
      <c r="BV62" s="151">
        <v>0.18812200000000001</v>
      </c>
      <c r="BW62" s="150" t="s">
        <v>39</v>
      </c>
      <c r="BX62" s="151" t="s">
        <v>39</v>
      </c>
    </row>
    <row r="63" spans="6:76">
      <c r="F63" s="34" t="s">
        <v>128</v>
      </c>
      <c r="G63" s="150">
        <v>959.69130799999971</v>
      </c>
      <c r="H63" s="151">
        <v>1902.2651759999999</v>
      </c>
      <c r="I63" s="150">
        <v>934.45749799999965</v>
      </c>
      <c r="J63" s="151">
        <v>1877.4671739999999</v>
      </c>
      <c r="K63" s="150">
        <v>24.856005999999997</v>
      </c>
      <c r="L63" s="151">
        <v>18.318994</v>
      </c>
      <c r="M63" s="150">
        <v>7.0014000000000007E-2</v>
      </c>
      <c r="N63" s="151">
        <v>4.7618290000000005</v>
      </c>
      <c r="O63" s="150">
        <v>0.30325499999999994</v>
      </c>
      <c r="P63" s="151">
        <v>1.3456839999999997</v>
      </c>
      <c r="Q63" s="150">
        <v>4.535E-3</v>
      </c>
      <c r="R63" s="151">
        <v>0.37149500000000002</v>
      </c>
      <c r="S63" s="193" t="s">
        <v>39</v>
      </c>
      <c r="T63" s="151" t="s">
        <v>39</v>
      </c>
      <c r="U63" s="150">
        <v>832.81437299999857</v>
      </c>
      <c r="V63" s="151">
        <v>1551.8161259999993</v>
      </c>
      <c r="W63" s="150">
        <v>801.21480699999859</v>
      </c>
      <c r="X63" s="151">
        <v>1528.3493199999994</v>
      </c>
      <c r="Y63" s="150">
        <v>31.000878999999991</v>
      </c>
      <c r="Z63" s="151">
        <v>16.432618999999999</v>
      </c>
      <c r="AA63" s="150">
        <v>6.1875000000000013E-2</v>
      </c>
      <c r="AB63" s="151">
        <v>4.7764629999999988</v>
      </c>
      <c r="AC63" s="150">
        <v>0.53637999999999997</v>
      </c>
      <c r="AD63" s="151">
        <v>2.216278</v>
      </c>
      <c r="AE63" s="150">
        <v>4.3200000000000004E-4</v>
      </c>
      <c r="AF63" s="151">
        <v>4.1446000000000004E-2</v>
      </c>
      <c r="AG63" s="193" t="s">
        <v>39</v>
      </c>
      <c r="AH63" s="151" t="s">
        <v>39</v>
      </c>
      <c r="AI63" s="150">
        <v>844.28378500000076</v>
      </c>
      <c r="AJ63" s="151">
        <v>1599.2845400000006</v>
      </c>
      <c r="AK63" s="150">
        <v>786.92629600000078</v>
      </c>
      <c r="AL63" s="151">
        <v>1566.2822970000007</v>
      </c>
      <c r="AM63" s="150">
        <v>56.848107999999996</v>
      </c>
      <c r="AN63" s="151">
        <v>25.530000999999999</v>
      </c>
      <c r="AO63" s="150">
        <v>9.3078000000000008E-2</v>
      </c>
      <c r="AP63" s="151">
        <v>6.490524999999999</v>
      </c>
      <c r="AQ63" s="150">
        <v>0.364705</v>
      </c>
      <c r="AR63" s="151">
        <v>0.84846199999999983</v>
      </c>
      <c r="AS63" s="150">
        <v>5.1598000000000005E-2</v>
      </c>
      <c r="AT63" s="151">
        <v>0.13325499999999998</v>
      </c>
      <c r="AU63" s="193" t="s">
        <v>39</v>
      </c>
      <c r="AV63" s="183" t="s">
        <v>39</v>
      </c>
      <c r="AW63" s="150">
        <v>1117.3445199999996</v>
      </c>
      <c r="AX63" s="151">
        <v>2605.3800860000015</v>
      </c>
      <c r="AY63" s="150">
        <v>954.76753699999972</v>
      </c>
      <c r="AZ63" s="151">
        <v>2189.2433000000015</v>
      </c>
      <c r="BA63" s="150">
        <v>134.81565000000001</v>
      </c>
      <c r="BB63" s="151">
        <v>71.342899000000003</v>
      </c>
      <c r="BC63" s="150">
        <v>0.25747000000000009</v>
      </c>
      <c r="BD63" s="151">
        <v>9.9924410000000048</v>
      </c>
      <c r="BE63" s="150">
        <v>27.478684000000001</v>
      </c>
      <c r="BF63" s="151">
        <v>334.65993299999997</v>
      </c>
      <c r="BG63" s="150">
        <v>2.5179E-2</v>
      </c>
      <c r="BH63" s="151">
        <v>0.141513</v>
      </c>
      <c r="BI63" s="193" t="s">
        <v>39</v>
      </c>
      <c r="BJ63" s="183" t="s">
        <v>39</v>
      </c>
      <c r="BK63" s="150">
        <v>20.777743000000005</v>
      </c>
      <c r="BL63" s="151">
        <v>31.378233000000002</v>
      </c>
      <c r="BM63" s="150">
        <v>8.5655720000000013</v>
      </c>
      <c r="BN63" s="151">
        <v>21.067133000000009</v>
      </c>
      <c r="BO63" s="150">
        <v>12.209851000000004</v>
      </c>
      <c r="BP63" s="151">
        <v>9.9894749999999952</v>
      </c>
      <c r="BQ63" s="150">
        <v>1.7399999999999998E-3</v>
      </c>
      <c r="BR63" s="151">
        <v>0.3122310000000002</v>
      </c>
      <c r="BS63" s="150">
        <v>7.9999999999999996E-6</v>
      </c>
      <c r="BT63" s="151">
        <v>2.5099999999999996E-3</v>
      </c>
      <c r="BU63" s="150">
        <v>5.7200000000000003E-4</v>
      </c>
      <c r="BV63" s="151">
        <v>6.8840000000000004E-3</v>
      </c>
      <c r="BW63" s="150" t="s">
        <v>39</v>
      </c>
      <c r="BX63" s="151" t="s">
        <v>39</v>
      </c>
    </row>
    <row r="64" spans="6:76">
      <c r="F64" s="34" t="s">
        <v>129</v>
      </c>
      <c r="G64" s="150">
        <v>19.116008000000004</v>
      </c>
      <c r="H64" s="151">
        <v>32.645293000000002</v>
      </c>
      <c r="I64" s="150">
        <v>9.7724450000000047</v>
      </c>
      <c r="J64" s="151">
        <v>23.104386000000005</v>
      </c>
      <c r="K64" s="150">
        <v>9.3408429999999996</v>
      </c>
      <c r="L64" s="151">
        <v>9.3939469999999989</v>
      </c>
      <c r="M64" s="150">
        <v>2.6170000000000004E-3</v>
      </c>
      <c r="N64" s="151">
        <v>0.14264399999999999</v>
      </c>
      <c r="O64" s="150">
        <v>3.0000000000000001E-6</v>
      </c>
      <c r="P64" s="151">
        <v>1.1640000000000001E-3</v>
      </c>
      <c r="Q64" s="150">
        <v>1E-4</v>
      </c>
      <c r="R64" s="151">
        <v>3.1520000000000003E-3</v>
      </c>
      <c r="S64" s="193" t="s">
        <v>39</v>
      </c>
      <c r="T64" s="151" t="s">
        <v>39</v>
      </c>
      <c r="U64" s="150">
        <v>16.621283999999985</v>
      </c>
      <c r="V64" s="151">
        <v>25.731468999999993</v>
      </c>
      <c r="W64" s="150">
        <v>12.246952999999989</v>
      </c>
      <c r="X64" s="151">
        <v>20.967083999999989</v>
      </c>
      <c r="Y64" s="150">
        <v>4.3709639999999998</v>
      </c>
      <c r="Z64" s="151">
        <v>4.6184660000000006</v>
      </c>
      <c r="AA64" s="150">
        <v>3.3389999999999995E-3</v>
      </c>
      <c r="AB64" s="151">
        <v>0.14409299999999997</v>
      </c>
      <c r="AC64" s="150">
        <v>1.9999999999999999E-6</v>
      </c>
      <c r="AD64" s="151">
        <v>9.1399999999999999E-4</v>
      </c>
      <c r="AE64" s="150">
        <v>2.5999999999999998E-5</v>
      </c>
      <c r="AF64" s="151">
        <v>9.1200000000000005E-4</v>
      </c>
      <c r="AG64" s="193" t="s">
        <v>39</v>
      </c>
      <c r="AH64" s="151" t="s">
        <v>39</v>
      </c>
      <c r="AI64" s="150">
        <v>13.589995000000002</v>
      </c>
      <c r="AJ64" s="151">
        <v>26.688271999999998</v>
      </c>
      <c r="AK64" s="150">
        <v>6.6590590000000027</v>
      </c>
      <c r="AL64" s="151">
        <v>18.356721999999998</v>
      </c>
      <c r="AM64" s="150">
        <v>6.9282279999999981</v>
      </c>
      <c r="AN64" s="151">
        <v>8.2103870000000008</v>
      </c>
      <c r="AO64" s="150">
        <v>2.7000000000000001E-3</v>
      </c>
      <c r="AP64" s="151">
        <v>0.12018100000000002</v>
      </c>
      <c r="AQ64" s="150">
        <v>1.9999999999999999E-6</v>
      </c>
      <c r="AR64" s="151">
        <v>6.2299999999999996E-4</v>
      </c>
      <c r="AS64" s="150">
        <v>6.0000000000000002E-6</v>
      </c>
      <c r="AT64" s="151">
        <v>3.59E-4</v>
      </c>
      <c r="AU64" s="193" t="s">
        <v>39</v>
      </c>
      <c r="AV64" s="183" t="s">
        <v>39</v>
      </c>
      <c r="AW64" s="150">
        <v>27.780287999999995</v>
      </c>
      <c r="AX64" s="151">
        <v>40.033024000000012</v>
      </c>
      <c r="AY64" s="150">
        <v>13.235999999999992</v>
      </c>
      <c r="AZ64" s="151">
        <v>27.502371000000011</v>
      </c>
      <c r="BA64" s="150">
        <v>14.541501</v>
      </c>
      <c r="BB64" s="151">
        <v>12.345047000000001</v>
      </c>
      <c r="BC64" s="150">
        <v>2.5780000000000004E-3</v>
      </c>
      <c r="BD64" s="151">
        <v>0.17839099999999999</v>
      </c>
      <c r="BE64" s="150">
        <v>1.4E-5</v>
      </c>
      <c r="BF64" s="151">
        <v>2.431E-3</v>
      </c>
      <c r="BG64" s="150">
        <v>1.95E-4</v>
      </c>
      <c r="BH64" s="151">
        <v>4.7840000000000001E-3</v>
      </c>
      <c r="BI64" s="193" t="s">
        <v>39</v>
      </c>
      <c r="BJ64" s="183" t="s">
        <v>39</v>
      </c>
      <c r="BK64" s="150">
        <v>10.986322999999999</v>
      </c>
      <c r="BL64" s="151">
        <v>59.497313999999989</v>
      </c>
      <c r="BM64" s="150">
        <v>10.914024999999999</v>
      </c>
      <c r="BN64" s="151">
        <v>58.969939999999994</v>
      </c>
      <c r="BO64" s="150">
        <v>5.7351000000000006E-2</v>
      </c>
      <c r="BP64" s="151">
        <v>0.10351100000000001</v>
      </c>
      <c r="BQ64" s="150">
        <v>1.0312999999999999E-2</v>
      </c>
      <c r="BR64" s="151">
        <v>0.31698300000000001</v>
      </c>
      <c r="BS64" s="150">
        <v>4.6309999999999997E-3</v>
      </c>
      <c r="BT64" s="151">
        <v>0.10619300000000001</v>
      </c>
      <c r="BU64" s="150">
        <v>3.0000000000000001E-6</v>
      </c>
      <c r="BV64" s="151">
        <v>6.8699999999999989E-4</v>
      </c>
      <c r="BW64" s="150" t="s">
        <v>39</v>
      </c>
      <c r="BX64" s="151" t="s">
        <v>39</v>
      </c>
    </row>
    <row r="65" spans="6:76">
      <c r="F65" s="34" t="s">
        <v>131</v>
      </c>
      <c r="G65" s="150">
        <v>9.1168850000000052</v>
      </c>
      <c r="H65" s="151">
        <v>60.518194999999992</v>
      </c>
      <c r="I65" s="150">
        <v>9.1107410000000044</v>
      </c>
      <c r="J65" s="151">
        <v>59.82574799999999</v>
      </c>
      <c r="K65" s="150">
        <v>0</v>
      </c>
      <c r="L65" s="151">
        <v>0</v>
      </c>
      <c r="M65" s="150">
        <v>5.4710000000000002E-3</v>
      </c>
      <c r="N65" s="151">
        <v>0.61032299999999984</v>
      </c>
      <c r="O65" s="150">
        <v>9.5000000000000005E-5</v>
      </c>
      <c r="P65" s="151">
        <v>6.5383999999999998E-2</v>
      </c>
      <c r="Q65" s="150">
        <v>5.7800000000000006E-4</v>
      </c>
      <c r="R65" s="151">
        <v>1.6740000000000001E-2</v>
      </c>
      <c r="S65" s="193" t="s">
        <v>39</v>
      </c>
      <c r="T65" s="151" t="s">
        <v>39</v>
      </c>
      <c r="U65" s="150">
        <v>8.3892150000000072</v>
      </c>
      <c r="V65" s="151">
        <v>44.181517000000014</v>
      </c>
      <c r="W65" s="150">
        <v>8.3773870000000059</v>
      </c>
      <c r="X65" s="151">
        <v>43.755936000000013</v>
      </c>
      <c r="Y65" s="150">
        <v>4.6999999999999997E-5</v>
      </c>
      <c r="Z65" s="151">
        <v>2.5000000000000001E-5</v>
      </c>
      <c r="AA65" s="150">
        <v>5.0170000000000006E-3</v>
      </c>
      <c r="AB65" s="151">
        <v>0.41964600000000002</v>
      </c>
      <c r="AC65" s="150">
        <v>6.7450000000000001E-3</v>
      </c>
      <c r="AD65" s="151">
        <v>1.678E-3</v>
      </c>
      <c r="AE65" s="150">
        <v>1.9000000000000001E-5</v>
      </c>
      <c r="AF65" s="151">
        <v>4.2319999999999997E-3</v>
      </c>
      <c r="AG65" s="193" t="s">
        <v>39</v>
      </c>
      <c r="AH65" s="151" t="s">
        <v>39</v>
      </c>
      <c r="AI65" s="150">
        <v>6.3923250000000014</v>
      </c>
      <c r="AJ65" s="151">
        <v>48.442175999999996</v>
      </c>
      <c r="AK65" s="150">
        <v>6.3869310000000015</v>
      </c>
      <c r="AL65" s="151">
        <v>48.168315</v>
      </c>
      <c r="AM65" s="150">
        <v>0</v>
      </c>
      <c r="AN65" s="151">
        <v>0</v>
      </c>
      <c r="AO65" s="150">
        <v>5.3939999999999995E-3</v>
      </c>
      <c r="AP65" s="151">
        <v>0.27386100000000002</v>
      </c>
      <c r="AQ65" s="150">
        <v>0</v>
      </c>
      <c r="AR65" s="151">
        <v>0</v>
      </c>
      <c r="AS65" s="150">
        <v>0</v>
      </c>
      <c r="AT65" s="151">
        <v>0</v>
      </c>
      <c r="AU65" s="193" t="s">
        <v>39</v>
      </c>
      <c r="AV65" s="183" t="s">
        <v>39</v>
      </c>
      <c r="AW65" s="150">
        <v>17.121354999999994</v>
      </c>
      <c r="AX65" s="151">
        <v>57.088159000000012</v>
      </c>
      <c r="AY65" s="150">
        <v>17.027073999999995</v>
      </c>
      <c r="AZ65" s="151">
        <v>56.77172800000001</v>
      </c>
      <c r="BA65" s="150">
        <v>8.8846000000000008E-2</v>
      </c>
      <c r="BB65" s="151">
        <v>9.3592000000000009E-2</v>
      </c>
      <c r="BC65" s="150">
        <v>5.4089999999999989E-3</v>
      </c>
      <c r="BD65" s="151">
        <v>0.22200399999999995</v>
      </c>
      <c r="BE65" s="150">
        <v>0</v>
      </c>
      <c r="BF65" s="151">
        <v>0</v>
      </c>
      <c r="BG65" s="150">
        <v>2.6000000000000002E-5</v>
      </c>
      <c r="BH65" s="151">
        <v>8.3499999999999991E-4</v>
      </c>
      <c r="BI65" s="193" t="s">
        <v>39</v>
      </c>
      <c r="BJ65" s="183" t="s">
        <v>39</v>
      </c>
      <c r="BK65" s="150">
        <v>63.167328000000012</v>
      </c>
      <c r="BL65" s="151">
        <v>64.208650000000048</v>
      </c>
      <c r="BM65" s="150">
        <v>20.186302000000012</v>
      </c>
      <c r="BN65" s="151">
        <v>34.212394000000046</v>
      </c>
      <c r="BO65" s="150">
        <v>42.908203</v>
      </c>
      <c r="BP65" s="151">
        <v>29.500345000000006</v>
      </c>
      <c r="BQ65" s="150">
        <v>1.0733000000000003E-2</v>
      </c>
      <c r="BR65" s="151">
        <v>0.40847699999999992</v>
      </c>
      <c r="BS65" s="150">
        <v>6.2073000000000003E-2</v>
      </c>
      <c r="BT65" s="151">
        <v>8.6737999999999996E-2</v>
      </c>
      <c r="BU65" s="150">
        <v>1.7E-5</v>
      </c>
      <c r="BV65" s="151">
        <v>6.96E-4</v>
      </c>
      <c r="BW65" s="150" t="s">
        <v>39</v>
      </c>
      <c r="BX65" s="151" t="s">
        <v>39</v>
      </c>
    </row>
    <row r="66" spans="6:76">
      <c r="F66" s="34" t="s">
        <v>130</v>
      </c>
      <c r="G66" s="150">
        <v>71.686684000000014</v>
      </c>
      <c r="H66" s="151">
        <v>71.02521800000001</v>
      </c>
      <c r="I66" s="150">
        <v>57.105180000000011</v>
      </c>
      <c r="J66" s="151">
        <v>50.715205999999988</v>
      </c>
      <c r="K66" s="150">
        <v>14.577923999999996</v>
      </c>
      <c r="L66" s="151">
        <v>20.037120000000009</v>
      </c>
      <c r="M66" s="150">
        <v>3.5749999999999996E-3</v>
      </c>
      <c r="N66" s="151">
        <v>0.26985500000000001</v>
      </c>
      <c r="O66" s="150">
        <v>1.9999999999999999E-6</v>
      </c>
      <c r="P66" s="151">
        <v>2.9030000000000002E-3</v>
      </c>
      <c r="Q66" s="150">
        <v>3.0000000000000001E-6</v>
      </c>
      <c r="R66" s="151">
        <v>1.34E-4</v>
      </c>
      <c r="S66" s="193" t="s">
        <v>39</v>
      </c>
      <c r="T66" s="151" t="s">
        <v>39</v>
      </c>
      <c r="U66" s="150">
        <v>65.80036299999999</v>
      </c>
      <c r="V66" s="151">
        <v>55.715903000000004</v>
      </c>
      <c r="W66" s="150">
        <v>48.10559099999999</v>
      </c>
      <c r="X66" s="151">
        <v>37.360570000000003</v>
      </c>
      <c r="Y66" s="150">
        <v>17.683913999999998</v>
      </c>
      <c r="Z66" s="151">
        <v>17.920004000000006</v>
      </c>
      <c r="AA66" s="150">
        <v>5.8620000000000009E-3</v>
      </c>
      <c r="AB66" s="151">
        <v>0.42848399999999998</v>
      </c>
      <c r="AC66" s="150">
        <v>4.9929999999999992E-3</v>
      </c>
      <c r="AD66" s="151">
        <v>6.7320000000000001E-3</v>
      </c>
      <c r="AE66" s="150">
        <v>3.0000000000000001E-6</v>
      </c>
      <c r="AF66" s="151">
        <v>1.1300000000000001E-4</v>
      </c>
      <c r="AG66" s="193" t="s">
        <v>39</v>
      </c>
      <c r="AH66" s="151" t="s">
        <v>39</v>
      </c>
      <c r="AI66" s="150">
        <v>58.492205000000013</v>
      </c>
      <c r="AJ66" s="151">
        <v>57.007750000000009</v>
      </c>
      <c r="AK66" s="150">
        <v>42.092545000000001</v>
      </c>
      <c r="AL66" s="151">
        <v>35.823397000000007</v>
      </c>
      <c r="AM66" s="150">
        <v>16.396898000000004</v>
      </c>
      <c r="AN66" s="151">
        <v>21.084690000000002</v>
      </c>
      <c r="AO66" s="150">
        <v>2.6460000000000008E-3</v>
      </c>
      <c r="AP66" s="151">
        <v>9.8324999999999982E-2</v>
      </c>
      <c r="AQ66" s="150">
        <v>1.9999999999999999E-6</v>
      </c>
      <c r="AR66" s="151">
        <v>5.7399999999999997E-4</v>
      </c>
      <c r="AS66" s="150">
        <v>1.1400000000000001E-4</v>
      </c>
      <c r="AT66" s="151">
        <v>7.6400000000000003E-4</v>
      </c>
      <c r="AU66" s="193" t="s">
        <v>39</v>
      </c>
      <c r="AV66" s="183" t="s">
        <v>39</v>
      </c>
      <c r="AW66" s="150">
        <v>84.397678999999968</v>
      </c>
      <c r="AX66" s="151">
        <v>70.100722000000019</v>
      </c>
      <c r="AY66" s="150">
        <v>25.468165999999986</v>
      </c>
      <c r="AZ66" s="151">
        <v>35.918516000000018</v>
      </c>
      <c r="BA66" s="150">
        <v>58.91945299999999</v>
      </c>
      <c r="BB66" s="151">
        <v>33.752220999999999</v>
      </c>
      <c r="BC66" s="150">
        <v>8.3690000000000014E-3</v>
      </c>
      <c r="BD66" s="151">
        <v>0.42141099999999998</v>
      </c>
      <c r="BE66" s="150">
        <v>1.441E-3</v>
      </c>
      <c r="BF66" s="151">
        <v>3.7279999999999995E-3</v>
      </c>
      <c r="BG66" s="150">
        <v>2.5000000000000001E-4</v>
      </c>
      <c r="BH66" s="151">
        <v>4.8460000000000005E-3</v>
      </c>
      <c r="BI66" s="193" t="s">
        <v>39</v>
      </c>
      <c r="BJ66" s="183" t="s">
        <v>39</v>
      </c>
      <c r="BK66" s="150">
        <v>382.66863299999937</v>
      </c>
      <c r="BL66" s="151">
        <v>538.1035079999989</v>
      </c>
      <c r="BM66" s="150">
        <v>215.66806499999942</v>
      </c>
      <c r="BN66" s="151">
        <v>436.33982799999893</v>
      </c>
      <c r="BO66" s="150">
        <v>165.58666800000003</v>
      </c>
      <c r="BP66" s="151">
        <v>95.42111199999998</v>
      </c>
      <c r="BQ66" s="150">
        <v>1.367667</v>
      </c>
      <c r="BR66" s="151">
        <v>5.6471189999999982</v>
      </c>
      <c r="BS66" s="150">
        <v>4.5148000000000001E-2</v>
      </c>
      <c r="BT66" s="151">
        <v>0.53427800000000003</v>
      </c>
      <c r="BU66" s="150">
        <v>1.0850000000000007E-3</v>
      </c>
      <c r="BV66" s="151">
        <v>0.16117099999999995</v>
      </c>
      <c r="BW66" s="150" t="s">
        <v>39</v>
      </c>
      <c r="BX66" s="151" t="s">
        <v>39</v>
      </c>
    </row>
    <row r="67" spans="6:76">
      <c r="F67" s="34" t="s">
        <v>132</v>
      </c>
      <c r="G67" s="150">
        <v>237.6640329999999</v>
      </c>
      <c r="H67" s="151">
        <v>448.61246799999998</v>
      </c>
      <c r="I67" s="150">
        <v>160.71397899999991</v>
      </c>
      <c r="J67" s="151">
        <v>405.356562</v>
      </c>
      <c r="K67" s="150">
        <v>76.908014000000009</v>
      </c>
      <c r="L67" s="151">
        <v>40.443137999999998</v>
      </c>
      <c r="M67" s="150">
        <v>3.4045000000000006E-2</v>
      </c>
      <c r="N67" s="151">
        <v>2.4785879999999998</v>
      </c>
      <c r="O67" s="150">
        <v>4.2810000000000001E-3</v>
      </c>
      <c r="P67" s="151">
        <v>0.23061899999999999</v>
      </c>
      <c r="Q67" s="150">
        <v>3.7140000000000003E-3</v>
      </c>
      <c r="R67" s="151">
        <v>0.103561</v>
      </c>
      <c r="S67" s="193" t="s">
        <v>39</v>
      </c>
      <c r="T67" s="151" t="s">
        <v>39</v>
      </c>
      <c r="U67" s="150">
        <v>240.72638299999994</v>
      </c>
      <c r="V67" s="151">
        <v>352.55584899999991</v>
      </c>
      <c r="W67" s="150">
        <v>136.71100899999996</v>
      </c>
      <c r="X67" s="151">
        <v>309.44256699999994</v>
      </c>
      <c r="Y67" s="150">
        <v>103.94298200000001</v>
      </c>
      <c r="Z67" s="151">
        <v>40.988998999999993</v>
      </c>
      <c r="AA67" s="150">
        <v>3.3673999999999996E-2</v>
      </c>
      <c r="AB67" s="151">
        <v>2.068473</v>
      </c>
      <c r="AC67" s="150">
        <v>3.8616999999999999E-2</v>
      </c>
      <c r="AD67" s="151">
        <v>5.0522999999999998E-2</v>
      </c>
      <c r="AE67" s="150">
        <v>1.01E-4</v>
      </c>
      <c r="AF67" s="151">
        <v>5.2870000000000009E-3</v>
      </c>
      <c r="AG67" s="193" t="s">
        <v>39</v>
      </c>
      <c r="AH67" s="151" t="s">
        <v>39</v>
      </c>
      <c r="AI67" s="150">
        <v>272.00695500000018</v>
      </c>
      <c r="AJ67" s="151">
        <v>403.86094999999983</v>
      </c>
      <c r="AK67" s="150">
        <v>130.94713200000007</v>
      </c>
      <c r="AL67" s="151">
        <v>324.26070799999979</v>
      </c>
      <c r="AM67" s="150">
        <v>140.97753300000002</v>
      </c>
      <c r="AN67" s="151">
        <v>76.056259000000026</v>
      </c>
      <c r="AO67" s="150">
        <v>4.2544000000000005E-2</v>
      </c>
      <c r="AP67" s="151">
        <v>3.4319399999999991</v>
      </c>
      <c r="AQ67" s="150">
        <v>3.9283999999999999E-2</v>
      </c>
      <c r="AR67" s="151">
        <v>0.10384899999999998</v>
      </c>
      <c r="AS67" s="150">
        <v>4.6199999999999995E-4</v>
      </c>
      <c r="AT67" s="151">
        <v>8.1940000000000016E-3</v>
      </c>
      <c r="AU67" s="193" t="s">
        <v>39</v>
      </c>
      <c r="AV67" s="183" t="s">
        <v>39</v>
      </c>
      <c r="AW67" s="150">
        <v>390.9406909999999</v>
      </c>
      <c r="AX67" s="151">
        <v>562.24088800000038</v>
      </c>
      <c r="AY67" s="150">
        <v>212.09297999999984</v>
      </c>
      <c r="AZ67" s="151">
        <v>465.98342600000029</v>
      </c>
      <c r="BA67" s="150">
        <v>178.11460600000001</v>
      </c>
      <c r="BB67" s="151">
        <v>88.373170000000016</v>
      </c>
      <c r="BC67" s="150">
        <v>0.70609500000000003</v>
      </c>
      <c r="BD67" s="151">
        <v>7.2403999999999984</v>
      </c>
      <c r="BE67" s="150">
        <v>2.5237000000000002E-2</v>
      </c>
      <c r="BF67" s="151">
        <v>0.39940700000000001</v>
      </c>
      <c r="BG67" s="150">
        <v>1.7729999999999998E-3</v>
      </c>
      <c r="BH67" s="151">
        <v>0.24448499999999995</v>
      </c>
      <c r="BI67" s="193" t="s">
        <v>39</v>
      </c>
      <c r="BJ67" s="183" t="s">
        <v>39</v>
      </c>
      <c r="BK67" s="150">
        <v>3.2710129999999995</v>
      </c>
      <c r="BL67" s="151">
        <v>4.9927079999999995</v>
      </c>
      <c r="BM67" s="150">
        <v>1.2372009999999993</v>
      </c>
      <c r="BN67" s="151">
        <v>3.1758239999999995</v>
      </c>
      <c r="BO67" s="150">
        <v>2.0321880000000001</v>
      </c>
      <c r="BP67" s="151">
        <v>1.7513610000000002</v>
      </c>
      <c r="BQ67" s="150">
        <v>7.2400000000000003E-4</v>
      </c>
      <c r="BR67" s="151">
        <v>6.3170999999999991E-2</v>
      </c>
      <c r="BS67" s="150">
        <v>8.9999999999999998E-4</v>
      </c>
      <c r="BT67" s="151">
        <v>1.8389999999999999E-3</v>
      </c>
      <c r="BU67" s="150">
        <v>0</v>
      </c>
      <c r="BV67" s="151">
        <v>5.1300000000000011E-4</v>
      </c>
      <c r="BW67" s="150" t="s">
        <v>39</v>
      </c>
      <c r="BX67" s="151" t="s">
        <v>39</v>
      </c>
    </row>
    <row r="68" spans="6:76">
      <c r="F68" s="34" t="s">
        <v>133</v>
      </c>
      <c r="G68" s="150">
        <v>4.3328309999999997</v>
      </c>
      <c r="H68" s="151">
        <v>5.5535390000000024</v>
      </c>
      <c r="I68" s="150">
        <v>2.2262369999999994</v>
      </c>
      <c r="J68" s="151">
        <v>4.1272480000000025</v>
      </c>
      <c r="K68" s="150">
        <v>2.1054500000000003</v>
      </c>
      <c r="L68" s="151">
        <v>1.364606</v>
      </c>
      <c r="M68" s="150">
        <v>9.3499999999999996E-4</v>
      </c>
      <c r="N68" s="151">
        <v>5.6519000000000007E-2</v>
      </c>
      <c r="O68" s="150">
        <v>0</v>
      </c>
      <c r="P68" s="151">
        <v>0</v>
      </c>
      <c r="Q68" s="150">
        <v>2.0899999999999998E-4</v>
      </c>
      <c r="R68" s="151">
        <v>5.1659999999999996E-3</v>
      </c>
      <c r="S68" s="193" t="s">
        <v>39</v>
      </c>
      <c r="T68" s="151" t="s">
        <v>39</v>
      </c>
      <c r="U68" s="150">
        <v>2.3678520000000014</v>
      </c>
      <c r="V68" s="151">
        <v>4.6440370000000009</v>
      </c>
      <c r="W68" s="150">
        <v>2.0892670000000013</v>
      </c>
      <c r="X68" s="151">
        <v>4.3606000000000016</v>
      </c>
      <c r="Y68" s="150">
        <v>0.27750999999999998</v>
      </c>
      <c r="Z68" s="151">
        <v>0.119571</v>
      </c>
      <c r="AA68" s="150">
        <v>1.0750000000000002E-3</v>
      </c>
      <c r="AB68" s="151">
        <v>0.16345400000000002</v>
      </c>
      <c r="AC68" s="150">
        <v>0</v>
      </c>
      <c r="AD68" s="151">
        <v>0</v>
      </c>
      <c r="AE68" s="150">
        <v>0</v>
      </c>
      <c r="AF68" s="151">
        <v>4.1199999999999999E-4</v>
      </c>
      <c r="AG68" s="193" t="s">
        <v>39</v>
      </c>
      <c r="AH68" s="151" t="s">
        <v>39</v>
      </c>
      <c r="AI68" s="150">
        <v>2.7789520000000003</v>
      </c>
      <c r="AJ68" s="151">
        <v>9.9940630000000077</v>
      </c>
      <c r="AK68" s="150">
        <v>1.7331940000000003</v>
      </c>
      <c r="AL68" s="151">
        <v>9.2707810000000066</v>
      </c>
      <c r="AM68" s="150">
        <v>1.0445879999999998</v>
      </c>
      <c r="AN68" s="151">
        <v>0.65930199999999994</v>
      </c>
      <c r="AO68" s="150">
        <v>1.17E-3</v>
      </c>
      <c r="AP68" s="151">
        <v>6.3916999999999988E-2</v>
      </c>
      <c r="AQ68" s="150">
        <v>0</v>
      </c>
      <c r="AR68" s="151">
        <v>0</v>
      </c>
      <c r="AS68" s="150">
        <v>0</v>
      </c>
      <c r="AT68" s="151">
        <v>6.3E-5</v>
      </c>
      <c r="AU68" s="193" t="s">
        <v>39</v>
      </c>
      <c r="AV68" s="183" t="s">
        <v>39</v>
      </c>
      <c r="AW68" s="150">
        <v>3.1990239999999988</v>
      </c>
      <c r="AX68" s="151">
        <v>8.7338419999999992</v>
      </c>
      <c r="AY68" s="150">
        <v>1.3727899999999988</v>
      </c>
      <c r="AZ68" s="151">
        <v>7.0584659999999992</v>
      </c>
      <c r="BA68" s="150">
        <v>1.825286</v>
      </c>
      <c r="BB68" s="151">
        <v>1.6370819999999999</v>
      </c>
      <c r="BC68" s="150">
        <v>9.2200000000000008E-4</v>
      </c>
      <c r="BD68" s="151">
        <v>3.7754999999999997E-2</v>
      </c>
      <c r="BE68" s="150">
        <v>2.5999999999999998E-5</v>
      </c>
      <c r="BF68" s="151">
        <v>5.3899999999999998E-4</v>
      </c>
      <c r="BG68" s="150">
        <v>0</v>
      </c>
      <c r="BH68" s="151">
        <v>0</v>
      </c>
      <c r="BI68" s="193" t="s">
        <v>39</v>
      </c>
      <c r="BJ68" s="183" t="s">
        <v>39</v>
      </c>
      <c r="BK68" s="150">
        <v>6.418975999999998</v>
      </c>
      <c r="BL68" s="151">
        <v>13.796450999999992</v>
      </c>
      <c r="BM68" s="150">
        <v>2.9743769999999983</v>
      </c>
      <c r="BN68" s="151">
        <v>10.994606999999993</v>
      </c>
      <c r="BO68" s="150">
        <v>3.4419989999999996</v>
      </c>
      <c r="BP68" s="151">
        <v>2.5668199999999999</v>
      </c>
      <c r="BQ68" s="150">
        <v>2.6000000000000003E-3</v>
      </c>
      <c r="BR68" s="151">
        <v>0.23502400000000001</v>
      </c>
      <c r="BS68" s="150">
        <v>0</v>
      </c>
      <c r="BT68" s="151">
        <v>0</v>
      </c>
      <c r="BU68" s="150">
        <v>0</v>
      </c>
      <c r="BV68" s="151">
        <v>0</v>
      </c>
      <c r="BW68" s="150" t="s">
        <v>39</v>
      </c>
      <c r="BX68" s="151" t="s">
        <v>39</v>
      </c>
    </row>
    <row r="69" spans="6:76">
      <c r="F69" s="34" t="s">
        <v>134</v>
      </c>
      <c r="G69" s="150">
        <v>10.457655999999998</v>
      </c>
      <c r="H69" s="151">
        <v>19.930710999999999</v>
      </c>
      <c r="I69" s="150">
        <v>5.218652999999998</v>
      </c>
      <c r="J69" s="151">
        <v>17.070890999999996</v>
      </c>
      <c r="K69" s="150">
        <v>5.2377849999999997</v>
      </c>
      <c r="L69" s="151">
        <v>2.7606250000000006</v>
      </c>
      <c r="M69" s="150">
        <v>1.1610000000000001E-3</v>
      </c>
      <c r="N69" s="151">
        <v>9.010700000000002E-2</v>
      </c>
      <c r="O69" s="150">
        <v>1.0000000000000001E-5</v>
      </c>
      <c r="P69" s="151">
        <v>6.4229999999999999E-3</v>
      </c>
      <c r="Q69" s="150">
        <v>4.6999999999999997E-5</v>
      </c>
      <c r="R69" s="151">
        <v>2.6649999999999998E-3</v>
      </c>
      <c r="S69" s="193" t="s">
        <v>39</v>
      </c>
      <c r="T69" s="151" t="s">
        <v>39</v>
      </c>
      <c r="U69" s="150">
        <v>9.3338649999999941</v>
      </c>
      <c r="V69" s="151">
        <v>17.559432000000008</v>
      </c>
      <c r="W69" s="150">
        <v>6.7148649999999943</v>
      </c>
      <c r="X69" s="151">
        <v>16.015017000000004</v>
      </c>
      <c r="Y69" s="150">
        <v>2.617105</v>
      </c>
      <c r="Z69" s="151">
        <v>1.3910169999999999</v>
      </c>
      <c r="AA69" s="150">
        <v>1.6969999999999999E-3</v>
      </c>
      <c r="AB69" s="151">
        <v>7.7213999999999991E-2</v>
      </c>
      <c r="AC69" s="150">
        <v>1.9799999999999999E-4</v>
      </c>
      <c r="AD69" s="151">
        <v>7.6184000000000002E-2</v>
      </c>
      <c r="AE69" s="150">
        <v>0</v>
      </c>
      <c r="AF69" s="151">
        <v>0</v>
      </c>
      <c r="AG69" s="193" t="s">
        <v>39</v>
      </c>
      <c r="AH69" s="151" t="s">
        <v>39</v>
      </c>
      <c r="AI69" s="150">
        <v>6.0530710000000001</v>
      </c>
      <c r="AJ69" s="151">
        <v>18.746036999999994</v>
      </c>
      <c r="AK69" s="150">
        <v>3.999029999999999</v>
      </c>
      <c r="AL69" s="151">
        <v>17.287988999999993</v>
      </c>
      <c r="AM69" s="150">
        <v>2.0500910000000001</v>
      </c>
      <c r="AN69" s="151">
        <v>1.3310979999999999</v>
      </c>
      <c r="AO69" s="150">
        <v>3.4470000000000004E-3</v>
      </c>
      <c r="AP69" s="151">
        <v>0.12544899999999998</v>
      </c>
      <c r="AQ69" s="150">
        <v>5.0299999999999997E-4</v>
      </c>
      <c r="AR69" s="151">
        <v>1.5009999999999999E-3</v>
      </c>
      <c r="AS69" s="150">
        <v>0</v>
      </c>
      <c r="AT69" s="151">
        <v>0</v>
      </c>
      <c r="AU69" s="193" t="s">
        <v>39</v>
      </c>
      <c r="AV69" s="183" t="s">
        <v>39</v>
      </c>
      <c r="AW69" s="150">
        <v>8.0082899999999988</v>
      </c>
      <c r="AX69" s="151">
        <v>18.148540000000001</v>
      </c>
      <c r="AY69" s="150">
        <v>4.4392269999999998</v>
      </c>
      <c r="AZ69" s="151">
        <v>15.178827999999999</v>
      </c>
      <c r="BA69" s="150">
        <v>3.566986</v>
      </c>
      <c r="BB69" s="151">
        <v>2.8485619999999998</v>
      </c>
      <c r="BC69" s="150">
        <v>2.0769999999999999E-3</v>
      </c>
      <c r="BD69" s="151">
        <v>0.12114999999999999</v>
      </c>
      <c r="BE69" s="150">
        <v>0</v>
      </c>
      <c r="BF69" s="151">
        <v>0</v>
      </c>
      <c r="BG69" s="150">
        <v>0</v>
      </c>
      <c r="BH69" s="151">
        <v>0</v>
      </c>
      <c r="BI69" s="193" t="s">
        <v>39</v>
      </c>
      <c r="BJ69" s="183" t="s">
        <v>39</v>
      </c>
      <c r="BK69" s="150">
        <v>17.670642999999984</v>
      </c>
      <c r="BL69" s="151">
        <v>26.636987999999967</v>
      </c>
      <c r="BM69" s="150">
        <v>17.56937499999999</v>
      </c>
      <c r="BN69" s="151">
        <v>26.121174999999965</v>
      </c>
      <c r="BO69" s="150">
        <v>1.8270000000000001E-3</v>
      </c>
      <c r="BP69" s="151">
        <v>5.6059999999999981E-3</v>
      </c>
      <c r="BQ69" s="150">
        <v>2.4730000000000004E-3</v>
      </c>
      <c r="BR69" s="151">
        <v>0.22672</v>
      </c>
      <c r="BS69" s="150">
        <v>8.9048000000000002E-2</v>
      </c>
      <c r="BT69" s="151">
        <v>0.25403799999999993</v>
      </c>
      <c r="BU69" s="150">
        <v>7.9200000000000017E-3</v>
      </c>
      <c r="BV69" s="151">
        <v>2.9449000000000003E-2</v>
      </c>
      <c r="BW69" s="150" t="s">
        <v>39</v>
      </c>
      <c r="BX69" s="151" t="s">
        <v>39</v>
      </c>
    </row>
    <row r="70" spans="6:76">
      <c r="F70" s="34" t="s">
        <v>135</v>
      </c>
      <c r="G70" s="150">
        <v>17.759843999999998</v>
      </c>
      <c r="H70" s="151">
        <v>30.676851000000035</v>
      </c>
      <c r="I70" s="150">
        <v>17.733829</v>
      </c>
      <c r="J70" s="151">
        <v>30.135935000000035</v>
      </c>
      <c r="K70" s="150">
        <v>5.3999999999999998E-5</v>
      </c>
      <c r="L70" s="151">
        <v>4.8000000000000001E-5</v>
      </c>
      <c r="M70" s="150">
        <v>5.0590000000000001E-3</v>
      </c>
      <c r="N70" s="151">
        <v>0.211006</v>
      </c>
      <c r="O70" s="150">
        <v>6.4389999999999994E-3</v>
      </c>
      <c r="P70" s="151">
        <v>0.27506200000000003</v>
      </c>
      <c r="Q70" s="150">
        <v>1.4463E-2</v>
      </c>
      <c r="R70" s="151">
        <v>5.4799999999999995E-2</v>
      </c>
      <c r="S70" s="193" t="s">
        <v>39</v>
      </c>
      <c r="T70" s="151" t="s">
        <v>39</v>
      </c>
      <c r="U70" s="150">
        <v>17.269006999999981</v>
      </c>
      <c r="V70" s="151">
        <v>29.191294000000003</v>
      </c>
      <c r="W70" s="150">
        <v>17.250262999999983</v>
      </c>
      <c r="X70" s="151">
        <v>28.851226</v>
      </c>
      <c r="Y70" s="150">
        <v>5.1239999999999992E-3</v>
      </c>
      <c r="Z70" s="151">
        <v>3.4789999999999995E-3</v>
      </c>
      <c r="AA70" s="150">
        <v>4.3240000000000006E-3</v>
      </c>
      <c r="AB70" s="151">
        <v>0.17677000000000001</v>
      </c>
      <c r="AC70" s="150">
        <v>9.2649999999999989E-3</v>
      </c>
      <c r="AD70" s="151">
        <v>0.15672500000000003</v>
      </c>
      <c r="AE70" s="150">
        <v>3.1000000000000001E-5</v>
      </c>
      <c r="AF70" s="151">
        <v>3.0940000000000004E-3</v>
      </c>
      <c r="AG70" s="193" t="s">
        <v>39</v>
      </c>
      <c r="AH70" s="151" t="s">
        <v>39</v>
      </c>
      <c r="AI70" s="150">
        <v>28.260317999999998</v>
      </c>
      <c r="AJ70" s="151">
        <v>31.778808000000001</v>
      </c>
      <c r="AK70" s="150">
        <v>28.247775000000001</v>
      </c>
      <c r="AL70" s="151">
        <v>31.432474000000006</v>
      </c>
      <c r="AM70" s="150">
        <v>1.1250000000000001E-3</v>
      </c>
      <c r="AN70" s="151">
        <v>3.6929999999999997E-3</v>
      </c>
      <c r="AO70" s="150">
        <v>4.6040000000000005E-3</v>
      </c>
      <c r="AP70" s="151">
        <v>0.19492000000000001</v>
      </c>
      <c r="AQ70" s="150">
        <v>6.777E-3</v>
      </c>
      <c r="AR70" s="151">
        <v>0.14540699999999995</v>
      </c>
      <c r="AS70" s="150">
        <v>3.6999999999999998E-5</v>
      </c>
      <c r="AT70" s="151">
        <v>2.3140000000000001E-3</v>
      </c>
      <c r="AU70" s="193" t="s">
        <v>39</v>
      </c>
      <c r="AV70" s="183" t="s">
        <v>39</v>
      </c>
      <c r="AW70" s="150">
        <v>22.166566000000021</v>
      </c>
      <c r="AX70" s="151">
        <v>34.421415000000017</v>
      </c>
      <c r="AY70" s="150">
        <v>22.134294000000018</v>
      </c>
      <c r="AZ70" s="151">
        <v>34.019567000000023</v>
      </c>
      <c r="BA70" s="150">
        <v>5.6310000000000006E-3</v>
      </c>
      <c r="BB70" s="151">
        <v>9.2489999999999985E-3</v>
      </c>
      <c r="BC70" s="150">
        <v>2.7059999999999996E-3</v>
      </c>
      <c r="BD70" s="151">
        <v>0.18703</v>
      </c>
      <c r="BE70" s="150">
        <v>2.3347E-2</v>
      </c>
      <c r="BF70" s="151">
        <v>0.20281300000000002</v>
      </c>
      <c r="BG70" s="150">
        <v>5.8799999999999998E-4</v>
      </c>
      <c r="BH70" s="151">
        <v>2.7560000000000002E-3</v>
      </c>
      <c r="BI70" s="193" t="s">
        <v>39</v>
      </c>
      <c r="BJ70" s="183" t="s">
        <v>39</v>
      </c>
      <c r="BK70" s="150">
        <v>2.0202939999999998</v>
      </c>
      <c r="BL70" s="151">
        <v>3.6755119999999994</v>
      </c>
      <c r="BM70" s="150">
        <v>0.61738099999999951</v>
      </c>
      <c r="BN70" s="151">
        <v>2.3228089999999995</v>
      </c>
      <c r="BO70" s="150">
        <v>1.3988129999999999</v>
      </c>
      <c r="BP70" s="151">
        <v>1.2268519999999998</v>
      </c>
      <c r="BQ70" s="150">
        <v>4.1000000000000003E-3</v>
      </c>
      <c r="BR70" s="151">
        <v>0.12585099999999999</v>
      </c>
      <c r="BS70" s="150">
        <v>0</v>
      </c>
      <c r="BT70" s="151">
        <v>0</v>
      </c>
      <c r="BU70" s="150">
        <v>0</v>
      </c>
      <c r="BV70" s="151">
        <v>0</v>
      </c>
      <c r="BW70" s="150" t="s">
        <v>39</v>
      </c>
      <c r="BX70" s="151" t="s">
        <v>39</v>
      </c>
    </row>
    <row r="71" spans="6:76">
      <c r="F71" s="34" t="s">
        <v>136</v>
      </c>
      <c r="G71" s="150">
        <v>1.2032539999999998</v>
      </c>
      <c r="H71" s="151">
        <v>2.818951999999999</v>
      </c>
      <c r="I71" s="150">
        <v>0.64780599999999988</v>
      </c>
      <c r="J71" s="151">
        <v>1.9395679999999993</v>
      </c>
      <c r="K71" s="150">
        <v>0.551647</v>
      </c>
      <c r="L71" s="151">
        <v>0.51684000000000008</v>
      </c>
      <c r="M71" s="150">
        <v>3.6429999999999995E-3</v>
      </c>
      <c r="N71" s="151">
        <v>0.35835699999999998</v>
      </c>
      <c r="O71" s="150">
        <v>3.8999999999999999E-5</v>
      </c>
      <c r="P71" s="151">
        <v>4.9200000000000003E-4</v>
      </c>
      <c r="Q71" s="150">
        <v>1.1900000000000001E-4</v>
      </c>
      <c r="R71" s="151">
        <v>3.6949999999999999E-3</v>
      </c>
      <c r="S71" s="193" t="s">
        <v>39</v>
      </c>
      <c r="T71" s="151" t="s">
        <v>39</v>
      </c>
      <c r="U71" s="150">
        <v>1.5466139999999999</v>
      </c>
      <c r="V71" s="151">
        <v>3.0800890000000001</v>
      </c>
      <c r="W71" s="150">
        <v>0.55413900000000005</v>
      </c>
      <c r="X71" s="151">
        <v>1.4229230000000002</v>
      </c>
      <c r="Y71" s="150">
        <v>0.98817700000000008</v>
      </c>
      <c r="Z71" s="151">
        <v>0.80247299999999999</v>
      </c>
      <c r="AA71" s="150">
        <v>4.2979999999999997E-3</v>
      </c>
      <c r="AB71" s="151">
        <v>0.85469299999999993</v>
      </c>
      <c r="AC71" s="150">
        <v>0</v>
      </c>
      <c r="AD71" s="151">
        <v>0</v>
      </c>
      <c r="AE71" s="150">
        <v>0</v>
      </c>
      <c r="AF71" s="151">
        <v>0</v>
      </c>
      <c r="AG71" s="193" t="s">
        <v>39</v>
      </c>
      <c r="AH71" s="151" t="s">
        <v>39</v>
      </c>
      <c r="AI71" s="150">
        <v>3.4402629999999994</v>
      </c>
      <c r="AJ71" s="151">
        <v>3.2776089999999996</v>
      </c>
      <c r="AK71" s="150">
        <v>0.57966399999999985</v>
      </c>
      <c r="AL71" s="151">
        <v>1.5407449999999994</v>
      </c>
      <c r="AM71" s="150">
        <v>2.856131</v>
      </c>
      <c r="AN71" s="151">
        <v>1.6065610000000001</v>
      </c>
      <c r="AO71" s="150">
        <v>4.4600000000000004E-3</v>
      </c>
      <c r="AP71" s="151">
        <v>0.13023300000000002</v>
      </c>
      <c r="AQ71" s="150">
        <v>0</v>
      </c>
      <c r="AR71" s="151">
        <v>0</v>
      </c>
      <c r="AS71" s="150">
        <v>7.9999999999999996E-6</v>
      </c>
      <c r="AT71" s="151">
        <v>7.0000000000000007E-5</v>
      </c>
      <c r="AU71" s="193" t="s">
        <v>39</v>
      </c>
      <c r="AV71" s="183" t="s">
        <v>39</v>
      </c>
      <c r="AW71" s="150">
        <v>2.1612249999999995</v>
      </c>
      <c r="AX71" s="151">
        <v>4.0162129999999996</v>
      </c>
      <c r="AY71" s="150">
        <v>1.0243759999999997</v>
      </c>
      <c r="AZ71" s="151">
        <v>2.7083109999999997</v>
      </c>
      <c r="BA71" s="150">
        <v>1.1308599999999998</v>
      </c>
      <c r="BB71" s="151">
        <v>1.148622</v>
      </c>
      <c r="BC71" s="150">
        <v>4.1920000000000004E-3</v>
      </c>
      <c r="BD71" s="151">
        <v>0.122111</v>
      </c>
      <c r="BE71" s="150">
        <v>9.2E-5</v>
      </c>
      <c r="BF71" s="151">
        <v>7.319E-3</v>
      </c>
      <c r="BG71" s="150">
        <v>1.7049999999999999E-3</v>
      </c>
      <c r="BH71" s="151">
        <v>2.9850000000000002E-2</v>
      </c>
      <c r="BI71" s="193" t="s">
        <v>39</v>
      </c>
      <c r="BJ71" s="183" t="s">
        <v>39</v>
      </c>
      <c r="BK71" s="150">
        <v>560.83265899999969</v>
      </c>
      <c r="BL71" s="151">
        <v>666.70611399999916</v>
      </c>
      <c r="BM71" s="150">
        <v>196.37307199999969</v>
      </c>
      <c r="BN71" s="151">
        <v>383.45768999999916</v>
      </c>
      <c r="BO71" s="150">
        <v>363.94550300000014</v>
      </c>
      <c r="BP71" s="151">
        <v>278.40416000000005</v>
      </c>
      <c r="BQ71" s="150">
        <v>2.8523E-2</v>
      </c>
      <c r="BR71" s="151">
        <v>4.1907450000000006</v>
      </c>
      <c r="BS71" s="150">
        <v>0.48518099999999997</v>
      </c>
      <c r="BT71" s="151">
        <v>0.64905100000000016</v>
      </c>
      <c r="BU71" s="150">
        <v>3.8000000000000002E-4</v>
      </c>
      <c r="BV71" s="151">
        <v>4.4679999999999997E-3</v>
      </c>
      <c r="BW71" s="150" t="s">
        <v>39</v>
      </c>
      <c r="BX71" s="151" t="s">
        <v>39</v>
      </c>
    </row>
    <row r="72" spans="6:76" ht="15" thickBot="1">
      <c r="F72" s="34" t="s">
        <v>137</v>
      </c>
      <c r="G72" s="150">
        <v>444.2291140000001</v>
      </c>
      <c r="H72" s="151">
        <v>549.63417799999979</v>
      </c>
      <c r="I72" s="150">
        <v>223.83629600000012</v>
      </c>
      <c r="J72" s="151">
        <v>427.62075399999986</v>
      </c>
      <c r="K72" s="150">
        <v>220.36178100000001</v>
      </c>
      <c r="L72" s="151">
        <v>120.23592899999997</v>
      </c>
      <c r="M72" s="150">
        <v>2.8756E-2</v>
      </c>
      <c r="N72" s="151">
        <v>1.6201509999999999</v>
      </c>
      <c r="O72" s="150">
        <v>1.686E-3</v>
      </c>
      <c r="P72" s="151">
        <v>0.140348</v>
      </c>
      <c r="Q72" s="150">
        <v>5.9500000000000004E-4</v>
      </c>
      <c r="R72" s="151">
        <v>1.6996000000000001E-2</v>
      </c>
      <c r="S72" s="193" t="s">
        <v>39</v>
      </c>
      <c r="T72" s="151" t="s">
        <v>39</v>
      </c>
      <c r="U72" s="150">
        <v>402.46128399999998</v>
      </c>
      <c r="V72" s="151">
        <v>497.49797299999983</v>
      </c>
      <c r="W72" s="150">
        <v>250.40410699999993</v>
      </c>
      <c r="X72" s="151">
        <v>432.40061599999984</v>
      </c>
      <c r="Y72" s="150">
        <v>151.97608500000004</v>
      </c>
      <c r="Z72" s="151">
        <v>62.99362099999999</v>
      </c>
      <c r="AA72" s="150">
        <v>3.1356000000000002E-2</v>
      </c>
      <c r="AB72" s="151">
        <v>1.9763029999999999</v>
      </c>
      <c r="AC72" s="150">
        <v>4.971600000000001E-2</v>
      </c>
      <c r="AD72" s="151">
        <v>0.12485700000000001</v>
      </c>
      <c r="AE72" s="150">
        <v>1.9999999999999998E-5</v>
      </c>
      <c r="AF72" s="151">
        <v>2.5760000000000002E-3</v>
      </c>
      <c r="AG72" s="193" t="s">
        <v>39</v>
      </c>
      <c r="AH72" s="151" t="s">
        <v>39</v>
      </c>
      <c r="AI72" s="150">
        <v>458.82141399999989</v>
      </c>
      <c r="AJ72" s="151">
        <v>553.26222699999994</v>
      </c>
      <c r="AK72" s="150">
        <v>285.9313939999999</v>
      </c>
      <c r="AL72" s="151">
        <v>484.19274399999995</v>
      </c>
      <c r="AM72" s="150">
        <v>172.83805700000002</v>
      </c>
      <c r="AN72" s="151"/>
      <c r="AO72" s="150">
        <v>2.8508000000000002E-2</v>
      </c>
      <c r="AP72" s="151">
        <v>2.5447280000000001</v>
      </c>
      <c r="AQ72" s="150">
        <v>2.3248000000000001E-2</v>
      </c>
      <c r="AR72" s="151">
        <v>0.24979400000000002</v>
      </c>
      <c r="AS72" s="150">
        <v>2.0699999999999999E-4</v>
      </c>
      <c r="AT72" s="151">
        <v>3.3129999999999995E-3</v>
      </c>
      <c r="AU72" s="193" t="s">
        <v>39</v>
      </c>
      <c r="AV72" s="183" t="s">
        <v>39</v>
      </c>
      <c r="AW72" s="150">
        <v>529.007026</v>
      </c>
      <c r="AX72" s="151">
        <v>697.19506000000013</v>
      </c>
      <c r="AY72" s="150">
        <v>191.1101019999999</v>
      </c>
      <c r="AZ72" s="151">
        <v>421.10612000000015</v>
      </c>
      <c r="BA72" s="150">
        <v>337.83586200000002</v>
      </c>
      <c r="BB72" s="151">
        <v>271.41465799999992</v>
      </c>
      <c r="BC72" s="150">
        <v>3.3132999999999996E-2</v>
      </c>
      <c r="BD72" s="151">
        <v>4.3027980000000001</v>
      </c>
      <c r="BE72" s="150">
        <v>1.6462000000000001E-2</v>
      </c>
      <c r="BF72" s="151">
        <v>0.301396</v>
      </c>
      <c r="BG72" s="150">
        <v>1.1467E-2</v>
      </c>
      <c r="BH72" s="151">
        <v>7.0087999999999998E-2</v>
      </c>
      <c r="BI72" s="193" t="s">
        <v>39</v>
      </c>
      <c r="BJ72" s="183" t="s">
        <v>39</v>
      </c>
      <c r="BK72" s="150">
        <v>157.82006200000001</v>
      </c>
      <c r="BL72" s="151">
        <v>229.1766550000001</v>
      </c>
      <c r="BM72" s="150">
        <v>43.11287999999999</v>
      </c>
      <c r="BN72" s="151">
        <v>165.43877800000007</v>
      </c>
      <c r="BO72" s="150">
        <v>114.558064</v>
      </c>
      <c r="BP72" s="151">
        <v>62.579812000000025</v>
      </c>
      <c r="BQ72" s="150">
        <v>2.5311999999999998E-2</v>
      </c>
      <c r="BR72" s="151">
        <v>1.1018300000000001</v>
      </c>
      <c r="BS72" s="150">
        <v>0.12375700000000001</v>
      </c>
      <c r="BT72" s="151">
        <v>5.2763999999999998E-2</v>
      </c>
      <c r="BU72" s="150">
        <v>4.9000000000000005E-5</v>
      </c>
      <c r="BV72" s="151">
        <v>3.4710000000000001E-3</v>
      </c>
      <c r="BW72" s="150" t="s">
        <v>39</v>
      </c>
      <c r="BX72" s="151" t="s">
        <v>39</v>
      </c>
    </row>
    <row r="73" spans="6:76" ht="15" thickBot="1">
      <c r="F73" s="197" t="s">
        <v>55</v>
      </c>
      <c r="G73" s="12" t="s">
        <v>56</v>
      </c>
      <c r="H73" s="156" t="s">
        <v>56</v>
      </c>
      <c r="I73" s="12" t="s">
        <v>56</v>
      </c>
      <c r="J73" s="156" t="s">
        <v>56</v>
      </c>
      <c r="K73" s="12" t="s">
        <v>56</v>
      </c>
      <c r="L73" s="156" t="s">
        <v>56</v>
      </c>
      <c r="M73" s="12" t="s">
        <v>56</v>
      </c>
      <c r="N73" s="156" t="s">
        <v>56</v>
      </c>
      <c r="O73" s="12" t="s">
        <v>56</v>
      </c>
      <c r="P73" s="156" t="s">
        <v>56</v>
      </c>
      <c r="Q73" s="12" t="s">
        <v>56</v>
      </c>
      <c r="R73" s="156" t="s">
        <v>56</v>
      </c>
      <c r="S73" s="199" t="s">
        <v>56</v>
      </c>
      <c r="T73" s="200" t="s">
        <v>56</v>
      </c>
      <c r="U73" s="12" t="s">
        <v>56</v>
      </c>
      <c r="V73" s="156" t="s">
        <v>56</v>
      </c>
      <c r="W73" s="12" t="s">
        <v>56</v>
      </c>
      <c r="X73" s="156" t="s">
        <v>56</v>
      </c>
      <c r="Y73" s="12" t="s">
        <v>56</v>
      </c>
      <c r="Z73" s="156" t="s">
        <v>56</v>
      </c>
      <c r="AA73" s="12" t="s">
        <v>56</v>
      </c>
      <c r="AB73" s="156" t="s">
        <v>56</v>
      </c>
      <c r="AC73" s="12" t="s">
        <v>56</v>
      </c>
      <c r="AD73" s="156" t="s">
        <v>56</v>
      </c>
      <c r="AE73" s="12" t="s">
        <v>56</v>
      </c>
      <c r="AF73" s="156" t="s">
        <v>56</v>
      </c>
      <c r="AG73" s="199" t="s">
        <v>56</v>
      </c>
      <c r="AH73" s="156" t="s">
        <v>56</v>
      </c>
      <c r="AI73" s="150">
        <v>148.27262600000003</v>
      </c>
      <c r="AJ73" s="151">
        <v>206.68962099999993</v>
      </c>
      <c r="AK73" s="150">
        <v>47.921514000000016</v>
      </c>
      <c r="AL73" s="151">
        <v>160.88864699999996</v>
      </c>
      <c r="AM73" s="150">
        <v>100.32701400000002</v>
      </c>
      <c r="AN73" s="151">
        <v>44.729939999999985</v>
      </c>
      <c r="AO73" s="150">
        <v>1.0371E-2</v>
      </c>
      <c r="AP73" s="151">
        <v>0.738039</v>
      </c>
      <c r="AQ73" s="150">
        <v>1.371E-2</v>
      </c>
      <c r="AR73" s="151">
        <v>0.33101800000000003</v>
      </c>
      <c r="AS73" s="150">
        <v>1.7E-5</v>
      </c>
      <c r="AT73" s="151">
        <v>1.977E-3</v>
      </c>
      <c r="AU73" s="193" t="s">
        <v>39</v>
      </c>
      <c r="AV73" s="183" t="s">
        <v>39</v>
      </c>
      <c r="AW73" s="150">
        <v>214.46560300000002</v>
      </c>
      <c r="AX73" s="151">
        <v>279.85683200000005</v>
      </c>
      <c r="AY73" s="150">
        <v>44.719695999999971</v>
      </c>
      <c r="AZ73" s="151">
        <v>185.18402400000008</v>
      </c>
      <c r="BA73" s="150">
        <v>169.69567100000003</v>
      </c>
      <c r="BB73" s="151">
        <v>94.107412999999994</v>
      </c>
      <c r="BC73" s="150">
        <v>2.0477000000000009E-2</v>
      </c>
      <c r="BD73" s="151">
        <v>0.48150899999999996</v>
      </c>
      <c r="BE73" s="150">
        <v>2.9683999999999999E-2</v>
      </c>
      <c r="BF73" s="151">
        <v>5.9785000000000005E-2</v>
      </c>
      <c r="BG73" s="150">
        <v>7.5000000000000007E-5</v>
      </c>
      <c r="BH73" s="151">
        <v>2.4100999999999997E-2</v>
      </c>
      <c r="BI73" s="193" t="s">
        <v>39</v>
      </c>
      <c r="BJ73" s="183" t="s">
        <v>39</v>
      </c>
      <c r="BK73" s="150">
        <v>547.00737999999978</v>
      </c>
      <c r="BL73" s="151">
        <v>773.29671800000006</v>
      </c>
      <c r="BM73" s="150">
        <v>283.0335259999996</v>
      </c>
      <c r="BN73" s="151">
        <v>575.44941999999992</v>
      </c>
      <c r="BO73" s="150">
        <v>263.7546660000001</v>
      </c>
      <c r="BP73" s="151">
        <v>191.22767900000008</v>
      </c>
      <c r="BQ73" s="150">
        <v>9.8089000000000037E-2</v>
      </c>
      <c r="BR73" s="151">
        <v>6.1417349999999997</v>
      </c>
      <c r="BS73" s="150">
        <v>0.119544</v>
      </c>
      <c r="BT73" s="151">
        <v>0.38573099999999999</v>
      </c>
      <c r="BU73" s="150">
        <v>1.5549999999999997E-3</v>
      </c>
      <c r="BV73" s="151">
        <v>9.2152999999999985E-2</v>
      </c>
      <c r="BW73" s="150" t="s">
        <v>39</v>
      </c>
      <c r="BX73" s="151" t="s">
        <v>39</v>
      </c>
    </row>
    <row r="74" spans="6:76">
      <c r="F74" s="34" t="s">
        <v>138</v>
      </c>
      <c r="G74" s="150">
        <v>143.158039</v>
      </c>
      <c r="H74" s="151">
        <v>217.25162399999996</v>
      </c>
      <c r="I74" s="150">
        <v>41.524405000000016</v>
      </c>
      <c r="J74" s="151">
        <v>171.91643299999996</v>
      </c>
      <c r="K74" s="150">
        <v>101.547999</v>
      </c>
      <c r="L74" s="151">
        <v>41.837189999999993</v>
      </c>
      <c r="M74" s="150">
        <v>8.1550000000000025E-2</v>
      </c>
      <c r="N74" s="151">
        <v>3.3196040000000009</v>
      </c>
      <c r="O74" s="150">
        <v>2.529E-3</v>
      </c>
      <c r="P74" s="151">
        <v>0.15845300000000001</v>
      </c>
      <c r="Q74" s="150">
        <v>1.5560000000000001E-3</v>
      </c>
      <c r="R74" s="151">
        <v>1.9944E-2</v>
      </c>
      <c r="S74" s="193" t="s">
        <v>39</v>
      </c>
      <c r="T74" s="151" t="s">
        <v>39</v>
      </c>
      <c r="U74" s="150">
        <v>131.502342</v>
      </c>
      <c r="V74" s="151">
        <v>192.08709400000004</v>
      </c>
      <c r="W74" s="150">
        <v>42.22499899999999</v>
      </c>
      <c r="X74" s="151">
        <v>156.23645800000006</v>
      </c>
      <c r="Y74" s="150">
        <v>88.608993000000027</v>
      </c>
      <c r="Z74" s="151">
        <v>34.367719999999991</v>
      </c>
      <c r="AA74" s="150">
        <v>2.3674999999999988E-2</v>
      </c>
      <c r="AB74" s="151">
        <v>0.88610999999999995</v>
      </c>
      <c r="AC74" s="150">
        <v>0.64450199999999991</v>
      </c>
      <c r="AD74" s="151">
        <v>0.59478999999999993</v>
      </c>
      <c r="AE74" s="150">
        <v>1.73E-4</v>
      </c>
      <c r="AF74" s="151">
        <v>2.016E-3</v>
      </c>
      <c r="AG74" s="193" t="s">
        <v>39</v>
      </c>
      <c r="AH74" s="151" t="s">
        <v>39</v>
      </c>
      <c r="AI74" s="150">
        <v>429.28169499999996</v>
      </c>
      <c r="AJ74" s="151">
        <v>499.35531500000025</v>
      </c>
      <c r="AK74" s="150">
        <v>278.14608200000004</v>
      </c>
      <c r="AL74" s="151">
        <v>402.86697700000025</v>
      </c>
      <c r="AM74" s="150">
        <v>151.046325</v>
      </c>
      <c r="AN74" s="151">
        <v>93.210620999999989</v>
      </c>
      <c r="AO74" s="150">
        <v>6.3230000000000008E-2</v>
      </c>
      <c r="AP74" s="151">
        <v>3.2259310000000001</v>
      </c>
      <c r="AQ74" s="150">
        <v>2.5618999999999999E-2</v>
      </c>
      <c r="AR74" s="151">
        <v>3.6588000000000002E-2</v>
      </c>
      <c r="AS74" s="150">
        <v>4.3899999999999994E-4</v>
      </c>
      <c r="AT74" s="151">
        <v>1.5197999999999998E-2</v>
      </c>
      <c r="AU74" s="193" t="s">
        <v>39</v>
      </c>
      <c r="AV74" s="183" t="s">
        <v>39</v>
      </c>
      <c r="AW74" s="150">
        <v>576.35509599999978</v>
      </c>
      <c r="AX74" s="151">
        <v>841.83978699999989</v>
      </c>
      <c r="AY74" s="150">
        <v>310.80371699999989</v>
      </c>
      <c r="AZ74" s="151">
        <v>615.97938699999986</v>
      </c>
      <c r="BA74" s="150">
        <v>264.74128399999995</v>
      </c>
      <c r="BB74" s="151">
        <v>219.06221500000007</v>
      </c>
      <c r="BC74" s="150">
        <v>8.5322000000000009E-2</v>
      </c>
      <c r="BD74" s="151">
        <v>4.8343569999999998</v>
      </c>
      <c r="BE74" s="150">
        <v>0.72299800000000003</v>
      </c>
      <c r="BF74" s="151">
        <v>1.887454</v>
      </c>
      <c r="BG74" s="150">
        <v>1.7749999999999997E-3</v>
      </c>
      <c r="BH74" s="151">
        <v>7.6373999999999997E-2</v>
      </c>
      <c r="BI74" s="193" t="s">
        <v>39</v>
      </c>
      <c r="BJ74" s="183" t="s">
        <v>39</v>
      </c>
      <c r="BK74" s="150">
        <v>24.770260000000004</v>
      </c>
      <c r="BL74" s="151">
        <v>133.97047499999996</v>
      </c>
      <c r="BM74" s="150">
        <v>23.636667000000006</v>
      </c>
      <c r="BN74" s="151">
        <v>127.79336799999999</v>
      </c>
      <c r="BO74" s="150">
        <v>1.1120319999999999</v>
      </c>
      <c r="BP74" s="151">
        <v>4.4539669999999996</v>
      </c>
      <c r="BQ74" s="150">
        <v>2.0684000000000001E-2</v>
      </c>
      <c r="BR74" s="151">
        <v>1.7101339999999998</v>
      </c>
      <c r="BS74" s="150">
        <v>3.0000000000000004E-5</v>
      </c>
      <c r="BT74" s="151">
        <v>3.3990000000000001E-3</v>
      </c>
      <c r="BU74" s="150">
        <v>8.4699999999999999E-4</v>
      </c>
      <c r="BV74" s="151">
        <v>9.6069999999999992E-3</v>
      </c>
      <c r="BW74" s="150" t="s">
        <v>39</v>
      </c>
      <c r="BX74" s="151" t="s">
        <v>39</v>
      </c>
    </row>
    <row r="75" spans="6:76">
      <c r="F75" s="34" t="s">
        <v>139</v>
      </c>
      <c r="G75" s="150">
        <v>21.065023999999994</v>
      </c>
      <c r="H75" s="151">
        <v>162.43170299999994</v>
      </c>
      <c r="I75" s="150">
        <v>20.681475999999996</v>
      </c>
      <c r="J75" s="151">
        <v>161.29848999999996</v>
      </c>
      <c r="K75" s="150">
        <v>0.366452</v>
      </c>
      <c r="L75" s="151">
        <v>0.401478</v>
      </c>
      <c r="M75" s="150">
        <v>5.8140000000000006E-3</v>
      </c>
      <c r="N75" s="151">
        <v>0.46463499999999996</v>
      </c>
      <c r="O75" s="150">
        <v>1.0881999999999999E-2</v>
      </c>
      <c r="P75" s="151">
        <v>0.25395800000000002</v>
      </c>
      <c r="Q75" s="150">
        <v>4.0000000000000002E-4</v>
      </c>
      <c r="R75" s="151">
        <v>1.3141999999999999E-2</v>
      </c>
      <c r="S75" s="193" t="s">
        <v>39</v>
      </c>
      <c r="T75" s="151" t="s">
        <v>39</v>
      </c>
      <c r="U75" s="150">
        <v>21.745446000000001</v>
      </c>
      <c r="V75" s="151">
        <v>154.95611100000002</v>
      </c>
      <c r="W75" s="150">
        <v>21.084126000000005</v>
      </c>
      <c r="X75" s="151">
        <v>153.52390900000003</v>
      </c>
      <c r="Y75" s="150">
        <v>0.62377199999999977</v>
      </c>
      <c r="Z75" s="151">
        <v>0.35571899999999995</v>
      </c>
      <c r="AA75" s="150">
        <v>6.0759999999999998E-3</v>
      </c>
      <c r="AB75" s="151">
        <v>0.37756599999999996</v>
      </c>
      <c r="AC75" s="150">
        <v>3.1441999999999998E-2</v>
      </c>
      <c r="AD75" s="151">
        <v>0.69767400000000002</v>
      </c>
      <c r="AE75" s="150">
        <v>3.0000000000000001E-5</v>
      </c>
      <c r="AF75" s="151">
        <v>1.2430000000000002E-3</v>
      </c>
      <c r="AG75" s="193" t="s">
        <v>39</v>
      </c>
      <c r="AH75" s="151" t="s">
        <v>39</v>
      </c>
      <c r="AI75" s="150">
        <v>25.511479999999992</v>
      </c>
      <c r="AJ75" s="151">
        <v>174.69867399999995</v>
      </c>
      <c r="AK75" s="150">
        <v>24.171236999999994</v>
      </c>
      <c r="AL75" s="151">
        <v>168.98561599999999</v>
      </c>
      <c r="AM75" s="150">
        <v>1.3249440000000001</v>
      </c>
      <c r="AN75" s="151">
        <v>4.815455</v>
      </c>
      <c r="AO75" s="150">
        <v>1.2935E-2</v>
      </c>
      <c r="AP75" s="151">
        <v>0.88207400000000002</v>
      </c>
      <c r="AQ75" s="150">
        <v>2.3639999999999998E-3</v>
      </c>
      <c r="AR75" s="151">
        <v>1.5528999999999999E-2</v>
      </c>
      <c r="AS75" s="150">
        <v>0</v>
      </c>
      <c r="AT75" s="151">
        <v>0</v>
      </c>
      <c r="AU75" s="193" t="s">
        <v>39</v>
      </c>
      <c r="AV75" s="183" t="s">
        <v>39</v>
      </c>
      <c r="AW75" s="150">
        <v>23.697180999999997</v>
      </c>
      <c r="AX75" s="151">
        <v>171.54984200000001</v>
      </c>
      <c r="AY75" s="150">
        <v>20.838754999999999</v>
      </c>
      <c r="AZ75" s="151">
        <v>156.90835999999999</v>
      </c>
      <c r="BA75" s="150">
        <v>2.8354839999999997</v>
      </c>
      <c r="BB75" s="151">
        <v>13.407492</v>
      </c>
      <c r="BC75" s="150">
        <v>2.0960000000000003E-2</v>
      </c>
      <c r="BD75" s="151">
        <v>1.218577</v>
      </c>
      <c r="BE75" s="150">
        <v>1.9729999999999999E-3</v>
      </c>
      <c r="BF75" s="151">
        <v>1.4898999999999999E-2</v>
      </c>
      <c r="BG75" s="150">
        <v>9.0000000000000002E-6</v>
      </c>
      <c r="BH75" s="151">
        <v>5.1400000000000003E-4</v>
      </c>
      <c r="BI75" s="193" t="s">
        <v>39</v>
      </c>
      <c r="BJ75" s="183" t="s">
        <v>39</v>
      </c>
      <c r="BK75" s="150">
        <v>24.809023000000021</v>
      </c>
      <c r="BL75" s="151">
        <v>202.66055399999993</v>
      </c>
      <c r="BM75" s="150">
        <v>21.004216000000021</v>
      </c>
      <c r="BN75" s="151">
        <v>149.75555299999996</v>
      </c>
      <c r="BO75" s="150">
        <v>3.7435609999999988</v>
      </c>
      <c r="BP75" s="151">
        <v>15.686028000000002</v>
      </c>
      <c r="BQ75" s="150">
        <v>3.2485000000000035E-2</v>
      </c>
      <c r="BR75" s="151">
        <v>0.84665199999999985</v>
      </c>
      <c r="BS75" s="150">
        <v>1.3000000000000002E-4</v>
      </c>
      <c r="BT75" s="151">
        <v>1.8289999999999999E-3</v>
      </c>
      <c r="BU75" s="150">
        <v>2.8631E-2</v>
      </c>
      <c r="BV75" s="151">
        <v>36.370491999999999</v>
      </c>
      <c r="BW75" s="150" t="s">
        <v>39</v>
      </c>
      <c r="BX75" s="151" t="s">
        <v>39</v>
      </c>
    </row>
    <row r="76" spans="6:76">
      <c r="F76" s="34" t="s">
        <v>140</v>
      </c>
      <c r="G76" s="150">
        <v>143.81863799999996</v>
      </c>
      <c r="H76" s="151">
        <v>165.64571199999995</v>
      </c>
      <c r="I76" s="150">
        <v>20.298008999999997</v>
      </c>
      <c r="J76" s="151">
        <v>89.864911999999947</v>
      </c>
      <c r="K76" s="150">
        <v>123.512772</v>
      </c>
      <c r="L76" s="151">
        <v>75.238352999999989</v>
      </c>
      <c r="M76" s="150">
        <v>7.2049999999999996E-3</v>
      </c>
      <c r="N76" s="151">
        <v>0.51154199999999994</v>
      </c>
      <c r="O76" s="150">
        <v>3.8999999999999999E-5</v>
      </c>
      <c r="P76" s="151">
        <v>1.3878E-2</v>
      </c>
      <c r="Q76" s="150">
        <v>6.1300000000000005E-4</v>
      </c>
      <c r="R76" s="151">
        <v>1.7027E-2</v>
      </c>
      <c r="S76" s="193" t="s">
        <v>39</v>
      </c>
      <c r="T76" s="151" t="s">
        <v>39</v>
      </c>
      <c r="U76" s="150">
        <v>167.83452100000002</v>
      </c>
      <c r="V76" s="151">
        <v>144.88562900000002</v>
      </c>
      <c r="W76" s="150">
        <v>39.561898999999997</v>
      </c>
      <c r="X76" s="151">
        <v>93.405872000000031</v>
      </c>
      <c r="Y76" s="150">
        <v>128.263631</v>
      </c>
      <c r="Z76" s="151">
        <v>50.716964000000011</v>
      </c>
      <c r="AA76" s="150">
        <v>8.8679999999999991E-3</v>
      </c>
      <c r="AB76" s="151">
        <v>0.75486399999999998</v>
      </c>
      <c r="AC76" s="150">
        <v>1.2999999999999999E-5</v>
      </c>
      <c r="AD76" s="151">
        <v>1.7999999999999998E-4</v>
      </c>
      <c r="AE76" s="150">
        <v>1.1E-4</v>
      </c>
      <c r="AF76" s="151">
        <v>7.7489999999999998E-3</v>
      </c>
      <c r="AG76" s="193" t="s">
        <v>39</v>
      </c>
      <c r="AH76" s="151" t="s">
        <v>39</v>
      </c>
      <c r="AI76" s="150">
        <v>155.80989999999997</v>
      </c>
      <c r="AJ76" s="151">
        <v>141.31174100000004</v>
      </c>
      <c r="AK76" s="150">
        <v>50.675337999999954</v>
      </c>
      <c r="AL76" s="151">
        <v>93.125364000000019</v>
      </c>
      <c r="AM76" s="150">
        <v>105.121325</v>
      </c>
      <c r="AN76" s="151">
        <v>47.582360000000008</v>
      </c>
      <c r="AO76" s="150">
        <v>1.3013999999999998E-2</v>
      </c>
      <c r="AP76" s="151">
        <v>0.59704599999999997</v>
      </c>
      <c r="AQ76" s="150">
        <v>1.07E-4</v>
      </c>
      <c r="AR76" s="151">
        <v>2.9550000000000002E-3</v>
      </c>
      <c r="AS76" s="150">
        <v>1.16E-4</v>
      </c>
      <c r="AT76" s="151">
        <v>4.0159999999999996E-3</v>
      </c>
      <c r="AU76" s="193" t="s">
        <v>39</v>
      </c>
      <c r="AV76" s="183" t="s">
        <v>39</v>
      </c>
      <c r="AW76" s="150">
        <v>164.37089899999998</v>
      </c>
      <c r="AX76" s="151">
        <v>166.82688899999999</v>
      </c>
      <c r="AY76" s="150">
        <v>21.433824999999995</v>
      </c>
      <c r="AZ76" s="151">
        <v>112.08760999999997</v>
      </c>
      <c r="BA76" s="150">
        <v>142.84954500000001</v>
      </c>
      <c r="BB76" s="151">
        <v>54.057631999999998</v>
      </c>
      <c r="BC76" s="150">
        <v>1.6132999999999998E-2</v>
      </c>
      <c r="BD76" s="151">
        <v>0.59548100000000004</v>
      </c>
      <c r="BE76" s="150">
        <v>7.0624999999999993E-2</v>
      </c>
      <c r="BF76" s="151">
        <v>6.6727999999999996E-2</v>
      </c>
      <c r="BG76" s="150">
        <v>7.7100000000000009E-4</v>
      </c>
      <c r="BH76" s="151">
        <v>1.9438000000000004E-2</v>
      </c>
      <c r="BI76" s="193" t="s">
        <v>39</v>
      </c>
      <c r="BJ76" s="183" t="s">
        <v>39</v>
      </c>
      <c r="BK76" s="150">
        <v>157.55470399999999</v>
      </c>
      <c r="BL76" s="151">
        <v>159.41773099999995</v>
      </c>
      <c r="BM76" s="150">
        <v>23.767352000000034</v>
      </c>
      <c r="BN76" s="151">
        <v>106.32436999999993</v>
      </c>
      <c r="BO76" s="150">
        <v>133.76527299999992</v>
      </c>
      <c r="BP76" s="151">
        <v>52.416404000000007</v>
      </c>
      <c r="BQ76" s="150">
        <v>2.0102000000000002E-2</v>
      </c>
      <c r="BR76" s="151">
        <v>0.52146300000000001</v>
      </c>
      <c r="BS76" s="150">
        <v>1.8109999999999999E-3</v>
      </c>
      <c r="BT76" s="151">
        <v>0.14860100000000001</v>
      </c>
      <c r="BU76" s="150">
        <v>1.6599999999999997E-4</v>
      </c>
      <c r="BV76" s="151">
        <v>6.8930000000000007E-3</v>
      </c>
      <c r="BW76" s="150" t="s">
        <v>39</v>
      </c>
      <c r="BX76" s="151" t="s">
        <v>39</v>
      </c>
    </row>
    <row r="77" spans="6:76" ht="15" thickBot="1">
      <c r="F77" s="35" t="s">
        <v>114</v>
      </c>
      <c r="G77" s="152">
        <v>0</v>
      </c>
      <c r="H77" s="154">
        <v>0</v>
      </c>
      <c r="I77" s="152">
        <v>0</v>
      </c>
      <c r="J77" s="154">
        <v>0</v>
      </c>
      <c r="K77" s="152">
        <v>0</v>
      </c>
      <c r="L77" s="154">
        <v>0</v>
      </c>
      <c r="M77" s="152">
        <v>0</v>
      </c>
      <c r="N77" s="154">
        <v>0</v>
      </c>
      <c r="O77" s="152">
        <v>0</v>
      </c>
      <c r="P77" s="154">
        <v>0</v>
      </c>
      <c r="Q77" s="152">
        <v>0</v>
      </c>
      <c r="R77" s="154">
        <v>0</v>
      </c>
      <c r="S77" s="196"/>
      <c r="T77" s="154"/>
      <c r="U77" s="152">
        <v>0</v>
      </c>
      <c r="V77" s="154">
        <v>0</v>
      </c>
      <c r="W77" s="152">
        <v>2.81E-3</v>
      </c>
      <c r="X77" s="154">
        <v>5.9309999999999996E-3</v>
      </c>
      <c r="Y77" s="152">
        <v>0</v>
      </c>
      <c r="Z77" s="154">
        <v>0</v>
      </c>
      <c r="AA77" s="152">
        <v>0</v>
      </c>
      <c r="AB77" s="154">
        <v>0</v>
      </c>
      <c r="AC77" s="152">
        <v>0</v>
      </c>
      <c r="AD77" s="154">
        <v>0</v>
      </c>
      <c r="AE77" s="152">
        <v>0</v>
      </c>
      <c r="AF77" s="154">
        <v>0</v>
      </c>
      <c r="AG77" s="196" t="s">
        <v>39</v>
      </c>
      <c r="AH77" s="154" t="s">
        <v>39</v>
      </c>
      <c r="AI77" s="152">
        <v>0</v>
      </c>
      <c r="AJ77" s="154">
        <v>0</v>
      </c>
      <c r="AK77" s="152">
        <v>4.3599999999999997E-4</v>
      </c>
      <c r="AL77" s="154">
        <v>5.6760000000000005E-3</v>
      </c>
      <c r="AM77" s="152">
        <v>0</v>
      </c>
      <c r="AN77" s="154">
        <v>0</v>
      </c>
      <c r="AO77" s="152">
        <v>0</v>
      </c>
      <c r="AP77" s="154">
        <v>0</v>
      </c>
      <c r="AQ77" s="152">
        <v>0</v>
      </c>
      <c r="AR77" s="154">
        <v>0</v>
      </c>
      <c r="AS77" s="152">
        <v>0</v>
      </c>
      <c r="AT77" s="154">
        <v>0</v>
      </c>
      <c r="AU77" s="196" t="s">
        <v>39</v>
      </c>
      <c r="AV77" s="184" t="s">
        <v>39</v>
      </c>
      <c r="AW77" s="152">
        <v>9.9322099999999995</v>
      </c>
      <c r="AX77" s="154">
        <v>4.8863159999999999</v>
      </c>
      <c r="AY77" s="152">
        <v>6.4731999999999998E-2</v>
      </c>
      <c r="AZ77" s="154">
        <v>5.3892000000000002E-2</v>
      </c>
      <c r="BA77" s="152">
        <v>9.8685119999999991</v>
      </c>
      <c r="BB77" s="154">
        <v>4.8403119999999999</v>
      </c>
      <c r="BC77" s="152">
        <v>0</v>
      </c>
      <c r="BD77" s="154">
        <v>0</v>
      </c>
      <c r="BE77" s="152">
        <v>3.1129999999999999E-3</v>
      </c>
      <c r="BF77" s="154">
        <v>1.8720000000000002E-3</v>
      </c>
      <c r="BG77" s="152">
        <v>0</v>
      </c>
      <c r="BH77" s="154">
        <v>0</v>
      </c>
      <c r="BI77" s="196" t="s">
        <v>39</v>
      </c>
      <c r="BJ77" s="184" t="s">
        <v>39</v>
      </c>
      <c r="BK77" s="152">
        <v>13.708820000000003</v>
      </c>
      <c r="BL77" s="154">
        <v>6.2306060000000025</v>
      </c>
      <c r="BM77" s="152">
        <v>0</v>
      </c>
      <c r="BN77" s="154">
        <v>0</v>
      </c>
      <c r="BO77" s="152">
        <v>13.708820000000003</v>
      </c>
      <c r="BP77" s="154">
        <v>6.2306060000000025</v>
      </c>
      <c r="BQ77" s="152">
        <v>0</v>
      </c>
      <c r="BR77" s="154">
        <v>0</v>
      </c>
      <c r="BS77" s="152">
        <v>0</v>
      </c>
      <c r="BT77" s="154">
        <v>0</v>
      </c>
      <c r="BU77" s="152">
        <v>0</v>
      </c>
      <c r="BV77" s="154">
        <v>0</v>
      </c>
      <c r="BW77" s="152" t="s">
        <v>39</v>
      </c>
      <c r="BX77" s="154" t="s">
        <v>39</v>
      </c>
    </row>
  </sheetData>
  <mergeCells count="90">
    <mergeCell ref="G8:T8"/>
    <mergeCell ref="G9:T9"/>
    <mergeCell ref="O10:P10"/>
    <mergeCell ref="Q10:R10"/>
    <mergeCell ref="S10:T10"/>
    <mergeCell ref="G10:H10"/>
    <mergeCell ref="I10:J10"/>
    <mergeCell ref="K10:L10"/>
    <mergeCell ref="M10:N10"/>
    <mergeCell ref="U8:AH8"/>
    <mergeCell ref="U9:AH9"/>
    <mergeCell ref="U10:V10"/>
    <mergeCell ref="W10:X10"/>
    <mergeCell ref="Y10:Z10"/>
    <mergeCell ref="AA10:AB10"/>
    <mergeCell ref="AC10:AD10"/>
    <mergeCell ref="AE10:AF10"/>
    <mergeCell ref="AG10:AH10"/>
    <mergeCell ref="AI8:AV8"/>
    <mergeCell ref="AI9:AV9"/>
    <mergeCell ref="AI10:AJ10"/>
    <mergeCell ref="AK10:AL10"/>
    <mergeCell ref="AM10:AN10"/>
    <mergeCell ref="AO10:AP10"/>
    <mergeCell ref="AQ10:AR10"/>
    <mergeCell ref="AS10:AT10"/>
    <mergeCell ref="AU10:AV10"/>
    <mergeCell ref="AW8:BJ8"/>
    <mergeCell ref="AW9:BJ9"/>
    <mergeCell ref="AW10:AX10"/>
    <mergeCell ref="AY10:AZ10"/>
    <mergeCell ref="BA10:BB10"/>
    <mergeCell ref="BC10:BD10"/>
    <mergeCell ref="BE10:BF10"/>
    <mergeCell ref="BG10:BH10"/>
    <mergeCell ref="BI10:BJ10"/>
    <mergeCell ref="BK8:BX8"/>
    <mergeCell ref="BK9:BX9"/>
    <mergeCell ref="BK10:BL10"/>
    <mergeCell ref="BM10:BN10"/>
    <mergeCell ref="BO10:BP10"/>
    <mergeCell ref="BQ10:BR10"/>
    <mergeCell ref="BS10:BT10"/>
    <mergeCell ref="BU10:BV10"/>
    <mergeCell ref="BW10:BX10"/>
    <mergeCell ref="U46:AH46"/>
    <mergeCell ref="AI46:AV46"/>
    <mergeCell ref="AW46:BJ46"/>
    <mergeCell ref="BK46:BX46"/>
    <mergeCell ref="G45:T45"/>
    <mergeCell ref="U45:AH45"/>
    <mergeCell ref="AI45:AV45"/>
    <mergeCell ref="AW45:BJ45"/>
    <mergeCell ref="BK45:BX45"/>
    <mergeCell ref="G46:T46"/>
    <mergeCell ref="G47:H47"/>
    <mergeCell ref="I47:J47"/>
    <mergeCell ref="K47:L47"/>
    <mergeCell ref="M47:N47"/>
    <mergeCell ref="O47:P47"/>
    <mergeCell ref="AA47:AB47"/>
    <mergeCell ref="AC47:AD47"/>
    <mergeCell ref="AE47:AF47"/>
    <mergeCell ref="AG47:AH47"/>
    <mergeCell ref="AI47:AJ47"/>
    <mergeCell ref="Q47:R47"/>
    <mergeCell ref="S47:T47"/>
    <mergeCell ref="U47:V47"/>
    <mergeCell ref="W47:X47"/>
    <mergeCell ref="Y47:Z47"/>
    <mergeCell ref="AU47:AV47"/>
    <mergeCell ref="AW47:AX47"/>
    <mergeCell ref="AY47:AZ47"/>
    <mergeCell ref="BA47:BB47"/>
    <mergeCell ref="BC47:BD47"/>
    <mergeCell ref="AK47:AL47"/>
    <mergeCell ref="AM47:AN47"/>
    <mergeCell ref="AO47:AP47"/>
    <mergeCell ref="AQ47:AR47"/>
    <mergeCell ref="AS47:AT47"/>
    <mergeCell ref="BO47:BP47"/>
    <mergeCell ref="BQ47:BR47"/>
    <mergeCell ref="BS47:BT47"/>
    <mergeCell ref="BU47:BV47"/>
    <mergeCell ref="BW47:BX47"/>
    <mergeCell ref="BE47:BF47"/>
    <mergeCell ref="BG47:BH47"/>
    <mergeCell ref="BI47:BJ47"/>
    <mergeCell ref="BK47:BL47"/>
    <mergeCell ref="BM47:BN47"/>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84A0E-C35A-4DAA-B25A-5C4AB99E8F8C}">
  <sheetPr>
    <tabColor rgb="FFFF7C80"/>
  </sheetPr>
  <dimension ref="F3:AD150"/>
  <sheetViews>
    <sheetView topLeftCell="A4" zoomScale="55" zoomScaleNormal="55" workbookViewId="0">
      <selection activeCell="G4" sqref="G4:P5"/>
    </sheetView>
  </sheetViews>
  <sheetFormatPr defaultRowHeight="14.4"/>
  <cols>
    <col min="4" max="5" width="8.88671875" customWidth="1"/>
    <col min="7" max="7" width="22.109375" customWidth="1"/>
    <col min="12" max="12" width="10.21875" customWidth="1"/>
    <col min="14" max="14" width="13.44140625" bestFit="1" customWidth="1"/>
    <col min="16" max="16" width="27.33203125" customWidth="1"/>
    <col min="18" max="18" width="13.44140625" bestFit="1" customWidth="1"/>
    <col min="20" max="20" width="25.33203125" customWidth="1"/>
    <col min="22" max="22" width="13.44140625" bestFit="1" customWidth="1"/>
    <col min="24" max="24" width="13.44140625" bestFit="1" customWidth="1"/>
    <col min="29" max="29" width="24.109375" customWidth="1"/>
  </cols>
  <sheetData>
    <row r="3" spans="6:30" ht="15" thickBot="1"/>
    <row r="4" spans="6:30" ht="23.4" customHeight="1">
      <c r="G4" s="1321" t="s">
        <v>155</v>
      </c>
      <c r="H4" s="1322"/>
      <c r="I4" s="1322"/>
      <c r="J4" s="1322"/>
      <c r="K4" s="1322"/>
      <c r="L4" s="1322"/>
      <c r="M4" s="1322"/>
      <c r="N4" s="1322"/>
      <c r="O4" s="1322"/>
      <c r="P4" s="1323"/>
      <c r="T4" s="1321" t="s">
        <v>161</v>
      </c>
      <c r="U4" s="1322"/>
      <c r="V4" s="1322"/>
      <c r="W4" s="1322"/>
      <c r="X4" s="1322"/>
      <c r="Y4" s="1322"/>
      <c r="Z4" s="1322"/>
      <c r="AA4" s="1322"/>
      <c r="AB4" s="1322"/>
      <c r="AC4" s="1323"/>
    </row>
    <row r="5" spans="6:30" ht="15" thickBot="1">
      <c r="G5" s="1324"/>
      <c r="H5" s="1325"/>
      <c r="I5" s="1325"/>
      <c r="J5" s="1325"/>
      <c r="K5" s="1325"/>
      <c r="L5" s="1325"/>
      <c r="M5" s="1325"/>
      <c r="N5" s="1325"/>
      <c r="O5" s="1325"/>
      <c r="P5" s="1326"/>
      <c r="T5" s="1324"/>
      <c r="U5" s="1325"/>
      <c r="V5" s="1325"/>
      <c r="W5" s="1325"/>
      <c r="X5" s="1325"/>
      <c r="Y5" s="1325"/>
      <c r="Z5" s="1325"/>
      <c r="AA5" s="1325"/>
      <c r="AB5" s="1325"/>
      <c r="AC5" s="1326"/>
    </row>
    <row r="6" spans="6:30" ht="15" thickBot="1">
      <c r="G6" s="3" t="s">
        <v>7</v>
      </c>
      <c r="H6" s="172" t="s">
        <v>144</v>
      </c>
      <c r="I6" s="172" t="s">
        <v>145</v>
      </c>
      <c r="J6" s="172" t="s">
        <v>146</v>
      </c>
      <c r="K6" s="172" t="s">
        <v>145</v>
      </c>
      <c r="L6" s="172" t="s">
        <v>147</v>
      </c>
      <c r="M6" s="172" t="s">
        <v>145</v>
      </c>
      <c r="N6" s="172" t="s">
        <v>148</v>
      </c>
      <c r="O6" s="172" t="s">
        <v>145</v>
      </c>
      <c r="P6" s="5" t="s">
        <v>149</v>
      </c>
      <c r="Q6" t="s">
        <v>145</v>
      </c>
      <c r="T6" s="3" t="s">
        <v>7</v>
      </c>
      <c r="U6" s="172" t="s">
        <v>144</v>
      </c>
      <c r="V6" s="172" t="s">
        <v>145</v>
      </c>
      <c r="W6" s="172" t="s">
        <v>146</v>
      </c>
      <c r="X6" s="172" t="s">
        <v>145</v>
      </c>
      <c r="Y6" s="172" t="s">
        <v>147</v>
      </c>
      <c r="Z6" s="172" t="s">
        <v>145</v>
      </c>
      <c r="AA6" s="172" t="s">
        <v>148</v>
      </c>
      <c r="AB6" s="172" t="s">
        <v>145</v>
      </c>
      <c r="AC6" s="5" t="s">
        <v>149</v>
      </c>
      <c r="AD6" t="s">
        <v>145</v>
      </c>
    </row>
    <row r="7" spans="6:30" ht="15" thickBot="1">
      <c r="G7" s="202"/>
      <c r="H7" s="1315" t="s">
        <v>1</v>
      </c>
      <c r="I7" s="1316"/>
      <c r="J7" s="1316"/>
      <c r="K7" s="1316"/>
      <c r="L7" s="1316"/>
      <c r="M7" s="1316"/>
      <c r="N7" s="1316"/>
      <c r="O7" s="1316"/>
      <c r="P7" s="1317"/>
      <c r="Q7" t="s">
        <v>145</v>
      </c>
      <c r="T7" s="202"/>
      <c r="U7" s="1315" t="s">
        <v>1</v>
      </c>
      <c r="V7" s="1316"/>
      <c r="W7" s="1316"/>
      <c r="X7" s="1316"/>
      <c r="Y7" s="1316"/>
      <c r="Z7" s="1316"/>
      <c r="AA7" s="1316"/>
      <c r="AB7" s="1316"/>
      <c r="AC7" s="1317"/>
      <c r="AD7" t="s">
        <v>145</v>
      </c>
    </row>
    <row r="8" spans="6:30">
      <c r="G8" s="205" t="s">
        <v>150</v>
      </c>
      <c r="H8" s="161">
        <v>9826</v>
      </c>
      <c r="I8" s="162" t="s">
        <v>145</v>
      </c>
      <c r="J8" s="162">
        <v>8988</v>
      </c>
      <c r="K8" s="162" t="s">
        <v>145</v>
      </c>
      <c r="L8" s="162">
        <v>8367</v>
      </c>
      <c r="M8" s="162" t="s">
        <v>145</v>
      </c>
      <c r="N8" s="162">
        <v>9756</v>
      </c>
      <c r="O8" s="162" t="s">
        <v>145</v>
      </c>
      <c r="P8" s="163">
        <v>9769</v>
      </c>
      <c r="Q8" t="s">
        <v>145</v>
      </c>
      <c r="T8" s="205" t="s">
        <v>150</v>
      </c>
      <c r="U8" s="161">
        <v>8909</v>
      </c>
      <c r="V8" s="162" t="s">
        <v>145</v>
      </c>
      <c r="W8" s="162">
        <v>8172</v>
      </c>
      <c r="X8" s="162" t="s">
        <v>145</v>
      </c>
      <c r="Y8" s="162">
        <v>7359</v>
      </c>
      <c r="Z8" s="162" t="s">
        <v>145</v>
      </c>
      <c r="AA8" s="162">
        <v>8574</v>
      </c>
      <c r="AB8" s="162" t="s">
        <v>145</v>
      </c>
      <c r="AC8" s="163">
        <v>8063</v>
      </c>
      <c r="AD8" t="s">
        <v>145</v>
      </c>
    </row>
    <row r="9" spans="6:30">
      <c r="G9" s="206" t="s">
        <v>151</v>
      </c>
      <c r="H9" s="12">
        <v>3875</v>
      </c>
      <c r="I9" s="1" t="s">
        <v>145</v>
      </c>
      <c r="J9" s="1">
        <v>3152</v>
      </c>
      <c r="K9" s="1" t="s">
        <v>145</v>
      </c>
      <c r="L9" s="1">
        <v>3235</v>
      </c>
      <c r="M9" s="1" t="s">
        <v>145</v>
      </c>
      <c r="N9" s="1">
        <v>2824</v>
      </c>
      <c r="O9" s="1" t="s">
        <v>145</v>
      </c>
      <c r="P9" s="156">
        <v>3780</v>
      </c>
      <c r="Q9" t="s">
        <v>145</v>
      </c>
      <c r="T9" s="206" t="s">
        <v>151</v>
      </c>
      <c r="U9" s="12">
        <v>3605</v>
      </c>
      <c r="V9" s="1" t="s">
        <v>145</v>
      </c>
      <c r="W9" s="1">
        <v>2692</v>
      </c>
      <c r="X9" s="1" t="s">
        <v>145</v>
      </c>
      <c r="Y9" s="1">
        <v>2930</v>
      </c>
      <c r="Z9" s="1" t="s">
        <v>145</v>
      </c>
      <c r="AA9" s="1">
        <v>2210</v>
      </c>
      <c r="AB9" s="1" t="s">
        <v>145</v>
      </c>
      <c r="AC9" s="156">
        <v>3464</v>
      </c>
      <c r="AD9" t="s">
        <v>145</v>
      </c>
    </row>
    <row r="10" spans="6:30" ht="15" thickBot="1">
      <c r="G10" s="207" t="s">
        <v>152</v>
      </c>
      <c r="H10" s="157">
        <v>1369</v>
      </c>
      <c r="I10" s="158" t="s">
        <v>145</v>
      </c>
      <c r="J10" s="158">
        <v>1369</v>
      </c>
      <c r="K10" s="158" t="s">
        <v>145</v>
      </c>
      <c r="L10" s="158">
        <v>1609</v>
      </c>
      <c r="M10" s="158" t="s">
        <v>145</v>
      </c>
      <c r="N10" s="158">
        <v>1165</v>
      </c>
      <c r="O10" s="158" t="s">
        <v>145</v>
      </c>
      <c r="P10" s="159">
        <v>1987</v>
      </c>
      <c r="Q10" t="s">
        <v>145</v>
      </c>
      <c r="T10" s="207" t="s">
        <v>152</v>
      </c>
      <c r="U10" s="157">
        <v>1378</v>
      </c>
      <c r="V10" s="158" t="s">
        <v>145</v>
      </c>
      <c r="W10" s="158">
        <v>1142</v>
      </c>
      <c r="X10" s="158" t="s">
        <v>145</v>
      </c>
      <c r="Y10" s="158">
        <v>1720</v>
      </c>
      <c r="Z10" s="158" t="s">
        <v>145</v>
      </c>
      <c r="AA10" s="158">
        <v>1126</v>
      </c>
      <c r="AB10" s="158" t="s">
        <v>145</v>
      </c>
      <c r="AC10" s="159">
        <v>1842</v>
      </c>
      <c r="AD10" t="s">
        <v>145</v>
      </c>
    </row>
    <row r="11" spans="6:30" ht="15" thickBot="1">
      <c r="G11" s="202"/>
      <c r="H11" s="1315" t="s">
        <v>18</v>
      </c>
      <c r="I11" s="1316"/>
      <c r="J11" s="1316"/>
      <c r="K11" s="1316"/>
      <c r="L11" s="1316"/>
      <c r="M11" s="1316"/>
      <c r="N11" s="1316"/>
      <c r="O11" s="1316"/>
      <c r="P11" s="1317"/>
      <c r="T11" s="202"/>
      <c r="U11" s="1315" t="s">
        <v>18</v>
      </c>
      <c r="V11" s="1316"/>
      <c r="W11" s="1316"/>
      <c r="X11" s="1316"/>
      <c r="Y11" s="1316"/>
      <c r="Z11" s="1316"/>
      <c r="AA11" s="1316"/>
      <c r="AB11" s="1316"/>
      <c r="AC11" s="1317"/>
    </row>
    <row r="12" spans="6:30">
      <c r="F12" s="1112">
        <v>1</v>
      </c>
      <c r="G12" s="205" t="s">
        <v>150</v>
      </c>
      <c r="H12" s="161">
        <v>1382</v>
      </c>
      <c r="I12" s="162" t="s">
        <v>145</v>
      </c>
      <c r="J12" s="162">
        <v>1632</v>
      </c>
      <c r="K12" s="162" t="s">
        <v>145</v>
      </c>
      <c r="L12" s="162">
        <v>1538</v>
      </c>
      <c r="M12" s="162" t="s">
        <v>145</v>
      </c>
      <c r="N12" s="162">
        <v>1425</v>
      </c>
      <c r="O12" s="162" t="s">
        <v>145</v>
      </c>
      <c r="P12" s="163">
        <v>1358</v>
      </c>
      <c r="S12" s="1112">
        <v>1</v>
      </c>
      <c r="T12" s="205" t="s">
        <v>150</v>
      </c>
      <c r="U12" s="161">
        <v>810</v>
      </c>
      <c r="V12" s="162" t="s">
        <v>145</v>
      </c>
      <c r="W12" s="162">
        <v>1219</v>
      </c>
      <c r="X12" s="162" t="s">
        <v>145</v>
      </c>
      <c r="Y12" s="162">
        <v>837</v>
      </c>
      <c r="Z12" s="162" t="s">
        <v>145</v>
      </c>
      <c r="AA12" s="162">
        <v>626</v>
      </c>
      <c r="AB12" s="162" t="s">
        <v>145</v>
      </c>
      <c r="AC12" s="163">
        <v>477</v>
      </c>
    </row>
    <row r="13" spans="6:30">
      <c r="F13" s="1113"/>
      <c r="G13" s="206" t="s">
        <v>151</v>
      </c>
      <c r="H13" s="12">
        <v>412</v>
      </c>
      <c r="I13" s="1" t="s">
        <v>145</v>
      </c>
      <c r="J13" s="1">
        <v>354</v>
      </c>
      <c r="K13" s="1" t="s">
        <v>145</v>
      </c>
      <c r="L13" s="1">
        <v>476</v>
      </c>
      <c r="M13" s="1" t="s">
        <v>145</v>
      </c>
      <c r="N13" s="1">
        <v>520</v>
      </c>
      <c r="O13" s="1" t="s">
        <v>145</v>
      </c>
      <c r="P13" s="156">
        <v>571</v>
      </c>
      <c r="S13" s="1113"/>
      <c r="T13" s="206" t="s">
        <v>151</v>
      </c>
      <c r="U13" s="12">
        <v>341</v>
      </c>
      <c r="V13" s="1" t="s">
        <v>145</v>
      </c>
      <c r="W13" s="1">
        <v>441</v>
      </c>
      <c r="X13" s="1" t="s">
        <v>145</v>
      </c>
      <c r="Y13" s="1">
        <v>504</v>
      </c>
      <c r="Z13" s="1" t="s">
        <v>145</v>
      </c>
      <c r="AA13" s="1">
        <v>331</v>
      </c>
      <c r="AB13" s="1" t="s">
        <v>145</v>
      </c>
      <c r="AC13" s="156">
        <v>373</v>
      </c>
    </row>
    <row r="14" spans="6:30" ht="15" thickBot="1">
      <c r="F14" s="1114"/>
      <c r="G14" s="207" t="s">
        <v>152</v>
      </c>
      <c r="H14" s="157">
        <v>72</v>
      </c>
      <c r="I14" s="158" t="s">
        <v>145</v>
      </c>
      <c r="J14" s="158">
        <v>125</v>
      </c>
      <c r="K14" s="158" t="s">
        <v>145</v>
      </c>
      <c r="L14" s="158">
        <v>69</v>
      </c>
      <c r="M14" s="158" t="s">
        <v>145</v>
      </c>
      <c r="N14" s="158">
        <v>94</v>
      </c>
      <c r="O14" s="158" t="s">
        <v>145</v>
      </c>
      <c r="P14" s="159">
        <v>116</v>
      </c>
      <c r="S14" s="1114"/>
      <c r="T14" s="207" t="s">
        <v>152</v>
      </c>
      <c r="U14" s="157">
        <v>202</v>
      </c>
      <c r="V14" s="158" t="s">
        <v>145</v>
      </c>
      <c r="W14" s="158">
        <v>141</v>
      </c>
      <c r="X14" s="158" t="s">
        <v>145</v>
      </c>
      <c r="Y14" s="158">
        <v>283</v>
      </c>
      <c r="Z14" s="158" t="s">
        <v>145</v>
      </c>
      <c r="AA14" s="158">
        <v>189</v>
      </c>
      <c r="AB14" s="158" t="s">
        <v>145</v>
      </c>
      <c r="AC14" s="159">
        <v>137</v>
      </c>
    </row>
    <row r="15" spans="6:30" ht="15" thickBot="1">
      <c r="G15" s="202"/>
      <c r="H15" s="1315" t="s">
        <v>19</v>
      </c>
      <c r="I15" s="1316"/>
      <c r="J15" s="1316"/>
      <c r="K15" s="1316"/>
      <c r="L15" s="1316"/>
      <c r="M15" s="1316"/>
      <c r="N15" s="1316"/>
      <c r="O15" s="1316"/>
      <c r="P15" s="1317"/>
      <c r="T15" s="202"/>
      <c r="U15" s="1315" t="s">
        <v>19</v>
      </c>
      <c r="V15" s="1316"/>
      <c r="W15" s="1316"/>
      <c r="X15" s="1316"/>
      <c r="Y15" s="1316"/>
      <c r="Z15" s="1316"/>
      <c r="AA15" s="1316"/>
      <c r="AB15" s="1316"/>
      <c r="AC15" s="1317"/>
    </row>
    <row r="16" spans="6:30">
      <c r="F16" s="1112">
        <v>2</v>
      </c>
      <c r="G16" s="205" t="s">
        <v>150</v>
      </c>
      <c r="H16" s="161" t="s">
        <v>56</v>
      </c>
      <c r="I16" s="162"/>
      <c r="J16" s="162" t="s">
        <v>56</v>
      </c>
      <c r="K16" s="162" t="s">
        <v>145</v>
      </c>
      <c r="L16" s="162" t="s">
        <v>56</v>
      </c>
      <c r="M16" s="162" t="s">
        <v>145</v>
      </c>
      <c r="N16" s="162" t="s">
        <v>56</v>
      </c>
      <c r="O16" s="162" t="s">
        <v>145</v>
      </c>
      <c r="P16" s="163">
        <v>4</v>
      </c>
      <c r="S16" s="1112">
        <v>2</v>
      </c>
      <c r="T16" s="205" t="s">
        <v>150</v>
      </c>
      <c r="U16" s="161" t="s">
        <v>56</v>
      </c>
      <c r="V16" s="162"/>
      <c r="W16" s="162" t="s">
        <v>56</v>
      </c>
      <c r="X16" s="162" t="s">
        <v>145</v>
      </c>
      <c r="Y16" s="162" t="s">
        <v>56</v>
      </c>
      <c r="Z16" s="162" t="s">
        <v>145</v>
      </c>
      <c r="AA16" s="162" t="s">
        <v>56</v>
      </c>
      <c r="AB16" s="162" t="s">
        <v>145</v>
      </c>
      <c r="AC16" s="163" t="s">
        <v>56</v>
      </c>
    </row>
    <row r="17" spans="6:29">
      <c r="F17" s="1113"/>
      <c r="G17" s="206" t="s">
        <v>151</v>
      </c>
      <c r="H17" s="12" t="s">
        <v>56</v>
      </c>
      <c r="I17" s="1" t="s">
        <v>145</v>
      </c>
      <c r="J17" s="1" t="s">
        <v>56</v>
      </c>
      <c r="K17" s="1" t="s">
        <v>145</v>
      </c>
      <c r="L17" s="1" t="s">
        <v>56</v>
      </c>
      <c r="M17" s="1" t="s">
        <v>145</v>
      </c>
      <c r="N17" s="1" t="s">
        <v>56</v>
      </c>
      <c r="O17" s="1" t="s">
        <v>145</v>
      </c>
      <c r="P17" s="156">
        <v>14</v>
      </c>
      <c r="S17" s="1113"/>
      <c r="T17" s="206" t="s">
        <v>151</v>
      </c>
      <c r="U17" s="12" t="s">
        <v>56</v>
      </c>
      <c r="V17" s="1" t="s">
        <v>145</v>
      </c>
      <c r="W17" s="1" t="s">
        <v>56</v>
      </c>
      <c r="X17" s="1" t="s">
        <v>145</v>
      </c>
      <c r="Y17" s="1" t="s">
        <v>56</v>
      </c>
      <c r="Z17" s="1" t="s">
        <v>145</v>
      </c>
      <c r="AA17" s="1" t="s">
        <v>56</v>
      </c>
      <c r="AB17" s="1" t="s">
        <v>145</v>
      </c>
      <c r="AC17" s="156" t="s">
        <v>56</v>
      </c>
    </row>
    <row r="18" spans="6:29" ht="15" thickBot="1">
      <c r="F18" s="1114"/>
      <c r="G18" s="207" t="s">
        <v>152</v>
      </c>
      <c r="H18" s="157" t="s">
        <v>56</v>
      </c>
      <c r="I18" s="158"/>
      <c r="J18" s="158" t="s">
        <v>56</v>
      </c>
      <c r="K18" s="158"/>
      <c r="L18" s="158" t="s">
        <v>56</v>
      </c>
      <c r="M18" s="158"/>
      <c r="N18" s="158" t="s">
        <v>56</v>
      </c>
      <c r="O18" s="158"/>
      <c r="P18" s="159" t="s">
        <v>56</v>
      </c>
      <c r="S18" s="1114"/>
      <c r="T18" s="207" t="s">
        <v>152</v>
      </c>
      <c r="U18" s="157" t="s">
        <v>56</v>
      </c>
      <c r="V18" s="158"/>
      <c r="W18" s="158" t="s">
        <v>56</v>
      </c>
      <c r="X18" s="158"/>
      <c r="Y18" s="158" t="s">
        <v>56</v>
      </c>
      <c r="Z18" s="158"/>
      <c r="AA18" s="158" t="s">
        <v>56</v>
      </c>
      <c r="AB18" s="158"/>
      <c r="AC18" s="159" t="s">
        <v>56</v>
      </c>
    </row>
    <row r="19" spans="6:29" ht="15" thickBot="1">
      <c r="G19" s="202"/>
      <c r="H19" s="1315" t="s">
        <v>20</v>
      </c>
      <c r="I19" s="1316"/>
      <c r="J19" s="1316"/>
      <c r="K19" s="1316"/>
      <c r="L19" s="1316"/>
      <c r="M19" s="1316"/>
      <c r="N19" s="1316"/>
      <c r="O19" s="1316"/>
      <c r="P19" s="1317"/>
      <c r="T19" s="202"/>
      <c r="U19" s="1315" t="s">
        <v>20</v>
      </c>
      <c r="V19" s="1316"/>
      <c r="W19" s="1316"/>
      <c r="X19" s="1316"/>
      <c r="Y19" s="1316"/>
      <c r="Z19" s="1316"/>
      <c r="AA19" s="1316"/>
      <c r="AB19" s="1316"/>
      <c r="AC19" s="1317"/>
    </row>
    <row r="20" spans="6:29">
      <c r="F20" s="1112">
        <v>3</v>
      </c>
      <c r="G20" s="205" t="s">
        <v>150</v>
      </c>
      <c r="H20" s="161">
        <v>2017</v>
      </c>
      <c r="I20" s="162" t="s">
        <v>145</v>
      </c>
      <c r="J20" s="162">
        <v>2311</v>
      </c>
      <c r="K20" s="162" t="s">
        <v>145</v>
      </c>
      <c r="L20" s="162">
        <v>1134</v>
      </c>
      <c r="M20" s="162" t="s">
        <v>145</v>
      </c>
      <c r="N20" s="162">
        <v>2125</v>
      </c>
      <c r="O20" s="162" t="s">
        <v>145</v>
      </c>
      <c r="P20" s="163">
        <v>2354</v>
      </c>
      <c r="S20" s="1112">
        <v>3</v>
      </c>
      <c r="T20" s="205" t="s">
        <v>150</v>
      </c>
      <c r="U20" s="161">
        <v>1903</v>
      </c>
      <c r="V20" s="162" t="s">
        <v>145</v>
      </c>
      <c r="W20" s="162">
        <v>1786</v>
      </c>
      <c r="X20" s="162" t="s">
        <v>145</v>
      </c>
      <c r="Y20" s="162">
        <v>1227</v>
      </c>
      <c r="Z20" s="162" t="s">
        <v>145</v>
      </c>
      <c r="AA20" s="162">
        <v>1378</v>
      </c>
      <c r="AB20" s="162" t="s">
        <v>145</v>
      </c>
      <c r="AC20" s="163">
        <v>2194</v>
      </c>
    </row>
    <row r="21" spans="6:29">
      <c r="F21" s="1113"/>
      <c r="G21" s="206" t="s">
        <v>151</v>
      </c>
      <c r="H21" s="12">
        <v>585</v>
      </c>
      <c r="I21" s="1" t="s">
        <v>145</v>
      </c>
      <c r="J21" s="1">
        <v>670</v>
      </c>
      <c r="K21" s="1" t="s">
        <v>145</v>
      </c>
      <c r="L21" s="1">
        <v>707</v>
      </c>
      <c r="M21" s="1" t="s">
        <v>145</v>
      </c>
      <c r="N21" s="1">
        <v>566</v>
      </c>
      <c r="O21" s="1" t="s">
        <v>145</v>
      </c>
      <c r="P21" s="156">
        <v>1131</v>
      </c>
      <c r="S21" s="1113"/>
      <c r="T21" s="206" t="s">
        <v>151</v>
      </c>
      <c r="U21" s="12">
        <v>802</v>
      </c>
      <c r="V21" s="1" t="s">
        <v>145</v>
      </c>
      <c r="W21" s="1">
        <v>579</v>
      </c>
      <c r="X21" s="1" t="s">
        <v>145</v>
      </c>
      <c r="Y21" s="1">
        <v>719</v>
      </c>
      <c r="Z21" s="1" t="s">
        <v>145</v>
      </c>
      <c r="AA21" s="1">
        <v>388</v>
      </c>
      <c r="AB21" s="1" t="s">
        <v>145</v>
      </c>
      <c r="AC21" s="156">
        <v>1334</v>
      </c>
    </row>
    <row r="22" spans="6:29" ht="15" thickBot="1">
      <c r="F22" s="1114"/>
      <c r="G22" s="207" t="s">
        <v>152</v>
      </c>
      <c r="H22" s="157">
        <v>154</v>
      </c>
      <c r="I22" s="158" t="s">
        <v>145</v>
      </c>
      <c r="J22" s="158">
        <v>159</v>
      </c>
      <c r="K22" s="158" t="s">
        <v>145</v>
      </c>
      <c r="L22" s="158">
        <v>290</v>
      </c>
      <c r="M22" s="158" t="s">
        <v>145</v>
      </c>
      <c r="N22" s="158">
        <v>175</v>
      </c>
      <c r="O22" s="158" t="s">
        <v>145</v>
      </c>
      <c r="P22" s="159">
        <v>789</v>
      </c>
      <c r="S22" s="1114"/>
      <c r="T22" s="207" t="s">
        <v>152</v>
      </c>
      <c r="U22" s="157">
        <v>208</v>
      </c>
      <c r="V22" s="158" t="s">
        <v>145</v>
      </c>
      <c r="W22" s="158">
        <v>241</v>
      </c>
      <c r="X22" s="158" t="s">
        <v>145</v>
      </c>
      <c r="Y22" s="158">
        <v>428</v>
      </c>
      <c r="Z22" s="158" t="s">
        <v>145</v>
      </c>
      <c r="AA22" s="158">
        <v>149</v>
      </c>
      <c r="AB22" s="158" t="s">
        <v>145</v>
      </c>
      <c r="AC22" s="159">
        <v>804</v>
      </c>
    </row>
    <row r="23" spans="6:29" ht="15" thickBot="1">
      <c r="G23" s="202"/>
      <c r="H23" s="1315" t="s">
        <v>21</v>
      </c>
      <c r="I23" s="1316"/>
      <c r="J23" s="1316"/>
      <c r="K23" s="1316"/>
      <c r="L23" s="1316"/>
      <c r="M23" s="1316"/>
      <c r="N23" s="1316"/>
      <c r="O23" s="1316"/>
      <c r="P23" s="1317"/>
      <c r="T23" s="202"/>
      <c r="U23" s="1315" t="s">
        <v>21</v>
      </c>
      <c r="V23" s="1316"/>
      <c r="W23" s="1316"/>
      <c r="X23" s="1316"/>
      <c r="Y23" s="1316"/>
      <c r="Z23" s="1316"/>
      <c r="AA23" s="1316"/>
      <c r="AB23" s="1316"/>
      <c r="AC23" s="1317"/>
    </row>
    <row r="24" spans="6:29">
      <c r="F24" s="1112">
        <v>4</v>
      </c>
      <c r="G24" s="205" t="s">
        <v>150</v>
      </c>
      <c r="H24" s="161">
        <v>618</v>
      </c>
      <c r="I24" s="162" t="s">
        <v>145</v>
      </c>
      <c r="J24" s="162">
        <v>490</v>
      </c>
      <c r="K24" s="162" t="s">
        <v>145</v>
      </c>
      <c r="L24" s="162">
        <v>737</v>
      </c>
      <c r="M24" s="162" t="s">
        <v>145</v>
      </c>
      <c r="N24" s="162">
        <v>530</v>
      </c>
      <c r="O24" s="162" t="s">
        <v>145</v>
      </c>
      <c r="P24" s="163">
        <v>515</v>
      </c>
      <c r="S24" s="1112">
        <v>4</v>
      </c>
      <c r="T24" s="205" t="s">
        <v>150</v>
      </c>
      <c r="U24" s="161">
        <v>809</v>
      </c>
      <c r="V24" s="162" t="s">
        <v>145</v>
      </c>
      <c r="W24" s="162">
        <v>887</v>
      </c>
      <c r="X24" s="162" t="s">
        <v>145</v>
      </c>
      <c r="Y24" s="162">
        <v>566</v>
      </c>
      <c r="Z24" s="162" t="s">
        <v>145</v>
      </c>
      <c r="AA24" s="162">
        <v>861</v>
      </c>
      <c r="AB24" s="162" t="s">
        <v>145</v>
      </c>
      <c r="AC24" s="163">
        <v>550</v>
      </c>
    </row>
    <row r="25" spans="6:29">
      <c r="F25" s="1113"/>
      <c r="G25" s="206" t="s">
        <v>151</v>
      </c>
      <c r="H25" s="12">
        <v>742</v>
      </c>
      <c r="I25" s="1" t="s">
        <v>145</v>
      </c>
      <c r="J25" s="1">
        <v>543</v>
      </c>
      <c r="K25" s="1" t="s">
        <v>145</v>
      </c>
      <c r="L25" s="1">
        <v>321</v>
      </c>
      <c r="M25" s="1" t="s">
        <v>145</v>
      </c>
      <c r="N25" s="1">
        <v>474</v>
      </c>
      <c r="O25" s="1" t="s">
        <v>145</v>
      </c>
      <c r="P25" s="156">
        <v>301</v>
      </c>
      <c r="S25" s="1113"/>
      <c r="T25" s="206" t="s">
        <v>151</v>
      </c>
      <c r="U25" s="12">
        <v>520</v>
      </c>
      <c r="V25" s="1" t="s">
        <v>145</v>
      </c>
      <c r="W25" s="1">
        <v>284</v>
      </c>
      <c r="X25" s="1" t="s">
        <v>145</v>
      </c>
      <c r="Y25" s="1">
        <v>191</v>
      </c>
      <c r="Z25" s="1" t="s">
        <v>145</v>
      </c>
      <c r="AA25" s="1">
        <v>234</v>
      </c>
      <c r="AB25" s="1" t="s">
        <v>145</v>
      </c>
      <c r="AC25" s="156">
        <v>223</v>
      </c>
    </row>
    <row r="26" spans="6:29" ht="15" thickBot="1">
      <c r="F26" s="1114"/>
      <c r="G26" s="207" t="s">
        <v>152</v>
      </c>
      <c r="H26" s="157">
        <v>242</v>
      </c>
      <c r="I26" s="158" t="s">
        <v>145</v>
      </c>
      <c r="J26" s="158">
        <v>246</v>
      </c>
      <c r="K26" s="158" t="s">
        <v>145</v>
      </c>
      <c r="L26" s="158">
        <v>200</v>
      </c>
      <c r="M26" s="158" t="s">
        <v>145</v>
      </c>
      <c r="N26" s="158">
        <v>201</v>
      </c>
      <c r="O26" s="158" t="s">
        <v>145</v>
      </c>
      <c r="P26" s="159">
        <v>251</v>
      </c>
      <c r="S26" s="1114"/>
      <c r="T26" s="207" t="s">
        <v>152</v>
      </c>
      <c r="U26" s="157">
        <v>196</v>
      </c>
      <c r="V26" s="158" t="s">
        <v>145</v>
      </c>
      <c r="W26" s="158">
        <v>170</v>
      </c>
      <c r="X26" s="158" t="s">
        <v>145</v>
      </c>
      <c r="Y26" s="158">
        <v>162</v>
      </c>
      <c r="Z26" s="158" t="s">
        <v>145</v>
      </c>
      <c r="AA26" s="158">
        <v>72</v>
      </c>
      <c r="AB26" s="158" t="s">
        <v>145</v>
      </c>
      <c r="AC26" s="159">
        <v>131</v>
      </c>
    </row>
    <row r="27" spans="6:29" ht="15" thickBot="1">
      <c r="G27" s="202"/>
      <c r="H27" s="1315" t="s">
        <v>22</v>
      </c>
      <c r="I27" s="1316"/>
      <c r="J27" s="1316"/>
      <c r="K27" s="1316"/>
      <c r="L27" s="1316"/>
      <c r="M27" s="1316"/>
      <c r="N27" s="1316"/>
      <c r="O27" s="1316"/>
      <c r="P27" s="1317"/>
      <c r="T27" s="202"/>
      <c r="U27" s="1315" t="s">
        <v>22</v>
      </c>
      <c r="V27" s="1316"/>
      <c r="W27" s="1316"/>
      <c r="X27" s="1316"/>
      <c r="Y27" s="1316"/>
      <c r="Z27" s="1316"/>
      <c r="AA27" s="1316"/>
      <c r="AB27" s="1316"/>
      <c r="AC27" s="1317"/>
    </row>
    <row r="28" spans="6:29">
      <c r="F28" s="1112">
        <v>5</v>
      </c>
      <c r="G28" s="205" t="s">
        <v>150</v>
      </c>
      <c r="H28" s="161">
        <v>12</v>
      </c>
      <c r="I28" s="162" t="s">
        <v>145</v>
      </c>
      <c r="J28" s="162">
        <v>3</v>
      </c>
      <c r="K28" s="162" t="s">
        <v>145</v>
      </c>
      <c r="L28" s="63" t="s">
        <v>56</v>
      </c>
      <c r="M28" s="162"/>
      <c r="N28" s="162">
        <v>9</v>
      </c>
      <c r="O28" s="162" t="s">
        <v>145</v>
      </c>
      <c r="P28" s="163">
        <v>5</v>
      </c>
      <c r="S28" s="1112">
        <v>5</v>
      </c>
      <c r="T28" s="205" t="s">
        <v>150</v>
      </c>
      <c r="U28" s="161">
        <v>52</v>
      </c>
      <c r="V28" s="162" t="s">
        <v>145</v>
      </c>
      <c r="W28" s="162">
        <v>5</v>
      </c>
      <c r="X28" s="162" t="s">
        <v>145</v>
      </c>
      <c r="Y28" s="63">
        <v>11</v>
      </c>
      <c r="Z28" s="162" t="s">
        <v>145</v>
      </c>
      <c r="AA28" s="162">
        <v>6</v>
      </c>
      <c r="AB28" s="162" t="s">
        <v>145</v>
      </c>
      <c r="AC28" s="163">
        <v>5</v>
      </c>
    </row>
    <row r="29" spans="6:29">
      <c r="F29" s="1113"/>
      <c r="G29" s="206" t="s">
        <v>151</v>
      </c>
      <c r="H29" s="12" t="s">
        <v>56</v>
      </c>
      <c r="I29" s="1"/>
      <c r="J29" s="1" t="s">
        <v>56</v>
      </c>
      <c r="K29" s="1"/>
      <c r="L29" s="1" t="s">
        <v>56</v>
      </c>
      <c r="M29" s="1"/>
      <c r="N29" s="1">
        <v>31</v>
      </c>
      <c r="O29" s="1"/>
      <c r="P29" s="156" t="s">
        <v>56</v>
      </c>
      <c r="S29" s="1113"/>
      <c r="T29" s="206" t="s">
        <v>151</v>
      </c>
      <c r="U29" s="12" t="s">
        <v>56</v>
      </c>
      <c r="V29" s="1"/>
      <c r="W29" s="1" t="s">
        <v>56</v>
      </c>
      <c r="X29" s="1"/>
      <c r="Y29" s="1" t="s">
        <v>56</v>
      </c>
      <c r="Z29" s="1"/>
      <c r="AA29" s="1">
        <v>32</v>
      </c>
      <c r="AB29" s="1" t="s">
        <v>145</v>
      </c>
      <c r="AC29" s="156" t="s">
        <v>56</v>
      </c>
    </row>
    <row r="30" spans="6:29" ht="15" thickBot="1">
      <c r="F30" s="1114"/>
      <c r="G30" s="207" t="s">
        <v>152</v>
      </c>
      <c r="H30" s="157">
        <v>29</v>
      </c>
      <c r="I30" s="158" t="s">
        <v>145</v>
      </c>
      <c r="J30" s="158" t="s">
        <v>56</v>
      </c>
      <c r="K30" s="158"/>
      <c r="L30" s="158">
        <v>14</v>
      </c>
      <c r="M30" s="158" t="s">
        <v>145</v>
      </c>
      <c r="N30" s="158">
        <v>1</v>
      </c>
      <c r="O30" s="158" t="s">
        <v>145</v>
      </c>
      <c r="P30" s="159">
        <v>36</v>
      </c>
      <c r="S30" s="1114"/>
      <c r="T30" s="207" t="s">
        <v>152</v>
      </c>
      <c r="U30" s="157">
        <v>37</v>
      </c>
      <c r="V30" s="158" t="s">
        <v>145</v>
      </c>
      <c r="W30" s="158" t="s">
        <v>56</v>
      </c>
      <c r="X30" s="158"/>
      <c r="Y30" s="158">
        <v>8</v>
      </c>
      <c r="Z30" s="158" t="s">
        <v>145</v>
      </c>
      <c r="AA30" s="158" t="s">
        <v>56</v>
      </c>
      <c r="AB30" s="158"/>
      <c r="AC30" s="159">
        <v>35</v>
      </c>
    </row>
    <row r="31" spans="6:29" ht="29.4" customHeight="1" thickBot="1">
      <c r="G31" s="202"/>
      <c r="H31" s="1327" t="s">
        <v>23</v>
      </c>
      <c r="I31" s="1328"/>
      <c r="J31" s="1328"/>
      <c r="K31" s="1328"/>
      <c r="L31" s="1328"/>
      <c r="M31" s="1328"/>
      <c r="N31" s="1328"/>
      <c r="O31" s="1328"/>
      <c r="P31" s="1329"/>
      <c r="T31" s="202"/>
      <c r="U31" s="1327" t="s">
        <v>23</v>
      </c>
      <c r="V31" s="1328"/>
      <c r="W31" s="1328"/>
      <c r="X31" s="1328"/>
      <c r="Y31" s="1328"/>
      <c r="Z31" s="1328"/>
      <c r="AA31" s="1328"/>
      <c r="AB31" s="1328"/>
      <c r="AC31" s="1329"/>
    </row>
    <row r="32" spans="6:29">
      <c r="F32" s="1112">
        <v>6</v>
      </c>
      <c r="G32" s="205" t="s">
        <v>150</v>
      </c>
      <c r="H32" s="161">
        <v>1828</v>
      </c>
      <c r="I32" s="162" t="s">
        <v>145</v>
      </c>
      <c r="J32" s="162">
        <v>1192</v>
      </c>
      <c r="K32" s="162" t="s">
        <v>145</v>
      </c>
      <c r="L32" s="162">
        <v>1720</v>
      </c>
      <c r="M32" s="162" t="s">
        <v>145</v>
      </c>
      <c r="N32" s="162">
        <v>2011</v>
      </c>
      <c r="O32" s="162" t="s">
        <v>145</v>
      </c>
      <c r="P32" s="163">
        <v>1989</v>
      </c>
      <c r="S32" s="1112">
        <v>6</v>
      </c>
      <c r="T32" s="205" t="s">
        <v>150</v>
      </c>
      <c r="U32" s="161">
        <v>1531</v>
      </c>
      <c r="V32" s="162" t="s">
        <v>145</v>
      </c>
      <c r="W32" s="162">
        <v>1047</v>
      </c>
      <c r="X32" s="162" t="s">
        <v>145</v>
      </c>
      <c r="Y32" s="162">
        <v>1487</v>
      </c>
      <c r="Z32" s="162" t="s">
        <v>145</v>
      </c>
      <c r="AA32" s="162">
        <v>1805</v>
      </c>
      <c r="AB32" s="162" t="s">
        <v>145</v>
      </c>
      <c r="AC32" s="163">
        <v>1433</v>
      </c>
    </row>
    <row r="33" spans="6:29">
      <c r="F33" s="1113"/>
      <c r="G33" s="206" t="s">
        <v>151</v>
      </c>
      <c r="H33" s="12">
        <v>214</v>
      </c>
      <c r="I33" s="1" t="s">
        <v>145</v>
      </c>
      <c r="J33" s="1">
        <v>248</v>
      </c>
      <c r="K33" s="1" t="s">
        <v>145</v>
      </c>
      <c r="L33" s="1">
        <v>274</v>
      </c>
      <c r="M33" s="1" t="s">
        <v>145</v>
      </c>
      <c r="N33" s="1">
        <v>213</v>
      </c>
      <c r="O33" s="1" t="s">
        <v>145</v>
      </c>
      <c r="P33" s="156">
        <v>294</v>
      </c>
      <c r="S33" s="1113"/>
      <c r="T33" s="206" t="s">
        <v>151</v>
      </c>
      <c r="U33" s="12">
        <v>327</v>
      </c>
      <c r="V33" s="1" t="s">
        <v>145</v>
      </c>
      <c r="W33" s="1">
        <v>267</v>
      </c>
      <c r="X33" s="1" t="s">
        <v>145</v>
      </c>
      <c r="Y33" s="1">
        <v>363</v>
      </c>
      <c r="Z33" s="1" t="s">
        <v>145</v>
      </c>
      <c r="AA33" s="1">
        <v>274</v>
      </c>
      <c r="AB33" s="1" t="s">
        <v>145</v>
      </c>
      <c r="AC33" s="156">
        <v>346</v>
      </c>
    </row>
    <row r="34" spans="6:29" ht="15" thickBot="1">
      <c r="F34" s="1114"/>
      <c r="G34" s="207" t="s">
        <v>152</v>
      </c>
      <c r="H34" s="157">
        <v>29</v>
      </c>
      <c r="I34" s="158" t="s">
        <v>145</v>
      </c>
      <c r="J34" s="158">
        <v>56</v>
      </c>
      <c r="K34" s="158" t="s">
        <v>145</v>
      </c>
      <c r="L34" s="158">
        <v>73</v>
      </c>
      <c r="M34" s="158" t="s">
        <v>145</v>
      </c>
      <c r="N34" s="158"/>
      <c r="O34" s="158"/>
      <c r="P34" s="159">
        <v>19</v>
      </c>
      <c r="S34" s="1114"/>
      <c r="T34" s="207" t="s">
        <v>152</v>
      </c>
      <c r="U34" s="157">
        <v>36</v>
      </c>
      <c r="V34" s="158" t="s">
        <v>145</v>
      </c>
      <c r="W34" s="158">
        <v>85</v>
      </c>
      <c r="X34" s="158" t="s">
        <v>145</v>
      </c>
      <c r="Y34" s="158">
        <v>64</v>
      </c>
      <c r="Z34" s="158" t="s">
        <v>145</v>
      </c>
      <c r="AA34" s="158" t="s">
        <v>56</v>
      </c>
      <c r="AB34" s="158"/>
      <c r="AC34" s="159">
        <v>59</v>
      </c>
    </row>
    <row r="35" spans="6:29" ht="15" thickBot="1">
      <c r="G35" s="202"/>
      <c r="H35" s="1315" t="s">
        <v>24</v>
      </c>
      <c r="I35" s="1316"/>
      <c r="J35" s="1316"/>
      <c r="K35" s="1316"/>
      <c r="L35" s="1316"/>
      <c r="M35" s="1316"/>
      <c r="N35" s="1316"/>
      <c r="O35" s="1316"/>
      <c r="P35" s="1317"/>
      <c r="T35" s="202"/>
      <c r="U35" s="1315" t="s">
        <v>24</v>
      </c>
      <c r="V35" s="1316"/>
      <c r="W35" s="1316"/>
      <c r="X35" s="1316"/>
      <c r="Y35" s="1316"/>
      <c r="Z35" s="1316"/>
      <c r="AA35" s="1316"/>
      <c r="AB35" s="1316"/>
      <c r="AC35" s="1317"/>
    </row>
    <row r="36" spans="6:29">
      <c r="F36" s="1112">
        <v>7</v>
      </c>
      <c r="G36" s="205" t="s">
        <v>150</v>
      </c>
      <c r="H36" s="161">
        <v>540</v>
      </c>
      <c r="I36" s="162" t="s">
        <v>145</v>
      </c>
      <c r="J36" s="162">
        <v>217</v>
      </c>
      <c r="K36" s="162" t="s">
        <v>145</v>
      </c>
      <c r="L36" s="162">
        <v>129</v>
      </c>
      <c r="M36" s="162" t="s">
        <v>145</v>
      </c>
      <c r="N36" s="162">
        <v>173</v>
      </c>
      <c r="O36" s="162" t="s">
        <v>145</v>
      </c>
      <c r="P36" s="163">
        <v>133</v>
      </c>
      <c r="S36" s="1112">
        <v>7</v>
      </c>
      <c r="T36" s="205" t="s">
        <v>150</v>
      </c>
      <c r="U36" s="161">
        <v>94</v>
      </c>
      <c r="V36" s="162" t="s">
        <v>145</v>
      </c>
      <c r="W36" s="162">
        <v>32</v>
      </c>
      <c r="X36" s="162" t="s">
        <v>145</v>
      </c>
      <c r="Y36" s="162">
        <v>49</v>
      </c>
      <c r="Z36" s="162" t="s">
        <v>145</v>
      </c>
      <c r="AA36" s="162">
        <v>66</v>
      </c>
      <c r="AB36" s="162" t="s">
        <v>145</v>
      </c>
      <c r="AC36" s="163">
        <v>53</v>
      </c>
    </row>
    <row r="37" spans="6:29">
      <c r="F37" s="1113"/>
      <c r="G37" s="206" t="s">
        <v>151</v>
      </c>
      <c r="H37" s="12">
        <v>123</v>
      </c>
      <c r="I37" s="1" t="s">
        <v>145</v>
      </c>
      <c r="J37" s="1">
        <v>113</v>
      </c>
      <c r="K37" s="1" t="s">
        <v>145</v>
      </c>
      <c r="L37" s="1">
        <v>104</v>
      </c>
      <c r="M37" s="1" t="s">
        <v>145</v>
      </c>
      <c r="N37" s="1" t="s">
        <v>56</v>
      </c>
      <c r="O37" s="1"/>
      <c r="P37" s="156">
        <v>117</v>
      </c>
      <c r="S37" s="1113"/>
      <c r="T37" s="206" t="s">
        <v>151</v>
      </c>
      <c r="U37" s="12" t="s">
        <v>56</v>
      </c>
      <c r="V37" s="1"/>
      <c r="W37" s="1">
        <v>14</v>
      </c>
      <c r="X37" s="1" t="s">
        <v>145</v>
      </c>
      <c r="Y37" s="1">
        <v>11</v>
      </c>
      <c r="Z37" s="1" t="s">
        <v>145</v>
      </c>
      <c r="AA37" s="1">
        <v>10</v>
      </c>
      <c r="AB37" s="1" t="s">
        <v>145</v>
      </c>
      <c r="AC37" s="156">
        <v>11</v>
      </c>
    </row>
    <row r="38" spans="6:29" ht="15" thickBot="1">
      <c r="F38" s="1114"/>
      <c r="G38" s="207" t="s">
        <v>152</v>
      </c>
      <c r="H38" s="157">
        <v>104</v>
      </c>
      <c r="I38" s="158" t="s">
        <v>145</v>
      </c>
      <c r="J38" s="158">
        <v>70</v>
      </c>
      <c r="K38" s="158" t="s">
        <v>145</v>
      </c>
      <c r="L38" s="158">
        <v>109</v>
      </c>
      <c r="M38" s="158" t="s">
        <v>145</v>
      </c>
      <c r="N38" s="158" t="s">
        <v>56</v>
      </c>
      <c r="O38" s="158"/>
      <c r="P38" s="159">
        <v>87</v>
      </c>
      <c r="S38" s="1114"/>
      <c r="T38" s="207" t="s">
        <v>152</v>
      </c>
      <c r="U38" s="157">
        <v>10</v>
      </c>
      <c r="V38" s="158" t="s">
        <v>145</v>
      </c>
      <c r="W38" s="158">
        <v>7</v>
      </c>
      <c r="X38" s="158" t="s">
        <v>145</v>
      </c>
      <c r="Y38" s="158">
        <v>16</v>
      </c>
      <c r="Z38" s="158" t="s">
        <v>145</v>
      </c>
      <c r="AA38" s="158" t="s">
        <v>56</v>
      </c>
      <c r="AB38" s="158"/>
      <c r="AC38" s="159">
        <v>14</v>
      </c>
    </row>
    <row r="39" spans="6:29" ht="15" thickBot="1">
      <c r="G39" s="202"/>
      <c r="H39" s="1315" t="s">
        <v>156</v>
      </c>
      <c r="I39" s="1316"/>
      <c r="J39" s="1316"/>
      <c r="K39" s="1316"/>
      <c r="L39" s="1316"/>
      <c r="M39" s="1316"/>
      <c r="N39" s="1316"/>
      <c r="O39" s="1316"/>
      <c r="P39" s="1317"/>
      <c r="T39" s="202"/>
      <c r="U39" s="1315" t="s">
        <v>156</v>
      </c>
      <c r="V39" s="1316"/>
      <c r="W39" s="1316"/>
      <c r="X39" s="1316"/>
      <c r="Y39" s="1316"/>
      <c r="Z39" s="1316"/>
      <c r="AA39" s="1316"/>
      <c r="AB39" s="1316"/>
      <c r="AC39" s="1317"/>
    </row>
    <row r="40" spans="6:29">
      <c r="F40" s="1112">
        <v>8</v>
      </c>
      <c r="G40" s="205" t="s">
        <v>150</v>
      </c>
      <c r="H40" s="161">
        <v>286</v>
      </c>
      <c r="I40" s="162" t="s">
        <v>145</v>
      </c>
      <c r="J40" s="162">
        <v>153</v>
      </c>
      <c r="K40" s="162" t="s">
        <v>145</v>
      </c>
      <c r="L40" s="162">
        <v>141</v>
      </c>
      <c r="M40" s="162" t="s">
        <v>145</v>
      </c>
      <c r="N40" s="162">
        <v>135</v>
      </c>
      <c r="O40" s="162" t="s">
        <v>145</v>
      </c>
      <c r="P40" s="163">
        <v>105</v>
      </c>
      <c r="S40" s="1112">
        <v>8</v>
      </c>
      <c r="T40" s="205" t="s">
        <v>150</v>
      </c>
      <c r="U40" s="161">
        <v>45</v>
      </c>
      <c r="V40" s="162" t="s">
        <v>145</v>
      </c>
      <c r="W40" s="162">
        <v>75</v>
      </c>
      <c r="X40" s="162" t="s">
        <v>145</v>
      </c>
      <c r="Y40" s="162">
        <v>34</v>
      </c>
      <c r="Z40" s="162" t="s">
        <v>145</v>
      </c>
      <c r="AA40" s="162">
        <v>26</v>
      </c>
      <c r="AB40" s="162" t="s">
        <v>145</v>
      </c>
      <c r="AC40" s="163">
        <v>20</v>
      </c>
    </row>
    <row r="41" spans="6:29">
      <c r="F41" s="1113"/>
      <c r="G41" s="206" t="s">
        <v>151</v>
      </c>
      <c r="H41" s="12">
        <v>24</v>
      </c>
      <c r="I41" s="1" t="s">
        <v>145</v>
      </c>
      <c r="J41" s="1">
        <v>13</v>
      </c>
      <c r="K41" s="1" t="s">
        <v>145</v>
      </c>
      <c r="L41" s="1">
        <v>21</v>
      </c>
      <c r="M41" s="1" t="s">
        <v>145</v>
      </c>
      <c r="N41" s="1" t="s">
        <v>56</v>
      </c>
      <c r="O41" s="1"/>
      <c r="P41" s="156">
        <v>17</v>
      </c>
      <c r="S41" s="1113"/>
      <c r="T41" s="206" t="s">
        <v>151</v>
      </c>
      <c r="U41" s="12">
        <v>28</v>
      </c>
      <c r="V41" s="1" t="s">
        <v>145</v>
      </c>
      <c r="W41" s="1">
        <v>44</v>
      </c>
      <c r="X41" s="1" t="s">
        <v>145</v>
      </c>
      <c r="Y41" s="1">
        <v>34</v>
      </c>
      <c r="Z41" s="1" t="s">
        <v>145</v>
      </c>
      <c r="AA41" s="1" t="s">
        <v>56</v>
      </c>
      <c r="AB41" s="1"/>
      <c r="AC41" s="156">
        <v>23</v>
      </c>
    </row>
    <row r="42" spans="6:29" ht="15" thickBot="1">
      <c r="F42" s="1114"/>
      <c r="G42" s="207" t="s">
        <v>152</v>
      </c>
      <c r="H42" s="157">
        <v>33</v>
      </c>
      <c r="I42" s="158" t="s">
        <v>145</v>
      </c>
      <c r="J42" s="158">
        <v>17</v>
      </c>
      <c r="K42" s="158" t="s">
        <v>145</v>
      </c>
      <c r="L42" s="158">
        <v>7</v>
      </c>
      <c r="M42" s="158" t="s">
        <v>145</v>
      </c>
      <c r="N42" s="158" t="s">
        <v>56</v>
      </c>
      <c r="O42" s="158"/>
      <c r="P42" s="159">
        <v>11</v>
      </c>
      <c r="S42" s="1114"/>
      <c r="T42" s="207" t="s">
        <v>152</v>
      </c>
      <c r="U42" s="157">
        <v>25</v>
      </c>
      <c r="V42" s="158" t="s">
        <v>145</v>
      </c>
      <c r="W42" s="158" t="s">
        <v>56</v>
      </c>
      <c r="X42" s="158"/>
      <c r="Y42" s="158">
        <v>1</v>
      </c>
      <c r="Z42" s="158" t="s">
        <v>145</v>
      </c>
      <c r="AA42" s="158" t="s">
        <v>56</v>
      </c>
      <c r="AB42" s="158"/>
      <c r="AC42" s="159">
        <v>11</v>
      </c>
    </row>
    <row r="43" spans="6:29" ht="15" thickBot="1">
      <c r="G43" s="202"/>
      <c r="H43" s="1315" t="s">
        <v>26</v>
      </c>
      <c r="I43" s="1316"/>
      <c r="J43" s="1316"/>
      <c r="K43" s="1316"/>
      <c r="L43" s="1316"/>
      <c r="M43" s="1316"/>
      <c r="N43" s="1316"/>
      <c r="O43" s="1316"/>
      <c r="P43" s="1317"/>
      <c r="T43" s="202"/>
      <c r="U43" s="1315" t="s">
        <v>26</v>
      </c>
      <c r="V43" s="1316"/>
      <c r="W43" s="1316"/>
      <c r="X43" s="1316"/>
      <c r="Y43" s="1316"/>
      <c r="Z43" s="1316"/>
      <c r="AA43" s="1316"/>
      <c r="AB43" s="1316"/>
      <c r="AC43" s="1317"/>
    </row>
    <row r="44" spans="6:29">
      <c r="F44" s="1112">
        <v>9</v>
      </c>
      <c r="G44" s="205" t="s">
        <v>150</v>
      </c>
      <c r="H44" s="161">
        <v>1445</v>
      </c>
      <c r="I44" s="162" t="s">
        <v>145</v>
      </c>
      <c r="J44" s="162">
        <v>1018</v>
      </c>
      <c r="K44" s="162" t="s">
        <v>145</v>
      </c>
      <c r="L44" s="162">
        <v>1082</v>
      </c>
      <c r="M44" s="162" t="s">
        <v>145</v>
      </c>
      <c r="N44" s="162">
        <v>1162</v>
      </c>
      <c r="O44" s="162" t="s">
        <v>145</v>
      </c>
      <c r="P44" s="163">
        <v>1084</v>
      </c>
      <c r="S44" s="1112">
        <v>9</v>
      </c>
      <c r="T44" s="205" t="s">
        <v>150</v>
      </c>
      <c r="U44" s="161">
        <v>2001</v>
      </c>
      <c r="V44" s="162" t="s">
        <v>145</v>
      </c>
      <c r="W44" s="162">
        <v>1258</v>
      </c>
      <c r="X44" s="162" t="s">
        <v>145</v>
      </c>
      <c r="Y44" s="162">
        <v>1167</v>
      </c>
      <c r="Z44" s="162" t="s">
        <v>145</v>
      </c>
      <c r="AA44" s="162">
        <v>1664</v>
      </c>
      <c r="AB44" s="162" t="s">
        <v>145</v>
      </c>
      <c r="AC44" s="163">
        <v>1323</v>
      </c>
    </row>
    <row r="45" spans="6:29">
      <c r="F45" s="1113"/>
      <c r="G45" s="206" t="s">
        <v>151</v>
      </c>
      <c r="H45" s="12">
        <v>515</v>
      </c>
      <c r="I45" s="1" t="s">
        <v>145</v>
      </c>
      <c r="J45" s="1">
        <v>434</v>
      </c>
      <c r="K45" s="1" t="s">
        <v>145</v>
      </c>
      <c r="L45" s="1">
        <v>313</v>
      </c>
      <c r="M45" s="1" t="s">
        <v>145</v>
      </c>
      <c r="N45" s="1">
        <v>354</v>
      </c>
      <c r="O45" s="1" t="s">
        <v>145</v>
      </c>
      <c r="P45" s="156">
        <v>474</v>
      </c>
      <c r="S45" s="1113"/>
      <c r="T45" s="206" t="s">
        <v>151</v>
      </c>
      <c r="U45" s="12">
        <v>518</v>
      </c>
      <c r="V45" s="1" t="s">
        <v>145</v>
      </c>
      <c r="W45" s="1">
        <v>458</v>
      </c>
      <c r="X45" s="1" t="s">
        <v>145</v>
      </c>
      <c r="Y45" s="1">
        <v>276</v>
      </c>
      <c r="Z45" s="1" t="s">
        <v>145</v>
      </c>
      <c r="AA45" s="1">
        <v>279</v>
      </c>
      <c r="AB45" s="1" t="s">
        <v>145</v>
      </c>
      <c r="AC45" s="156">
        <v>451</v>
      </c>
    </row>
    <row r="46" spans="6:29" ht="15" thickBot="1">
      <c r="F46" s="1114"/>
      <c r="G46" s="207" t="s">
        <v>152</v>
      </c>
      <c r="H46" s="157">
        <v>221</v>
      </c>
      <c r="I46" s="158" t="s">
        <v>145</v>
      </c>
      <c r="J46" s="158">
        <v>183</v>
      </c>
      <c r="K46" s="158" t="s">
        <v>145</v>
      </c>
      <c r="L46" s="158">
        <v>298</v>
      </c>
      <c r="M46" s="158" t="s">
        <v>145</v>
      </c>
      <c r="N46" s="158">
        <v>368</v>
      </c>
      <c r="O46" s="158" t="s">
        <v>145</v>
      </c>
      <c r="P46" s="159">
        <v>228</v>
      </c>
      <c r="S46" s="1114"/>
      <c r="T46" s="207" t="s">
        <v>152</v>
      </c>
      <c r="U46" s="157">
        <v>167</v>
      </c>
      <c r="V46" s="158" t="s">
        <v>145</v>
      </c>
      <c r="W46" s="158">
        <v>137</v>
      </c>
      <c r="X46" s="158" t="s">
        <v>145</v>
      </c>
      <c r="Y46" s="158">
        <v>252</v>
      </c>
      <c r="Z46" s="158" t="s">
        <v>145</v>
      </c>
      <c r="AA46" s="158">
        <v>320</v>
      </c>
      <c r="AB46" s="158" t="s">
        <v>145</v>
      </c>
      <c r="AC46" s="159">
        <v>186</v>
      </c>
    </row>
    <row r="47" spans="6:29" ht="15" thickBot="1">
      <c r="G47" s="202"/>
      <c r="H47" s="1315" t="s">
        <v>27</v>
      </c>
      <c r="I47" s="1316"/>
      <c r="J47" s="1316"/>
      <c r="K47" s="1316"/>
      <c r="L47" s="1316"/>
      <c r="M47" s="1316"/>
      <c r="N47" s="1316"/>
      <c r="O47" s="1316"/>
      <c r="P47" s="1317"/>
      <c r="T47" s="202"/>
      <c r="U47" s="1315" t="s">
        <v>27</v>
      </c>
      <c r="V47" s="1316"/>
      <c r="W47" s="1316"/>
      <c r="X47" s="1316"/>
      <c r="Y47" s="1316"/>
      <c r="Z47" s="1316"/>
      <c r="AA47" s="1316"/>
      <c r="AB47" s="1316"/>
      <c r="AC47" s="1317"/>
    </row>
    <row r="48" spans="6:29">
      <c r="F48" s="1112">
        <v>10</v>
      </c>
      <c r="G48" s="205" t="s">
        <v>150</v>
      </c>
      <c r="H48" s="161">
        <v>184</v>
      </c>
      <c r="I48" s="162" t="s">
        <v>145</v>
      </c>
      <c r="J48" s="162">
        <v>220</v>
      </c>
      <c r="K48" s="162" t="s">
        <v>145</v>
      </c>
      <c r="L48" s="162">
        <v>125</v>
      </c>
      <c r="M48" s="162" t="s">
        <v>145</v>
      </c>
      <c r="N48" s="162">
        <v>163</v>
      </c>
      <c r="O48" s="162" t="s">
        <v>145</v>
      </c>
      <c r="P48" s="163">
        <v>179</v>
      </c>
      <c r="S48" s="1112">
        <v>10</v>
      </c>
      <c r="T48" s="205" t="s">
        <v>150</v>
      </c>
      <c r="U48" s="161">
        <v>90</v>
      </c>
      <c r="V48" s="162" t="s">
        <v>145</v>
      </c>
      <c r="W48" s="162">
        <v>270</v>
      </c>
      <c r="X48" s="162" t="s">
        <v>145</v>
      </c>
      <c r="Y48" s="162">
        <v>131</v>
      </c>
      <c r="Z48" s="162" t="s">
        <v>145</v>
      </c>
      <c r="AA48" s="162">
        <v>90</v>
      </c>
      <c r="AB48" s="162" t="s">
        <v>145</v>
      </c>
      <c r="AC48" s="163">
        <v>190</v>
      </c>
    </row>
    <row r="49" spans="6:29">
      <c r="F49" s="1113"/>
      <c r="G49" s="206" t="s">
        <v>151</v>
      </c>
      <c r="H49" s="12">
        <v>46</v>
      </c>
      <c r="I49" s="1" t="s">
        <v>145</v>
      </c>
      <c r="J49" s="1">
        <v>92</v>
      </c>
      <c r="K49" s="1" t="s">
        <v>145</v>
      </c>
      <c r="L49" s="1">
        <v>112</v>
      </c>
      <c r="M49" s="1" t="s">
        <v>145</v>
      </c>
      <c r="N49" s="1">
        <v>82</v>
      </c>
      <c r="O49" s="1" t="s">
        <v>145</v>
      </c>
      <c r="P49" s="156">
        <v>126</v>
      </c>
      <c r="S49" s="1113"/>
      <c r="T49" s="206" t="s">
        <v>151</v>
      </c>
      <c r="U49" s="12">
        <v>69</v>
      </c>
      <c r="V49" s="1" t="s">
        <v>145</v>
      </c>
      <c r="W49" s="1">
        <v>41</v>
      </c>
      <c r="X49" s="1" t="s">
        <v>145</v>
      </c>
      <c r="Y49" s="1">
        <v>76</v>
      </c>
      <c r="Z49" s="1" t="s">
        <v>145</v>
      </c>
      <c r="AA49" s="1">
        <v>126</v>
      </c>
      <c r="AB49" s="1" t="s">
        <v>145</v>
      </c>
      <c r="AC49" s="156">
        <v>45</v>
      </c>
    </row>
    <row r="50" spans="6:29" ht="15" thickBot="1">
      <c r="F50" s="1114"/>
      <c r="G50" s="207" t="s">
        <v>152</v>
      </c>
      <c r="H50" s="157">
        <v>31</v>
      </c>
      <c r="I50" s="158" t="s">
        <v>145</v>
      </c>
      <c r="J50" s="158">
        <v>17</v>
      </c>
      <c r="K50" s="158" t="s">
        <v>145</v>
      </c>
      <c r="L50" s="158">
        <v>62</v>
      </c>
      <c r="M50" s="158" t="s">
        <v>145</v>
      </c>
      <c r="N50" s="158">
        <v>27</v>
      </c>
      <c r="O50" s="158" t="s">
        <v>145</v>
      </c>
      <c r="P50" s="159">
        <v>45</v>
      </c>
      <c r="S50" s="1114"/>
      <c r="T50" s="207" t="s">
        <v>152</v>
      </c>
      <c r="U50" s="157">
        <v>7</v>
      </c>
      <c r="V50" s="158" t="s">
        <v>145</v>
      </c>
      <c r="W50" s="158" t="s">
        <v>56</v>
      </c>
      <c r="X50" s="158"/>
      <c r="Y50" s="158">
        <v>29</v>
      </c>
      <c r="Z50" s="158" t="s">
        <v>145</v>
      </c>
      <c r="AA50" s="158">
        <v>15</v>
      </c>
      <c r="AB50" s="158" t="s">
        <v>145</v>
      </c>
      <c r="AC50" s="159">
        <v>33</v>
      </c>
    </row>
    <row r="51" spans="6:29" ht="46.8" customHeight="1" thickBot="1">
      <c r="G51" s="202"/>
      <c r="H51" s="1318" t="s">
        <v>157</v>
      </c>
      <c r="I51" s="1319"/>
      <c r="J51" s="1319"/>
      <c r="K51" s="1319"/>
      <c r="L51" s="1319"/>
      <c r="M51" s="1319"/>
      <c r="N51" s="1319"/>
      <c r="O51" s="1319"/>
      <c r="P51" s="1320"/>
      <c r="T51" s="202"/>
      <c r="U51" s="1318" t="s">
        <v>157</v>
      </c>
      <c r="V51" s="1319"/>
      <c r="W51" s="1319"/>
      <c r="X51" s="1319"/>
      <c r="Y51" s="1319"/>
      <c r="Z51" s="1319"/>
      <c r="AA51" s="1319"/>
      <c r="AB51" s="1319"/>
      <c r="AC51" s="1320"/>
    </row>
    <row r="52" spans="6:29">
      <c r="F52" s="1112">
        <v>11</v>
      </c>
      <c r="G52" s="205" t="s">
        <v>150</v>
      </c>
      <c r="H52" s="161">
        <v>75</v>
      </c>
      <c r="I52" s="162" t="s">
        <v>145</v>
      </c>
      <c r="J52" s="162">
        <v>109</v>
      </c>
      <c r="K52" s="162" t="s">
        <v>145</v>
      </c>
      <c r="L52" s="162">
        <v>178</v>
      </c>
      <c r="M52" s="162" t="s">
        <v>145</v>
      </c>
      <c r="N52" s="162">
        <v>121</v>
      </c>
      <c r="O52" s="162" t="s">
        <v>145</v>
      </c>
      <c r="P52" s="163">
        <v>76</v>
      </c>
      <c r="S52" s="1112">
        <v>11</v>
      </c>
      <c r="T52" s="205" t="s">
        <v>150</v>
      </c>
      <c r="U52" s="161">
        <v>59</v>
      </c>
      <c r="V52" s="162" t="s">
        <v>145</v>
      </c>
      <c r="W52" s="162">
        <v>84</v>
      </c>
      <c r="X52" s="162" t="s">
        <v>145</v>
      </c>
      <c r="Y52" s="162">
        <v>121</v>
      </c>
      <c r="Z52" s="162" t="s">
        <v>145</v>
      </c>
      <c r="AA52" s="162">
        <v>59</v>
      </c>
      <c r="AB52" s="162" t="s">
        <v>145</v>
      </c>
      <c r="AC52" s="163">
        <v>87</v>
      </c>
    </row>
    <row r="53" spans="6:29">
      <c r="F53" s="1113"/>
      <c r="G53" s="206" t="s">
        <v>151</v>
      </c>
      <c r="H53" s="12">
        <v>55</v>
      </c>
      <c r="I53" s="1" t="s">
        <v>145</v>
      </c>
      <c r="J53" s="1">
        <v>50</v>
      </c>
      <c r="K53" s="1" t="s">
        <v>145</v>
      </c>
      <c r="L53" s="1">
        <v>40</v>
      </c>
      <c r="M53" s="1" t="s">
        <v>145</v>
      </c>
      <c r="N53" s="1">
        <v>41</v>
      </c>
      <c r="O53" s="1" t="s">
        <v>145</v>
      </c>
      <c r="P53" s="156">
        <v>37</v>
      </c>
      <c r="S53" s="1113"/>
      <c r="T53" s="206" t="s">
        <v>151</v>
      </c>
      <c r="U53" s="12">
        <v>42</v>
      </c>
      <c r="V53" s="1" t="s">
        <v>145</v>
      </c>
      <c r="W53" s="1">
        <v>57</v>
      </c>
      <c r="X53" s="1" t="s">
        <v>145</v>
      </c>
      <c r="Y53" s="1">
        <v>36</v>
      </c>
      <c r="Z53" s="1" t="s">
        <v>145</v>
      </c>
      <c r="AA53" s="1">
        <v>84</v>
      </c>
      <c r="AB53" s="1" t="s">
        <v>145</v>
      </c>
      <c r="AC53" s="156">
        <v>31</v>
      </c>
    </row>
    <row r="54" spans="6:29" ht="15" thickBot="1">
      <c r="F54" s="1114"/>
      <c r="G54" s="207" t="s">
        <v>152</v>
      </c>
      <c r="H54" s="157">
        <v>50</v>
      </c>
      <c r="I54" s="158" t="s">
        <v>145</v>
      </c>
      <c r="J54" s="158">
        <v>28</v>
      </c>
      <c r="K54" s="158" t="s">
        <v>145</v>
      </c>
      <c r="L54" s="158">
        <v>43</v>
      </c>
      <c r="M54" s="158" t="s">
        <v>145</v>
      </c>
      <c r="N54" s="158">
        <v>44</v>
      </c>
      <c r="O54" s="158" t="s">
        <v>145</v>
      </c>
      <c r="P54" s="159">
        <v>19</v>
      </c>
      <c r="S54" s="1114"/>
      <c r="T54" s="207" t="s">
        <v>152</v>
      </c>
      <c r="U54" s="157">
        <v>54</v>
      </c>
      <c r="V54" s="158" t="s">
        <v>145</v>
      </c>
      <c r="W54" s="158">
        <v>9</v>
      </c>
      <c r="X54" s="158" t="s">
        <v>145</v>
      </c>
      <c r="Y54" s="158">
        <v>25</v>
      </c>
      <c r="Z54" s="158" t="s">
        <v>145</v>
      </c>
      <c r="AA54" s="158">
        <v>43</v>
      </c>
      <c r="AB54" s="158" t="s">
        <v>145</v>
      </c>
      <c r="AC54" s="159">
        <v>22</v>
      </c>
    </row>
    <row r="55" spans="6:29" ht="15" thickBot="1">
      <c r="G55" s="202"/>
      <c r="H55" s="1315" t="s">
        <v>29</v>
      </c>
      <c r="I55" s="1316"/>
      <c r="J55" s="1316"/>
      <c r="K55" s="1316"/>
      <c r="L55" s="1316"/>
      <c r="M55" s="1316"/>
      <c r="N55" s="1316"/>
      <c r="O55" s="1316"/>
      <c r="P55" s="1317"/>
      <c r="T55" s="202"/>
      <c r="U55" s="1315" t="s">
        <v>29</v>
      </c>
      <c r="V55" s="1316"/>
      <c r="W55" s="1316"/>
      <c r="X55" s="1316"/>
      <c r="Y55" s="1316"/>
      <c r="Z55" s="1316"/>
      <c r="AA55" s="1316"/>
      <c r="AB55" s="1316"/>
      <c r="AC55" s="1317"/>
    </row>
    <row r="56" spans="6:29">
      <c r="F56" s="1112">
        <v>12</v>
      </c>
      <c r="G56" s="205" t="s">
        <v>150</v>
      </c>
      <c r="H56" s="161" t="s">
        <v>56</v>
      </c>
      <c r="I56" s="162"/>
      <c r="J56" s="162">
        <v>7</v>
      </c>
      <c r="K56" s="162" t="s">
        <v>145</v>
      </c>
      <c r="L56" s="162">
        <v>44</v>
      </c>
      <c r="M56" s="162" t="s">
        <v>145</v>
      </c>
      <c r="N56" s="162" t="s">
        <v>56</v>
      </c>
      <c r="O56" s="162"/>
      <c r="P56" s="163">
        <v>28</v>
      </c>
      <c r="S56" s="1112">
        <v>12</v>
      </c>
      <c r="T56" s="205" t="s">
        <v>150</v>
      </c>
      <c r="U56" s="161">
        <v>19</v>
      </c>
      <c r="V56" s="162" t="s">
        <v>145</v>
      </c>
      <c r="W56" s="162" t="s">
        <v>56</v>
      </c>
      <c r="X56" s="162"/>
      <c r="Y56" s="162">
        <v>14</v>
      </c>
      <c r="Z56" s="162" t="s">
        <v>145</v>
      </c>
      <c r="AA56" s="162" t="s">
        <v>56</v>
      </c>
      <c r="AB56" s="162"/>
      <c r="AC56" s="163">
        <v>25</v>
      </c>
    </row>
    <row r="57" spans="6:29">
      <c r="F57" s="1113"/>
      <c r="G57" s="206" t="s">
        <v>151</v>
      </c>
      <c r="H57" s="12">
        <v>53</v>
      </c>
      <c r="I57" s="1" t="s">
        <v>145</v>
      </c>
      <c r="J57" s="1">
        <v>17</v>
      </c>
      <c r="K57" s="1" t="s">
        <v>145</v>
      </c>
      <c r="L57" s="1">
        <v>35</v>
      </c>
      <c r="M57" s="1" t="s">
        <v>145</v>
      </c>
      <c r="N57" s="1">
        <v>26</v>
      </c>
      <c r="O57" s="1" t="s">
        <v>145</v>
      </c>
      <c r="P57" s="156">
        <v>54</v>
      </c>
      <c r="S57" s="1113"/>
      <c r="T57" s="206" t="s">
        <v>151</v>
      </c>
      <c r="U57" s="12">
        <v>18</v>
      </c>
      <c r="V57" s="1" t="s">
        <v>145</v>
      </c>
      <c r="W57" s="1">
        <v>9</v>
      </c>
      <c r="X57" s="1" t="s">
        <v>145</v>
      </c>
      <c r="Y57" s="1">
        <v>19</v>
      </c>
      <c r="Z57" s="1" t="s">
        <v>145</v>
      </c>
      <c r="AA57" s="1">
        <v>26</v>
      </c>
      <c r="AB57" s="1" t="s">
        <v>145</v>
      </c>
      <c r="AC57" s="156">
        <v>32</v>
      </c>
    </row>
    <row r="58" spans="6:29" ht="15" thickBot="1">
      <c r="F58" s="1114"/>
      <c r="G58" s="207" t="s">
        <v>152</v>
      </c>
      <c r="H58" s="157">
        <v>39</v>
      </c>
      <c r="I58" s="158" t="s">
        <v>145</v>
      </c>
      <c r="J58" s="158">
        <v>18</v>
      </c>
      <c r="K58" s="158" t="s">
        <v>145</v>
      </c>
      <c r="L58" s="158">
        <v>19</v>
      </c>
      <c r="M58" s="158" t="s">
        <v>145</v>
      </c>
      <c r="N58" s="158">
        <v>19</v>
      </c>
      <c r="O58" s="158" t="s">
        <v>145</v>
      </c>
      <c r="P58" s="159">
        <v>63</v>
      </c>
      <c r="S58" s="1114"/>
      <c r="T58" s="207" t="s">
        <v>152</v>
      </c>
      <c r="U58" s="157">
        <v>26</v>
      </c>
      <c r="V58" s="158" t="s">
        <v>145</v>
      </c>
      <c r="W58" s="158">
        <v>25</v>
      </c>
      <c r="X58" s="158" t="s">
        <v>145</v>
      </c>
      <c r="Y58" s="158">
        <v>22</v>
      </c>
      <c r="Z58" s="158" t="s">
        <v>145</v>
      </c>
      <c r="AA58" s="158">
        <v>36</v>
      </c>
      <c r="AB58" s="158" t="s">
        <v>145</v>
      </c>
      <c r="AC58" s="159">
        <v>68</v>
      </c>
    </row>
    <row r="59" spans="6:29" ht="15" thickBot="1">
      <c r="G59" s="202"/>
      <c r="H59" s="1315" t="s">
        <v>30</v>
      </c>
      <c r="I59" s="1316"/>
      <c r="J59" s="1316"/>
      <c r="K59" s="1316"/>
      <c r="L59" s="1316"/>
      <c r="M59" s="1316"/>
      <c r="N59" s="1316"/>
      <c r="O59" s="1316"/>
      <c r="P59" s="1317"/>
      <c r="T59" s="202"/>
      <c r="U59" s="1315" t="s">
        <v>30</v>
      </c>
      <c r="V59" s="1316"/>
      <c r="W59" s="1316"/>
      <c r="X59" s="1316"/>
      <c r="Y59" s="1316"/>
      <c r="Z59" s="1316"/>
      <c r="AA59" s="1316"/>
      <c r="AB59" s="1316"/>
      <c r="AC59" s="1317"/>
    </row>
    <row r="60" spans="6:29">
      <c r="F60" s="1112">
        <v>13</v>
      </c>
      <c r="G60" s="205" t="s">
        <v>150</v>
      </c>
      <c r="H60" s="161">
        <v>86</v>
      </c>
      <c r="I60" s="162" t="s">
        <v>145</v>
      </c>
      <c r="J60" s="162">
        <v>138</v>
      </c>
      <c r="K60" s="162" t="s">
        <v>145</v>
      </c>
      <c r="L60" s="162">
        <v>31</v>
      </c>
      <c r="M60" s="162" t="s">
        <v>145</v>
      </c>
      <c r="N60" s="162">
        <v>83</v>
      </c>
      <c r="O60" s="162" t="s">
        <v>145</v>
      </c>
      <c r="P60" s="163">
        <v>67</v>
      </c>
      <c r="S60" s="1112">
        <v>13</v>
      </c>
      <c r="T60" s="205" t="s">
        <v>150</v>
      </c>
      <c r="U60" s="161">
        <v>71</v>
      </c>
      <c r="V60" s="162" t="s">
        <v>145</v>
      </c>
      <c r="W60" s="162">
        <v>74</v>
      </c>
      <c r="X60" s="162" t="s">
        <v>145</v>
      </c>
      <c r="Y60" s="162">
        <v>5</v>
      </c>
      <c r="Z60" s="162" t="s">
        <v>145</v>
      </c>
      <c r="AA60" s="162">
        <v>109</v>
      </c>
      <c r="AB60" s="162" t="s">
        <v>145</v>
      </c>
      <c r="AC60" s="163">
        <v>48</v>
      </c>
    </row>
    <row r="61" spans="6:29">
      <c r="F61" s="1113"/>
      <c r="G61" s="206" t="s">
        <v>151</v>
      </c>
      <c r="H61" s="12">
        <v>61</v>
      </c>
      <c r="I61" s="1" t="s">
        <v>145</v>
      </c>
      <c r="J61" s="1">
        <v>45</v>
      </c>
      <c r="K61" s="1" t="s">
        <v>145</v>
      </c>
      <c r="L61" s="1">
        <v>24</v>
      </c>
      <c r="M61" s="1" t="s">
        <v>145</v>
      </c>
      <c r="N61" s="1" t="s">
        <v>56</v>
      </c>
      <c r="O61" s="1"/>
      <c r="P61" s="156">
        <v>59</v>
      </c>
      <c r="S61" s="1113"/>
      <c r="T61" s="206" t="s">
        <v>151</v>
      </c>
      <c r="U61" s="12">
        <v>38</v>
      </c>
      <c r="V61" s="1" t="s">
        <v>145</v>
      </c>
      <c r="W61" s="1">
        <v>16</v>
      </c>
      <c r="X61" s="1" t="s">
        <v>145</v>
      </c>
      <c r="Y61" s="1">
        <v>18</v>
      </c>
      <c r="Z61" s="1" t="s">
        <v>145</v>
      </c>
      <c r="AA61" s="1" t="s">
        <v>56</v>
      </c>
      <c r="AB61" s="1"/>
      <c r="AC61" s="156">
        <v>51</v>
      </c>
    </row>
    <row r="62" spans="6:29" ht="15" thickBot="1">
      <c r="F62" s="1114"/>
      <c r="G62" s="207" t="s">
        <v>152</v>
      </c>
      <c r="H62" s="157" t="s">
        <v>56</v>
      </c>
      <c r="I62" s="158"/>
      <c r="J62" s="158">
        <v>53</v>
      </c>
      <c r="K62" s="158" t="s">
        <v>145</v>
      </c>
      <c r="L62" s="158" t="s">
        <v>56</v>
      </c>
      <c r="M62" s="158"/>
      <c r="N62" s="158" t="s">
        <v>56</v>
      </c>
      <c r="O62" s="158"/>
      <c r="P62" s="159">
        <v>17</v>
      </c>
      <c r="S62" s="1114"/>
      <c r="T62" s="207" t="s">
        <v>152</v>
      </c>
      <c r="U62" s="157" t="s">
        <v>56</v>
      </c>
      <c r="V62" s="158"/>
      <c r="W62" s="158">
        <v>40</v>
      </c>
      <c r="X62" s="158" t="s">
        <v>145</v>
      </c>
      <c r="Y62" s="158" t="s">
        <v>56</v>
      </c>
      <c r="Z62" s="158"/>
      <c r="AA62" s="158" t="s">
        <v>56</v>
      </c>
      <c r="AB62" s="158"/>
      <c r="AC62" s="159" t="s">
        <v>56</v>
      </c>
    </row>
    <row r="63" spans="6:29" ht="15" thickBot="1">
      <c r="G63" s="202"/>
      <c r="H63" s="1162" t="s">
        <v>31</v>
      </c>
      <c r="I63" s="1163"/>
      <c r="J63" s="1163"/>
      <c r="K63" s="1163"/>
      <c r="L63" s="1163"/>
      <c r="M63" s="1163"/>
      <c r="N63" s="1163"/>
      <c r="O63" s="1163"/>
      <c r="P63" s="1164"/>
      <c r="T63" s="202"/>
      <c r="U63" s="1162" t="s">
        <v>31</v>
      </c>
      <c r="V63" s="1163"/>
      <c r="W63" s="1163"/>
      <c r="X63" s="1163"/>
      <c r="Y63" s="1163"/>
      <c r="Z63" s="1163"/>
      <c r="AA63" s="1163"/>
      <c r="AB63" s="1163"/>
      <c r="AC63" s="1164"/>
    </row>
    <row r="64" spans="6:29">
      <c r="F64" s="1112">
        <v>14</v>
      </c>
      <c r="G64" s="205" t="s">
        <v>150</v>
      </c>
      <c r="H64" s="161">
        <v>169</v>
      </c>
      <c r="I64" s="162" t="s">
        <v>145</v>
      </c>
      <c r="J64" s="162">
        <v>154</v>
      </c>
      <c r="K64" s="162" t="s">
        <v>145</v>
      </c>
      <c r="L64" s="162">
        <v>263</v>
      </c>
      <c r="M64" s="162" t="s">
        <v>145</v>
      </c>
      <c r="N64" s="162">
        <v>150</v>
      </c>
      <c r="O64" s="162" t="s">
        <v>145</v>
      </c>
      <c r="P64" s="163">
        <v>634</v>
      </c>
      <c r="S64" s="1112">
        <v>14</v>
      </c>
      <c r="T64" s="205" t="s">
        <v>150</v>
      </c>
      <c r="U64" s="161">
        <v>261</v>
      </c>
      <c r="V64" s="162" t="s">
        <v>145</v>
      </c>
      <c r="W64" s="162">
        <v>170</v>
      </c>
      <c r="X64" s="162" t="s">
        <v>145</v>
      </c>
      <c r="Y64" s="162">
        <v>371</v>
      </c>
      <c r="Z64" s="162" t="s">
        <v>145</v>
      </c>
      <c r="AA64" s="162">
        <v>192</v>
      </c>
      <c r="AB64" s="162" t="s">
        <v>145</v>
      </c>
      <c r="AC64" s="163">
        <v>653</v>
      </c>
    </row>
    <row r="65" spans="6:29">
      <c r="F65" s="1113"/>
      <c r="G65" s="206" t="s">
        <v>151</v>
      </c>
      <c r="H65" s="12">
        <v>532</v>
      </c>
      <c r="I65" s="1" t="s">
        <v>145</v>
      </c>
      <c r="J65" s="1">
        <v>153</v>
      </c>
      <c r="K65" s="1" t="s">
        <v>145</v>
      </c>
      <c r="L65" s="1">
        <v>477</v>
      </c>
      <c r="M65" s="1" t="s">
        <v>145</v>
      </c>
      <c r="N65" s="1">
        <v>139</v>
      </c>
      <c r="O65" s="1" t="s">
        <v>145</v>
      </c>
      <c r="P65" s="156">
        <v>185</v>
      </c>
      <c r="S65" s="1113"/>
      <c r="T65" s="206" t="s">
        <v>151</v>
      </c>
      <c r="U65" s="12">
        <v>447</v>
      </c>
      <c r="V65" s="1" t="s">
        <v>145</v>
      </c>
      <c r="W65" s="1">
        <v>194</v>
      </c>
      <c r="X65" s="1" t="s">
        <v>145</v>
      </c>
      <c r="Y65" s="1">
        <v>413</v>
      </c>
      <c r="Z65" s="1" t="s">
        <v>145</v>
      </c>
      <c r="AA65" s="1">
        <v>137</v>
      </c>
      <c r="AB65" s="1" t="s">
        <v>145</v>
      </c>
      <c r="AC65" s="156">
        <v>148</v>
      </c>
    </row>
    <row r="66" spans="6:29" ht="15" thickBot="1">
      <c r="F66" s="1114"/>
      <c r="G66" s="207" t="s">
        <v>152</v>
      </c>
      <c r="H66" s="157">
        <v>95</v>
      </c>
      <c r="I66" s="158" t="s">
        <v>145</v>
      </c>
      <c r="J66" s="158">
        <v>64</v>
      </c>
      <c r="K66" s="158" t="s">
        <v>145</v>
      </c>
      <c r="L66" s="158">
        <v>106</v>
      </c>
      <c r="M66" s="158" t="s">
        <v>145</v>
      </c>
      <c r="N66" s="158">
        <v>43</v>
      </c>
      <c r="O66" s="158" t="s">
        <v>145</v>
      </c>
      <c r="P66" s="159">
        <v>138</v>
      </c>
      <c r="S66" s="1114"/>
      <c r="T66" s="207" t="s">
        <v>152</v>
      </c>
      <c r="U66" s="157">
        <v>152</v>
      </c>
      <c r="V66" s="158" t="s">
        <v>145</v>
      </c>
      <c r="W66" s="158">
        <v>46</v>
      </c>
      <c r="X66" s="158" t="s">
        <v>145</v>
      </c>
      <c r="Y66" s="158">
        <v>183</v>
      </c>
      <c r="Z66" s="158" t="s">
        <v>145</v>
      </c>
      <c r="AA66" s="158">
        <v>51</v>
      </c>
      <c r="AB66" s="158" t="s">
        <v>145</v>
      </c>
      <c r="AC66" s="159">
        <v>201</v>
      </c>
    </row>
    <row r="67" spans="6:29" ht="15" thickBot="1">
      <c r="G67" s="202"/>
      <c r="H67" s="1315" t="s">
        <v>32</v>
      </c>
      <c r="I67" s="1316"/>
      <c r="J67" s="1316"/>
      <c r="K67" s="1316"/>
      <c r="L67" s="1316"/>
      <c r="M67" s="1316"/>
      <c r="N67" s="1316"/>
      <c r="O67" s="1316"/>
      <c r="P67" s="1317"/>
      <c r="T67" s="202"/>
      <c r="U67" s="1315" t="s">
        <v>32</v>
      </c>
      <c r="V67" s="1316"/>
      <c r="W67" s="1316"/>
      <c r="X67" s="1316"/>
      <c r="Y67" s="1316"/>
      <c r="Z67" s="1316"/>
      <c r="AA67" s="1316"/>
      <c r="AB67" s="1316"/>
      <c r="AC67" s="1317"/>
    </row>
    <row r="68" spans="6:29">
      <c r="F68" s="1112">
        <v>15</v>
      </c>
      <c r="G68" s="205" t="s">
        <v>150</v>
      </c>
      <c r="H68" s="161">
        <v>115</v>
      </c>
      <c r="I68" s="162" t="s">
        <v>145</v>
      </c>
      <c r="J68" s="162">
        <v>118</v>
      </c>
      <c r="K68" s="162" t="s">
        <v>145</v>
      </c>
      <c r="L68" s="162">
        <v>116</v>
      </c>
      <c r="M68" s="162" t="s">
        <v>145</v>
      </c>
      <c r="N68" s="162">
        <v>48</v>
      </c>
      <c r="O68" s="162" t="s">
        <v>145</v>
      </c>
      <c r="P68" s="163">
        <v>127</v>
      </c>
      <c r="S68" s="1112">
        <v>15</v>
      </c>
      <c r="T68" s="205" t="s">
        <v>150</v>
      </c>
      <c r="U68" s="161">
        <v>107</v>
      </c>
      <c r="V68" s="162" t="s">
        <v>145</v>
      </c>
      <c r="W68" s="162">
        <v>100</v>
      </c>
      <c r="X68" s="162" t="s">
        <v>145</v>
      </c>
      <c r="Y68" s="162">
        <v>132</v>
      </c>
      <c r="Z68" s="162" t="s">
        <v>145</v>
      </c>
      <c r="AA68" s="162">
        <v>46</v>
      </c>
      <c r="AB68" s="162" t="s">
        <v>145</v>
      </c>
      <c r="AC68" s="163">
        <v>136</v>
      </c>
    </row>
    <row r="69" spans="6:29">
      <c r="F69" s="1113"/>
      <c r="G69" s="206" t="s">
        <v>151</v>
      </c>
      <c r="H69" s="12" t="s">
        <v>56</v>
      </c>
      <c r="I69" s="1"/>
      <c r="J69" s="1">
        <v>22</v>
      </c>
      <c r="K69" s="1" t="s">
        <v>145</v>
      </c>
      <c r="L69" s="1">
        <v>21</v>
      </c>
      <c r="M69" s="1" t="s">
        <v>145</v>
      </c>
      <c r="N69" s="1" t="s">
        <v>56</v>
      </c>
      <c r="O69" s="1"/>
      <c r="P69" s="156">
        <v>31</v>
      </c>
      <c r="S69" s="1113"/>
      <c r="T69" s="206" t="s">
        <v>151</v>
      </c>
      <c r="U69" s="12" t="s">
        <v>56</v>
      </c>
      <c r="V69" s="1"/>
      <c r="W69" s="1">
        <v>23</v>
      </c>
      <c r="X69" s="1" t="s">
        <v>145</v>
      </c>
      <c r="Y69" s="1">
        <v>22</v>
      </c>
      <c r="Z69" s="1" t="s">
        <v>145</v>
      </c>
      <c r="AA69" s="1" t="s">
        <v>56</v>
      </c>
      <c r="AB69" s="1"/>
      <c r="AC69" s="156">
        <v>32</v>
      </c>
    </row>
    <row r="70" spans="6:29" ht="15" thickBot="1">
      <c r="F70" s="1114"/>
      <c r="G70" s="207" t="s">
        <v>152</v>
      </c>
      <c r="H70" s="157">
        <v>14</v>
      </c>
      <c r="I70" s="158" t="s">
        <v>145</v>
      </c>
      <c r="J70" s="158">
        <v>27</v>
      </c>
      <c r="K70" s="158" t="s">
        <v>145</v>
      </c>
      <c r="L70" s="158">
        <v>31</v>
      </c>
      <c r="M70" s="158" t="s">
        <v>145</v>
      </c>
      <c r="N70" s="158" t="s">
        <v>56</v>
      </c>
      <c r="O70" s="158"/>
      <c r="P70" s="159">
        <v>7</v>
      </c>
      <c r="S70" s="1114"/>
      <c r="T70" s="207" t="s">
        <v>152</v>
      </c>
      <c r="U70" s="157">
        <v>12</v>
      </c>
      <c r="V70" s="158" t="s">
        <v>145</v>
      </c>
      <c r="W70" s="158">
        <v>23</v>
      </c>
      <c r="X70" s="158" t="s">
        <v>145</v>
      </c>
      <c r="Y70" s="158">
        <v>30</v>
      </c>
      <c r="Z70" s="158" t="s">
        <v>145</v>
      </c>
      <c r="AA70" s="158" t="s">
        <v>56</v>
      </c>
      <c r="AB70" s="158"/>
      <c r="AC70" s="159">
        <v>5</v>
      </c>
    </row>
    <row r="71" spans="6:29" ht="15" thickBot="1">
      <c r="G71" s="202"/>
      <c r="H71" s="1315" t="s">
        <v>33</v>
      </c>
      <c r="I71" s="1316"/>
      <c r="J71" s="1316"/>
      <c r="K71" s="1316"/>
      <c r="L71" s="1316"/>
      <c r="M71" s="1316"/>
      <c r="N71" s="1316"/>
      <c r="O71" s="1316"/>
      <c r="P71" s="1317"/>
      <c r="T71" s="202"/>
      <c r="U71" s="1315" t="s">
        <v>33</v>
      </c>
      <c r="V71" s="1316"/>
      <c r="W71" s="1316"/>
      <c r="X71" s="1316"/>
      <c r="Y71" s="1316"/>
      <c r="Z71" s="1316"/>
      <c r="AA71" s="1316"/>
      <c r="AB71" s="1316"/>
      <c r="AC71" s="1317"/>
    </row>
    <row r="72" spans="6:29">
      <c r="F72" s="1112">
        <v>16</v>
      </c>
      <c r="G72" s="205" t="s">
        <v>150</v>
      </c>
      <c r="H72" s="161">
        <v>163</v>
      </c>
      <c r="I72" s="162" t="s">
        <v>145</v>
      </c>
      <c r="J72" s="162">
        <v>62</v>
      </c>
      <c r="K72" s="162" t="s">
        <v>145</v>
      </c>
      <c r="L72" s="162">
        <v>115</v>
      </c>
      <c r="M72" s="162" t="s">
        <v>145</v>
      </c>
      <c r="N72" s="162">
        <v>770</v>
      </c>
      <c r="O72" s="162" t="s">
        <v>145</v>
      </c>
      <c r="P72" s="163">
        <v>129</v>
      </c>
      <c r="S72" s="1112">
        <v>16</v>
      </c>
      <c r="T72" s="205" t="s">
        <v>150</v>
      </c>
      <c r="U72" s="161">
        <v>137</v>
      </c>
      <c r="V72" s="162" t="s">
        <v>145</v>
      </c>
      <c r="W72" s="162">
        <v>76</v>
      </c>
      <c r="X72" s="162" t="s">
        <v>145</v>
      </c>
      <c r="Y72" s="162">
        <v>168</v>
      </c>
      <c r="Z72" s="162" t="s">
        <v>145</v>
      </c>
      <c r="AA72" s="162">
        <v>808</v>
      </c>
      <c r="AB72" s="162" t="s">
        <v>145</v>
      </c>
      <c r="AC72" s="163">
        <v>75</v>
      </c>
    </row>
    <row r="73" spans="6:29">
      <c r="F73" s="1113"/>
      <c r="G73" s="206" t="s">
        <v>151</v>
      </c>
      <c r="H73" s="12">
        <v>49</v>
      </c>
      <c r="I73" s="1" t="s">
        <v>145</v>
      </c>
      <c r="J73" s="1">
        <v>47</v>
      </c>
      <c r="K73" s="1" t="s">
        <v>145</v>
      </c>
      <c r="L73" s="1">
        <v>55</v>
      </c>
      <c r="M73" s="1" t="s">
        <v>145</v>
      </c>
      <c r="N73" s="1">
        <v>28</v>
      </c>
      <c r="O73" s="1" t="s">
        <v>145</v>
      </c>
      <c r="P73" s="156">
        <v>20</v>
      </c>
      <c r="S73" s="1113"/>
      <c r="T73" s="206" t="s">
        <v>151</v>
      </c>
      <c r="U73" s="12">
        <v>84</v>
      </c>
      <c r="V73" s="1" t="s">
        <v>145</v>
      </c>
      <c r="W73" s="1">
        <v>72</v>
      </c>
      <c r="X73" s="1" t="s">
        <v>145</v>
      </c>
      <c r="Y73" s="1">
        <v>81</v>
      </c>
      <c r="Z73" s="1" t="s">
        <v>145</v>
      </c>
      <c r="AA73" s="1">
        <v>109</v>
      </c>
      <c r="AB73" s="1" t="s">
        <v>145</v>
      </c>
      <c r="AC73" s="156">
        <v>60</v>
      </c>
    </row>
    <row r="74" spans="6:29" ht="15" thickBot="1">
      <c r="F74" s="1114"/>
      <c r="G74" s="207" t="s">
        <v>152</v>
      </c>
      <c r="H74" s="157">
        <v>12</v>
      </c>
      <c r="I74" s="158" t="s">
        <v>145</v>
      </c>
      <c r="J74" s="158">
        <v>15</v>
      </c>
      <c r="K74" s="158" t="s">
        <v>145</v>
      </c>
      <c r="L74" s="158">
        <v>15</v>
      </c>
      <c r="M74" s="158" t="s">
        <v>145</v>
      </c>
      <c r="N74" s="158">
        <v>12</v>
      </c>
      <c r="O74" s="158" t="s">
        <v>145</v>
      </c>
      <c r="P74" s="159">
        <v>8</v>
      </c>
      <c r="S74" s="1114"/>
      <c r="T74" s="207" t="s">
        <v>152</v>
      </c>
      <c r="U74" s="157">
        <v>64</v>
      </c>
      <c r="V74" s="158" t="s">
        <v>145</v>
      </c>
      <c r="W74" s="158">
        <v>35</v>
      </c>
      <c r="X74" s="158" t="s">
        <v>145</v>
      </c>
      <c r="Y74" s="158">
        <v>56</v>
      </c>
      <c r="Z74" s="158" t="s">
        <v>145</v>
      </c>
      <c r="AA74" s="158">
        <v>51</v>
      </c>
      <c r="AB74" s="158" t="s">
        <v>145</v>
      </c>
      <c r="AC74" s="159">
        <v>20</v>
      </c>
    </row>
    <row r="75" spans="6:29" ht="42" customHeight="1" thickBot="1">
      <c r="G75" s="202"/>
      <c r="H75" s="1318" t="s">
        <v>34</v>
      </c>
      <c r="I75" s="1319"/>
      <c r="J75" s="1319"/>
      <c r="K75" s="1319"/>
      <c r="L75" s="1319"/>
      <c r="M75" s="1319"/>
      <c r="N75" s="1319"/>
      <c r="O75" s="1319"/>
      <c r="P75" s="1320"/>
      <c r="T75" s="202"/>
      <c r="U75" s="1318" t="s">
        <v>34</v>
      </c>
      <c r="V75" s="1319"/>
      <c r="W75" s="1319"/>
      <c r="X75" s="1319"/>
      <c r="Y75" s="1319"/>
      <c r="Z75" s="1319"/>
      <c r="AA75" s="1319"/>
      <c r="AB75" s="1319"/>
      <c r="AC75" s="1320"/>
    </row>
    <row r="76" spans="6:29">
      <c r="F76" s="1112">
        <v>17</v>
      </c>
      <c r="G76" s="205" t="s">
        <v>150</v>
      </c>
      <c r="H76" s="161">
        <v>126</v>
      </c>
      <c r="I76" s="162" t="s">
        <v>145</v>
      </c>
      <c r="J76" s="162" t="s">
        <v>56</v>
      </c>
      <c r="K76" s="162"/>
      <c r="L76" s="162">
        <v>12</v>
      </c>
      <c r="M76" s="162" t="s">
        <v>145</v>
      </c>
      <c r="N76" s="162" t="s">
        <v>56</v>
      </c>
      <c r="O76" s="162"/>
      <c r="P76" s="163">
        <v>5</v>
      </c>
      <c r="S76" s="1112">
        <v>17</v>
      </c>
      <c r="T76" s="205" t="s">
        <v>150</v>
      </c>
      <c r="U76" s="161" t="s">
        <v>56</v>
      </c>
      <c r="V76" s="162"/>
      <c r="W76" s="162" t="s">
        <v>56</v>
      </c>
      <c r="X76" s="162"/>
      <c r="Y76" s="162" t="s">
        <v>56</v>
      </c>
      <c r="Z76" s="162"/>
      <c r="AA76" s="162" t="s">
        <v>56</v>
      </c>
      <c r="AB76" s="162"/>
      <c r="AC76" s="163">
        <v>2</v>
      </c>
    </row>
    <row r="77" spans="6:29">
      <c r="F77" s="1113"/>
      <c r="G77" s="206" t="s">
        <v>151</v>
      </c>
      <c r="H77" s="12">
        <v>124</v>
      </c>
      <c r="I77" s="1" t="s">
        <v>145</v>
      </c>
      <c r="J77" s="1" t="s">
        <v>56</v>
      </c>
      <c r="K77" s="1"/>
      <c r="L77" s="1" t="s">
        <v>56</v>
      </c>
      <c r="M77" s="1"/>
      <c r="N77" s="1" t="s">
        <v>56</v>
      </c>
      <c r="O77" s="1"/>
      <c r="P77" s="156">
        <v>5</v>
      </c>
      <c r="S77" s="1113"/>
      <c r="T77" s="206" t="s">
        <v>151</v>
      </c>
      <c r="U77" s="12">
        <v>123</v>
      </c>
      <c r="V77" s="1"/>
      <c r="W77" s="1" t="s">
        <v>56</v>
      </c>
      <c r="X77" s="1"/>
      <c r="Y77" s="1" t="s">
        <v>56</v>
      </c>
      <c r="Z77" s="1" t="s">
        <v>145</v>
      </c>
      <c r="AA77" s="1" t="s">
        <v>56</v>
      </c>
      <c r="AB77" s="1"/>
      <c r="AC77" s="156">
        <v>3</v>
      </c>
    </row>
    <row r="78" spans="6:29" ht="15" thickBot="1">
      <c r="F78" s="1114"/>
      <c r="G78" s="207" t="s">
        <v>152</v>
      </c>
      <c r="H78" s="157" t="s">
        <v>56</v>
      </c>
      <c r="I78" s="158"/>
      <c r="J78" s="158" t="s">
        <v>56</v>
      </c>
      <c r="K78" s="158"/>
      <c r="L78" s="158" t="s">
        <v>56</v>
      </c>
      <c r="M78" s="158"/>
      <c r="N78" s="158" t="s">
        <v>56</v>
      </c>
      <c r="O78" s="158"/>
      <c r="P78" s="159" t="s">
        <v>56</v>
      </c>
      <c r="S78" s="1114"/>
      <c r="T78" s="207" t="s">
        <v>152</v>
      </c>
      <c r="U78" s="157" t="s">
        <v>56</v>
      </c>
      <c r="V78" s="158"/>
      <c r="W78" s="158" t="s">
        <v>56</v>
      </c>
      <c r="X78" s="158"/>
      <c r="Y78" s="158" t="s">
        <v>56</v>
      </c>
      <c r="Z78" s="158"/>
      <c r="AA78" s="158" t="s">
        <v>56</v>
      </c>
      <c r="AB78" s="158"/>
      <c r="AC78" s="159" t="s">
        <v>56</v>
      </c>
    </row>
    <row r="79" spans="6:29" ht="15" thickBot="1">
      <c r="G79" s="202"/>
      <c r="H79" s="1315" t="s">
        <v>35</v>
      </c>
      <c r="I79" s="1316"/>
      <c r="J79" s="1316"/>
      <c r="K79" s="1316"/>
      <c r="L79" s="1316"/>
      <c r="M79" s="1316"/>
      <c r="N79" s="1316"/>
      <c r="O79" s="1316"/>
      <c r="P79" s="1317"/>
      <c r="T79" s="202"/>
      <c r="U79" s="1315" t="s">
        <v>35</v>
      </c>
      <c r="V79" s="1316"/>
      <c r="W79" s="1316"/>
      <c r="X79" s="1316"/>
      <c r="Y79" s="1316"/>
      <c r="Z79" s="1316"/>
      <c r="AA79" s="1316"/>
      <c r="AB79" s="1316"/>
      <c r="AC79" s="1317"/>
    </row>
    <row r="80" spans="6:29">
      <c r="F80" s="1112">
        <v>18</v>
      </c>
      <c r="G80" s="205" t="s">
        <v>150</v>
      </c>
      <c r="H80" s="161">
        <v>167</v>
      </c>
      <c r="I80" s="162" t="s">
        <v>145</v>
      </c>
      <c r="J80" s="162">
        <v>172</v>
      </c>
      <c r="K80" s="162" t="s">
        <v>145</v>
      </c>
      <c r="L80" s="162">
        <v>226</v>
      </c>
      <c r="M80" s="162" t="s">
        <v>145</v>
      </c>
      <c r="N80" s="162">
        <v>156</v>
      </c>
      <c r="O80" s="162" t="s">
        <v>145</v>
      </c>
      <c r="P80" s="163">
        <v>240</v>
      </c>
      <c r="S80" s="1112">
        <v>18</v>
      </c>
      <c r="T80" s="205" t="s">
        <v>150</v>
      </c>
      <c r="U80" s="161">
        <v>366</v>
      </c>
      <c r="V80" s="162" t="s">
        <v>145</v>
      </c>
      <c r="W80" s="162">
        <v>366</v>
      </c>
      <c r="X80" s="162" t="s">
        <v>145</v>
      </c>
      <c r="Y80" s="162">
        <v>290</v>
      </c>
      <c r="Z80" s="162" t="s">
        <v>145</v>
      </c>
      <c r="AA80" s="162">
        <v>168</v>
      </c>
      <c r="AB80" s="162" t="s">
        <v>145</v>
      </c>
      <c r="AC80" s="163">
        <v>293</v>
      </c>
    </row>
    <row r="81" spans="6:30">
      <c r="F81" s="1113"/>
      <c r="G81" s="206" t="s">
        <v>151</v>
      </c>
      <c r="H81" s="12">
        <v>89</v>
      </c>
      <c r="I81" s="1" t="s">
        <v>145</v>
      </c>
      <c r="J81" s="1">
        <v>61</v>
      </c>
      <c r="K81" s="1" t="s">
        <v>145</v>
      </c>
      <c r="L81" s="1">
        <v>47</v>
      </c>
      <c r="M81" s="1" t="s">
        <v>145</v>
      </c>
      <c r="N81" s="1">
        <v>49</v>
      </c>
      <c r="O81" s="1" t="s">
        <v>145</v>
      </c>
      <c r="P81" s="156">
        <v>74</v>
      </c>
      <c r="S81" s="1113"/>
      <c r="T81" s="206" t="s">
        <v>151</v>
      </c>
      <c r="U81" s="12">
        <v>52</v>
      </c>
      <c r="V81" s="1" t="s">
        <v>145</v>
      </c>
      <c r="W81" s="1">
        <v>52</v>
      </c>
      <c r="X81" s="1" t="s">
        <v>145</v>
      </c>
      <c r="Y81" s="1">
        <v>57</v>
      </c>
      <c r="Z81" s="1" t="s">
        <v>145</v>
      </c>
      <c r="AA81" s="1">
        <v>28</v>
      </c>
      <c r="AB81" s="1" t="s">
        <v>145</v>
      </c>
      <c r="AC81" s="156">
        <v>72</v>
      </c>
    </row>
    <row r="82" spans="6:30" ht="15" thickBot="1">
      <c r="F82" s="1114"/>
      <c r="G82" s="207" t="s">
        <v>152</v>
      </c>
      <c r="H82" s="157">
        <v>99</v>
      </c>
      <c r="I82" s="158" t="s">
        <v>145</v>
      </c>
      <c r="J82" s="158">
        <v>85</v>
      </c>
      <c r="K82" s="158" t="s">
        <v>145</v>
      </c>
      <c r="L82" s="158">
        <v>60</v>
      </c>
      <c r="M82" s="158" t="s">
        <v>145</v>
      </c>
      <c r="N82" s="158">
        <v>23</v>
      </c>
      <c r="O82" s="158" t="s">
        <v>145</v>
      </c>
      <c r="P82" s="159">
        <v>27</v>
      </c>
      <c r="S82" s="1114"/>
      <c r="T82" s="207" t="s">
        <v>152</v>
      </c>
      <c r="U82" s="157">
        <v>85</v>
      </c>
      <c r="V82" s="158" t="s">
        <v>145</v>
      </c>
      <c r="W82" s="158">
        <v>48</v>
      </c>
      <c r="X82" s="158" t="s">
        <v>145</v>
      </c>
      <c r="Y82" s="158">
        <v>75</v>
      </c>
      <c r="Z82" s="158" t="s">
        <v>145</v>
      </c>
      <c r="AA82" s="158">
        <v>33</v>
      </c>
      <c r="AB82" s="158" t="s">
        <v>145</v>
      </c>
      <c r="AC82" s="159">
        <v>55</v>
      </c>
    </row>
    <row r="83" spans="6:30" ht="27.6" customHeight="1" thickBot="1">
      <c r="G83" s="202"/>
      <c r="H83" s="1327" t="s">
        <v>158</v>
      </c>
      <c r="I83" s="1328"/>
      <c r="J83" s="1328"/>
      <c r="K83" s="1328"/>
      <c r="L83" s="1328"/>
      <c r="M83" s="1328"/>
      <c r="N83" s="1328"/>
      <c r="O83" s="1328"/>
      <c r="P83" s="1329"/>
      <c r="T83" s="202"/>
      <c r="U83" s="1327" t="s">
        <v>158</v>
      </c>
      <c r="V83" s="1328"/>
      <c r="W83" s="1328"/>
      <c r="X83" s="1328"/>
      <c r="Y83" s="1328"/>
      <c r="Z83" s="1328"/>
      <c r="AA83" s="1328"/>
      <c r="AB83" s="1328"/>
      <c r="AC83" s="1329"/>
    </row>
    <row r="84" spans="6:30">
      <c r="F84" s="1112">
        <v>19</v>
      </c>
      <c r="G84" s="205" t="s">
        <v>150</v>
      </c>
      <c r="H84" s="161">
        <v>239</v>
      </c>
      <c r="I84" s="162" t="s">
        <v>145</v>
      </c>
      <c r="J84" s="162">
        <v>623</v>
      </c>
      <c r="K84" s="162" t="s">
        <v>145</v>
      </c>
      <c r="L84" s="162">
        <v>340</v>
      </c>
      <c r="M84" s="162" t="s">
        <v>145</v>
      </c>
      <c r="N84" s="162">
        <v>257</v>
      </c>
      <c r="O84" s="162" t="s">
        <v>145</v>
      </c>
      <c r="P84" s="163">
        <v>269</v>
      </c>
      <c r="S84" s="1112">
        <v>19</v>
      </c>
      <c r="T84" s="205" t="s">
        <v>150</v>
      </c>
      <c r="U84" s="161">
        <v>305</v>
      </c>
      <c r="V84" s="162" t="s">
        <v>145</v>
      </c>
      <c r="W84" s="162">
        <v>475</v>
      </c>
      <c r="X84" s="162" t="s">
        <v>145</v>
      </c>
      <c r="Y84" s="162">
        <v>350</v>
      </c>
      <c r="Z84" s="162" t="s">
        <v>145</v>
      </c>
      <c r="AA84" s="162">
        <v>335</v>
      </c>
      <c r="AB84" s="162" t="s">
        <v>145</v>
      </c>
      <c r="AC84" s="163">
        <v>223</v>
      </c>
    </row>
    <row r="85" spans="6:30">
      <c r="F85" s="1113"/>
      <c r="G85" s="206" t="s">
        <v>151</v>
      </c>
      <c r="H85" s="12">
        <v>24</v>
      </c>
      <c r="I85" s="1" t="s">
        <v>145</v>
      </c>
      <c r="J85" s="1">
        <v>62</v>
      </c>
      <c r="K85" s="1" t="s">
        <v>145</v>
      </c>
      <c r="L85" s="1">
        <v>38</v>
      </c>
      <c r="M85" s="1" t="s">
        <v>145</v>
      </c>
      <c r="N85" s="1">
        <v>86</v>
      </c>
      <c r="O85" s="1" t="s">
        <v>145</v>
      </c>
      <c r="P85" s="156">
        <v>76</v>
      </c>
      <c r="S85" s="1113"/>
      <c r="T85" s="206" t="s">
        <v>151</v>
      </c>
      <c r="U85" s="12">
        <v>34</v>
      </c>
      <c r="V85" s="1" t="s">
        <v>145</v>
      </c>
      <c r="W85" s="1">
        <v>53</v>
      </c>
      <c r="X85" s="1" t="s">
        <v>145</v>
      </c>
      <c r="Y85" s="1">
        <v>59</v>
      </c>
      <c r="Z85" s="1" t="s">
        <v>145</v>
      </c>
      <c r="AA85" s="1">
        <v>99</v>
      </c>
      <c r="AB85" s="1" t="s">
        <v>145</v>
      </c>
      <c r="AC85" s="156">
        <v>136</v>
      </c>
    </row>
    <row r="86" spans="6:30" ht="15" thickBot="1">
      <c r="F86" s="1114"/>
      <c r="G86" s="207" t="s">
        <v>152</v>
      </c>
      <c r="H86" s="157">
        <v>51</v>
      </c>
      <c r="I86" s="158" t="s">
        <v>145</v>
      </c>
      <c r="J86" s="158">
        <v>78</v>
      </c>
      <c r="K86" s="158" t="s">
        <v>145</v>
      </c>
      <c r="L86" s="158">
        <v>40</v>
      </c>
      <c r="M86" s="158" t="s">
        <v>145</v>
      </c>
      <c r="N86" s="158" t="s">
        <v>56</v>
      </c>
      <c r="O86" s="158"/>
      <c r="P86" s="159">
        <v>54</v>
      </c>
      <c r="S86" s="1114"/>
      <c r="T86" s="207" t="s">
        <v>152</v>
      </c>
      <c r="U86" s="157">
        <v>28</v>
      </c>
      <c r="V86" s="158" t="s">
        <v>145</v>
      </c>
      <c r="W86" s="158">
        <v>61</v>
      </c>
      <c r="X86" s="158" t="s">
        <v>145</v>
      </c>
      <c r="Y86" s="158">
        <v>48</v>
      </c>
      <c r="Z86" s="158" t="s">
        <v>145</v>
      </c>
      <c r="AA86" s="158" t="s">
        <v>56</v>
      </c>
      <c r="AB86" s="158"/>
      <c r="AC86" s="159">
        <v>45</v>
      </c>
    </row>
    <row r="87" spans="6:30" ht="15" thickBot="1">
      <c r="G87" s="202"/>
      <c r="H87" s="1315" t="s">
        <v>37</v>
      </c>
      <c r="I87" s="1316"/>
      <c r="J87" s="1316"/>
      <c r="K87" s="1316"/>
      <c r="L87" s="1316"/>
      <c r="M87" s="1316"/>
      <c r="N87" s="1316"/>
      <c r="O87" s="1316"/>
      <c r="P87" s="1317"/>
      <c r="T87" s="202"/>
      <c r="U87" s="1315" t="s">
        <v>37</v>
      </c>
      <c r="V87" s="1316"/>
      <c r="W87" s="1316"/>
      <c r="X87" s="1316"/>
      <c r="Y87" s="1316"/>
      <c r="Z87" s="1316"/>
      <c r="AA87" s="1316"/>
      <c r="AB87" s="1316"/>
      <c r="AC87" s="1317"/>
    </row>
    <row r="88" spans="6:30">
      <c r="F88" s="1112">
        <v>20</v>
      </c>
      <c r="G88" s="205" t="s">
        <v>150</v>
      </c>
      <c r="H88" s="161">
        <v>357</v>
      </c>
      <c r="I88" s="162" t="s">
        <v>145</v>
      </c>
      <c r="J88" s="162">
        <v>359</v>
      </c>
      <c r="K88" s="162" t="s">
        <v>145</v>
      </c>
      <c r="L88" s="162">
        <v>433</v>
      </c>
      <c r="M88" s="162" t="s">
        <v>145</v>
      </c>
      <c r="N88" s="162">
        <v>409</v>
      </c>
      <c r="O88" s="162" t="s">
        <v>145</v>
      </c>
      <c r="P88" s="163">
        <v>467</v>
      </c>
      <c r="S88" s="1112">
        <v>20</v>
      </c>
      <c r="T88" s="205" t="s">
        <v>150</v>
      </c>
      <c r="U88" s="161">
        <v>248</v>
      </c>
      <c r="V88" s="162" t="s">
        <v>145</v>
      </c>
      <c r="W88" s="162">
        <v>236</v>
      </c>
      <c r="X88" s="162" t="s">
        <v>145</v>
      </c>
      <c r="Y88" s="162">
        <v>391</v>
      </c>
      <c r="Z88" s="162" t="s">
        <v>145</v>
      </c>
      <c r="AA88" s="162">
        <v>304</v>
      </c>
      <c r="AB88" s="162" t="s">
        <v>145</v>
      </c>
      <c r="AC88" s="163">
        <v>277</v>
      </c>
    </row>
    <row r="89" spans="6:30">
      <c r="F89" s="1113"/>
      <c r="G89" s="206" t="s">
        <v>151</v>
      </c>
      <c r="H89" s="12">
        <v>203</v>
      </c>
      <c r="I89" s="1" t="s">
        <v>145</v>
      </c>
      <c r="J89" s="1">
        <v>221</v>
      </c>
      <c r="K89" s="1" t="s">
        <v>145</v>
      </c>
      <c r="L89" s="1">
        <v>166</v>
      </c>
      <c r="M89" s="1" t="s">
        <v>145</v>
      </c>
      <c r="N89" s="1">
        <v>115</v>
      </c>
      <c r="O89" s="1" t="s">
        <v>145</v>
      </c>
      <c r="P89" s="156">
        <v>193</v>
      </c>
      <c r="S89" s="1113"/>
      <c r="T89" s="206" t="s">
        <v>151</v>
      </c>
      <c r="U89" s="12">
        <v>153</v>
      </c>
      <c r="V89" s="1" t="s">
        <v>145</v>
      </c>
      <c r="W89" s="1">
        <v>81</v>
      </c>
      <c r="X89" s="1" t="s">
        <v>145</v>
      </c>
      <c r="Y89" s="1">
        <v>50</v>
      </c>
      <c r="Z89" s="1" t="s">
        <v>145</v>
      </c>
      <c r="AA89" s="1">
        <v>19</v>
      </c>
      <c r="AB89" s="1" t="s">
        <v>145</v>
      </c>
      <c r="AC89" s="156">
        <v>92</v>
      </c>
    </row>
    <row r="90" spans="6:30" ht="15" thickBot="1">
      <c r="F90" s="1114"/>
      <c r="G90" s="207" t="s">
        <v>152</v>
      </c>
      <c r="H90" s="157">
        <v>81</v>
      </c>
      <c r="I90" s="158" t="s">
        <v>145</v>
      </c>
      <c r="J90" s="158">
        <v>93</v>
      </c>
      <c r="K90" s="158" t="s">
        <v>145</v>
      </c>
      <c r="L90" s="158">
        <v>167</v>
      </c>
      <c r="M90" s="158" t="s">
        <v>145</v>
      </c>
      <c r="N90" s="158">
        <v>95</v>
      </c>
      <c r="O90" s="158" t="s">
        <v>145</v>
      </c>
      <c r="P90" s="159">
        <v>73</v>
      </c>
      <c r="S90" s="1114"/>
      <c r="T90" s="207" t="s">
        <v>152</v>
      </c>
      <c r="U90" s="157">
        <v>57</v>
      </c>
      <c r="V90" s="158" t="s">
        <v>145</v>
      </c>
      <c r="W90" s="158">
        <v>62</v>
      </c>
      <c r="X90" s="158" t="s">
        <v>145</v>
      </c>
      <c r="Y90" s="158">
        <v>30</v>
      </c>
      <c r="Z90" s="158" t="s">
        <v>145</v>
      </c>
      <c r="AA90" s="158">
        <v>57</v>
      </c>
      <c r="AB90" s="158" t="s">
        <v>145</v>
      </c>
      <c r="AC90" s="159">
        <v>15</v>
      </c>
    </row>
    <row r="92" spans="6:30">
      <c r="O92" s="203" t="s">
        <v>153</v>
      </c>
      <c r="Q92" s="204" t="s">
        <v>154</v>
      </c>
      <c r="AB92" s="203" t="s">
        <v>153</v>
      </c>
      <c r="AD92" s="204" t="s">
        <v>154</v>
      </c>
    </row>
    <row r="93" spans="6:30">
      <c r="O93" s="208" t="s">
        <v>159</v>
      </c>
      <c r="P93" t="s">
        <v>160</v>
      </c>
    </row>
    <row r="104" spans="9:25" ht="15" thickBot="1"/>
    <row r="105" spans="9:25" ht="15" thickBot="1">
      <c r="L105" s="1180" t="s">
        <v>232</v>
      </c>
      <c r="M105" s="1330"/>
      <c r="N105" s="1330"/>
      <c r="O105" s="1330"/>
      <c r="P105" s="1330"/>
      <c r="Q105" s="1330"/>
      <c r="R105" s="1330"/>
      <c r="S105" s="1330"/>
      <c r="T105" s="1330"/>
      <c r="U105" s="1330"/>
      <c r="V105" s="1330"/>
      <c r="W105" s="1330"/>
      <c r="X105" s="1330"/>
      <c r="Y105" s="1181"/>
    </row>
    <row r="106" spans="9:25" ht="15" thickBot="1">
      <c r="L106" s="1194">
        <v>2014</v>
      </c>
      <c r="M106" s="1195"/>
      <c r="N106" s="1194">
        <f>L106+1</f>
        <v>2015</v>
      </c>
      <c r="O106" s="1195"/>
      <c r="P106" s="1194">
        <f t="shared" ref="P106" si="0">N106+1</f>
        <v>2016</v>
      </c>
      <c r="Q106" s="1195"/>
      <c r="R106" s="1194">
        <f t="shared" ref="R106" si="1">P106+1</f>
        <v>2017</v>
      </c>
      <c r="S106" s="1195"/>
      <c r="T106" s="1194">
        <f t="shared" ref="T106" si="2">R106+1</f>
        <v>2018</v>
      </c>
      <c r="U106" s="1195"/>
      <c r="V106" s="1194">
        <f t="shared" ref="V106" si="3">T106+1</f>
        <v>2019</v>
      </c>
      <c r="W106" s="1195"/>
      <c r="X106" s="1194">
        <f t="shared" ref="X106" si="4">V106+1</f>
        <v>2020</v>
      </c>
      <c r="Y106" s="1195"/>
    </row>
    <row r="107" spans="9:25" ht="15" thickBot="1">
      <c r="L107" s="1180" t="s">
        <v>223</v>
      </c>
      <c r="M107" s="1181"/>
      <c r="N107" s="1180" t="s">
        <v>223</v>
      </c>
      <c r="O107" s="1181"/>
      <c r="P107" s="1180" t="s">
        <v>223</v>
      </c>
      <c r="Q107" s="1181"/>
      <c r="R107" s="1180" t="s">
        <v>223</v>
      </c>
      <c r="S107" s="1181"/>
      <c r="T107" s="1180" t="s">
        <v>223</v>
      </c>
      <c r="U107" s="1181"/>
      <c r="V107" s="1180" t="s">
        <v>223</v>
      </c>
      <c r="W107" s="1181"/>
      <c r="X107" s="1180" t="s">
        <v>223</v>
      </c>
      <c r="Y107" s="1181"/>
    </row>
    <row r="108" spans="9:25" ht="15" thickBot="1">
      <c r="L108" s="273" t="s">
        <v>224</v>
      </c>
      <c r="M108" s="272" t="s">
        <v>225</v>
      </c>
      <c r="N108" s="273" t="s">
        <v>224</v>
      </c>
      <c r="O108" s="272" t="s">
        <v>225</v>
      </c>
      <c r="P108" s="273" t="s">
        <v>224</v>
      </c>
      <c r="Q108" s="272" t="s">
        <v>225</v>
      </c>
      <c r="R108" s="273" t="s">
        <v>224</v>
      </c>
      <c r="S108" s="272" t="s">
        <v>225</v>
      </c>
      <c r="T108" s="273" t="s">
        <v>224</v>
      </c>
      <c r="U108" s="272" t="s">
        <v>225</v>
      </c>
      <c r="V108" s="273" t="s">
        <v>224</v>
      </c>
      <c r="W108" s="272" t="s">
        <v>225</v>
      </c>
      <c r="X108" s="273" t="s">
        <v>224</v>
      </c>
      <c r="Y108" s="272" t="s">
        <v>225</v>
      </c>
    </row>
    <row r="109" spans="9:25">
      <c r="I109" s="1182" t="s">
        <v>226</v>
      </c>
      <c r="J109" s="1183"/>
      <c r="K109" s="1184"/>
      <c r="L109" s="13">
        <v>1521459.301</v>
      </c>
      <c r="M109" s="15">
        <v>5407.4989999999998</v>
      </c>
      <c r="N109" s="13">
        <v>1880556.79</v>
      </c>
      <c r="O109" s="15">
        <v>4697.9605000000001</v>
      </c>
      <c r="P109" s="13">
        <v>1679778.2290000001</v>
      </c>
      <c r="Q109" s="15">
        <v>4139.7594900000004</v>
      </c>
      <c r="R109" s="13">
        <v>1826197.639</v>
      </c>
      <c r="S109" s="15">
        <v>5269.8576800000001</v>
      </c>
      <c r="T109" s="13">
        <v>2545791.977</v>
      </c>
      <c r="U109" s="15">
        <v>5271.1525899999997</v>
      </c>
      <c r="V109" s="13">
        <v>2050468.9720000001</v>
      </c>
      <c r="W109" s="15">
        <v>5946.0416699999996</v>
      </c>
      <c r="X109" s="13">
        <v>1942983.6740000001</v>
      </c>
      <c r="Y109" s="15">
        <v>6009.4324699999997</v>
      </c>
    </row>
    <row r="110" spans="9:25">
      <c r="I110" s="1185" t="s">
        <v>227</v>
      </c>
      <c r="J110" s="1186"/>
      <c r="K110" s="1187"/>
      <c r="L110" s="16" t="s">
        <v>228</v>
      </c>
      <c r="M110" s="18" t="s">
        <v>228</v>
      </c>
      <c r="N110" s="16" t="s">
        <v>228</v>
      </c>
      <c r="O110" s="18" t="s">
        <v>228</v>
      </c>
      <c r="P110" s="16" t="s">
        <v>228</v>
      </c>
      <c r="Q110" s="18" t="s">
        <v>228</v>
      </c>
      <c r="R110" s="16">
        <v>19.309999999999999</v>
      </c>
      <c r="S110" s="18">
        <v>148.75700000000001</v>
      </c>
      <c r="T110" s="16">
        <v>19.07</v>
      </c>
      <c r="U110" s="18">
        <v>160.25399999999999</v>
      </c>
      <c r="V110" s="16">
        <v>18.07</v>
      </c>
      <c r="W110" s="18">
        <v>260.19400000000002</v>
      </c>
      <c r="X110" s="16">
        <v>21.79</v>
      </c>
      <c r="Y110" s="18">
        <v>299.39999999999998</v>
      </c>
    </row>
    <row r="111" spans="9:25">
      <c r="I111" s="1185" t="s">
        <v>229</v>
      </c>
      <c r="J111" s="1186"/>
      <c r="K111" s="1187"/>
      <c r="L111" s="16" t="s">
        <v>228</v>
      </c>
      <c r="M111" s="18" t="s">
        <v>228</v>
      </c>
      <c r="N111" s="16" t="s">
        <v>228</v>
      </c>
      <c r="O111" s="18" t="s">
        <v>228</v>
      </c>
      <c r="P111" s="16" t="s">
        <v>228</v>
      </c>
      <c r="Q111" s="18" t="s">
        <v>228</v>
      </c>
      <c r="R111" s="16" t="s">
        <v>228</v>
      </c>
      <c r="S111" s="18" t="s">
        <v>228</v>
      </c>
      <c r="T111" s="16" t="s">
        <v>228</v>
      </c>
      <c r="U111" s="18" t="s">
        <v>228</v>
      </c>
      <c r="V111" s="16" t="s">
        <v>228</v>
      </c>
      <c r="W111" s="18" t="s">
        <v>228</v>
      </c>
      <c r="X111" s="16" t="s">
        <v>228</v>
      </c>
      <c r="Y111" s="18" t="s">
        <v>228</v>
      </c>
    </row>
    <row r="112" spans="9:25">
      <c r="I112" s="1185" t="s">
        <v>230</v>
      </c>
      <c r="J112" s="1186"/>
      <c r="K112" s="1187"/>
      <c r="L112" s="16">
        <v>1097140.355</v>
      </c>
      <c r="M112" s="18">
        <v>2429.4</v>
      </c>
      <c r="N112" s="16">
        <v>1118316.3740000001</v>
      </c>
      <c r="O112" s="18">
        <v>2641.0751500000001</v>
      </c>
      <c r="P112" s="16">
        <v>752603.94900000002</v>
      </c>
      <c r="Q112" s="18">
        <v>2179.0814499999997</v>
      </c>
      <c r="R112" s="16">
        <v>696597.125</v>
      </c>
      <c r="S112" s="18">
        <v>2121.8560000000002</v>
      </c>
      <c r="T112" s="16">
        <v>107146.98</v>
      </c>
      <c r="U112" s="18">
        <v>761.73275999999998</v>
      </c>
      <c r="V112" s="16">
        <v>386468.837</v>
      </c>
      <c r="W112" s="18">
        <v>1535.4047599999999</v>
      </c>
      <c r="X112" s="16">
        <v>504449.087</v>
      </c>
      <c r="Y112" s="18">
        <v>2404.1381699999997</v>
      </c>
    </row>
    <row r="113" spans="7:25" ht="15" thickBot="1">
      <c r="I113" s="1188" t="s">
        <v>231</v>
      </c>
      <c r="J113" s="1189"/>
      <c r="K113" s="1190"/>
      <c r="L113" s="22" t="s">
        <v>228</v>
      </c>
      <c r="M113" s="24" t="s">
        <v>228</v>
      </c>
      <c r="N113" s="22" t="s">
        <v>228</v>
      </c>
      <c r="O113" s="24" t="s">
        <v>228</v>
      </c>
      <c r="P113" s="22" t="s">
        <v>228</v>
      </c>
      <c r="Q113" s="24" t="s">
        <v>228</v>
      </c>
      <c r="R113" s="22" t="s">
        <v>228</v>
      </c>
      <c r="S113" s="24" t="s">
        <v>228</v>
      </c>
      <c r="T113" s="22" t="s">
        <v>228</v>
      </c>
      <c r="U113" s="24" t="s">
        <v>228</v>
      </c>
      <c r="V113" s="22" t="s">
        <v>228</v>
      </c>
      <c r="W113" s="24" t="s">
        <v>228</v>
      </c>
      <c r="X113" s="22" t="s">
        <v>228</v>
      </c>
      <c r="Y113" s="24" t="s">
        <v>228</v>
      </c>
    </row>
    <row r="116" spans="7:25">
      <c r="I116" t="s">
        <v>233</v>
      </c>
    </row>
    <row r="117" spans="7:25">
      <c r="I117" t="s">
        <v>255</v>
      </c>
    </row>
    <row r="125" spans="7:25" hidden="1">
      <c r="H125" t="s">
        <v>288</v>
      </c>
    </row>
    <row r="126" spans="7:25" ht="15" hidden="1" thickBot="1"/>
    <row r="127" spans="7:25" ht="15" hidden="1" thickBot="1">
      <c r="G127" s="1337" t="s">
        <v>254</v>
      </c>
      <c r="H127" s="1338"/>
      <c r="I127" s="1338"/>
      <c r="J127" s="1338"/>
      <c r="K127" s="1338"/>
      <c r="L127" s="1338"/>
      <c r="M127" s="1338"/>
      <c r="N127" s="1338"/>
      <c r="O127" s="1338"/>
      <c r="P127" s="1339"/>
    </row>
    <row r="128" spans="7:25" ht="15" hidden="1" thickBot="1">
      <c r="G128" s="1122" t="s">
        <v>253</v>
      </c>
      <c r="H128" s="1123"/>
      <c r="I128" s="1123"/>
      <c r="J128" s="1123"/>
      <c r="K128" s="1123"/>
      <c r="L128" s="1123"/>
      <c r="M128" s="1123"/>
      <c r="N128" s="1123"/>
      <c r="O128" s="1124"/>
      <c r="P128" s="276" t="s">
        <v>235</v>
      </c>
    </row>
    <row r="129" spans="6:16" ht="15" hidden="1" thickBot="1">
      <c r="G129" s="1343" t="s">
        <v>236</v>
      </c>
      <c r="H129" s="1344"/>
      <c r="I129" s="1344"/>
      <c r="J129" s="1344"/>
      <c r="K129" s="1344"/>
      <c r="L129" s="1344"/>
      <c r="M129" s="1344"/>
      <c r="N129" s="1344"/>
      <c r="O129" s="1345"/>
      <c r="P129" s="275">
        <v>8423347</v>
      </c>
    </row>
    <row r="130" spans="6:16" ht="28.2" hidden="1" customHeight="1" thickBot="1">
      <c r="G130" s="1340" t="s">
        <v>237</v>
      </c>
      <c r="H130" s="1341"/>
      <c r="I130" s="1341"/>
      <c r="J130" s="1341"/>
      <c r="K130" s="1341"/>
      <c r="L130" s="1341"/>
      <c r="M130" s="1341"/>
      <c r="N130" s="1341"/>
      <c r="O130" s="1342"/>
      <c r="P130" s="275">
        <v>3595139</v>
      </c>
    </row>
    <row r="131" spans="6:16" ht="15" hidden="1" thickBot="1">
      <c r="F131" s="229"/>
      <c r="G131" s="1334" t="s">
        <v>238</v>
      </c>
      <c r="H131" s="1335"/>
      <c r="I131" s="1335"/>
      <c r="J131" s="1335"/>
      <c r="K131" s="1335"/>
      <c r="L131" s="1335"/>
      <c r="M131" s="1335"/>
      <c r="N131" s="1335"/>
      <c r="O131" s="1336"/>
      <c r="P131" s="275">
        <v>3054709</v>
      </c>
    </row>
    <row r="132" spans="6:16" ht="15" hidden="1" thickBot="1">
      <c r="G132" s="1334" t="s">
        <v>239</v>
      </c>
      <c r="H132" s="1335"/>
      <c r="I132" s="1335"/>
      <c r="J132" s="1335"/>
      <c r="K132" s="1335"/>
      <c r="L132" s="1335"/>
      <c r="M132" s="1335"/>
      <c r="N132" s="1335"/>
      <c r="O132" s="1336"/>
      <c r="P132" s="275">
        <v>2995885</v>
      </c>
    </row>
    <row r="133" spans="6:16" ht="27.6" hidden="1" customHeight="1" thickBot="1">
      <c r="G133" s="1340" t="s">
        <v>240</v>
      </c>
      <c r="H133" s="1341"/>
      <c r="I133" s="1341"/>
      <c r="J133" s="1341"/>
      <c r="K133" s="1341"/>
      <c r="L133" s="1341"/>
      <c r="M133" s="1341"/>
      <c r="N133" s="1341"/>
      <c r="O133" s="1342"/>
      <c r="P133" s="275">
        <v>1392794</v>
      </c>
    </row>
    <row r="134" spans="6:16" ht="28.2" hidden="1" customHeight="1" thickBot="1">
      <c r="G134" s="1340" t="s">
        <v>240</v>
      </c>
      <c r="H134" s="1341"/>
      <c r="I134" s="1341"/>
      <c r="J134" s="1341"/>
      <c r="K134" s="1341"/>
      <c r="L134" s="1341"/>
      <c r="M134" s="1341"/>
      <c r="N134" s="1341"/>
      <c r="O134" s="1342"/>
      <c r="P134" s="275">
        <v>779247</v>
      </c>
    </row>
    <row r="135" spans="6:16" ht="15.6" hidden="1" customHeight="1" thickBot="1">
      <c r="G135" s="1334" t="s">
        <v>241</v>
      </c>
      <c r="H135" s="1335"/>
      <c r="I135" s="1335"/>
      <c r="J135" s="1335"/>
      <c r="K135" s="1335"/>
      <c r="L135" s="1335"/>
      <c r="M135" s="1335"/>
      <c r="N135" s="1335"/>
      <c r="O135" s="1336"/>
      <c r="P135" s="275">
        <v>488580</v>
      </c>
    </row>
    <row r="136" spans="6:16" ht="29.4" hidden="1" customHeight="1" thickBot="1">
      <c r="G136" s="1340" t="s">
        <v>242</v>
      </c>
      <c r="H136" s="1341"/>
      <c r="I136" s="1341"/>
      <c r="J136" s="1341"/>
      <c r="K136" s="1341"/>
      <c r="L136" s="1341"/>
      <c r="M136" s="1341"/>
      <c r="N136" s="1341"/>
      <c r="O136" s="1342"/>
      <c r="P136" s="275">
        <v>435603</v>
      </c>
    </row>
    <row r="137" spans="6:16" ht="15" hidden="1" thickBot="1">
      <c r="G137" s="1334" t="s">
        <v>243</v>
      </c>
      <c r="H137" s="1335"/>
      <c r="I137" s="1335"/>
      <c r="J137" s="1335"/>
      <c r="K137" s="1335"/>
      <c r="L137" s="1335"/>
      <c r="M137" s="1335"/>
      <c r="N137" s="1335"/>
      <c r="O137" s="1336"/>
      <c r="P137" s="275">
        <v>272918</v>
      </c>
    </row>
    <row r="138" spans="6:16" s="229" customFormat="1" ht="48" hidden="1" customHeight="1" thickBot="1">
      <c r="G138" s="1340" t="s">
        <v>244</v>
      </c>
      <c r="H138" s="1341"/>
      <c r="I138" s="1341"/>
      <c r="J138" s="1341"/>
      <c r="K138" s="1341"/>
      <c r="L138" s="1341"/>
      <c r="M138" s="1341"/>
      <c r="N138" s="1341"/>
      <c r="O138" s="1342"/>
      <c r="P138" s="275">
        <v>203710</v>
      </c>
    </row>
    <row r="139" spans="6:16" ht="15" hidden="1" thickBot="1">
      <c r="G139" s="1334" t="s">
        <v>245</v>
      </c>
      <c r="H139" s="1335"/>
      <c r="I139" s="1335"/>
      <c r="J139" s="1335"/>
      <c r="K139" s="1335"/>
      <c r="L139" s="1335"/>
      <c r="M139" s="1335"/>
      <c r="N139" s="1335"/>
      <c r="O139" s="1336"/>
      <c r="P139" s="275">
        <v>154159</v>
      </c>
    </row>
    <row r="140" spans="6:16" ht="15" hidden="1" thickBot="1">
      <c r="G140" s="1334" t="s">
        <v>246</v>
      </c>
      <c r="H140" s="1335"/>
      <c r="I140" s="1335"/>
      <c r="J140" s="1335"/>
      <c r="K140" s="1335"/>
      <c r="L140" s="1335"/>
      <c r="M140" s="1335"/>
      <c r="N140" s="1335"/>
      <c r="O140" s="1336"/>
      <c r="P140" s="275">
        <v>123687</v>
      </c>
    </row>
    <row r="141" spans="6:16" ht="15" hidden="1" thickBot="1">
      <c r="G141" s="1334" t="s">
        <v>247</v>
      </c>
      <c r="H141" s="1335"/>
      <c r="I141" s="1335"/>
      <c r="J141" s="1335"/>
      <c r="K141" s="1335"/>
      <c r="L141" s="1335"/>
      <c r="M141" s="1335"/>
      <c r="N141" s="1335"/>
      <c r="O141" s="1336"/>
      <c r="P141" s="275">
        <v>68748</v>
      </c>
    </row>
    <row r="142" spans="6:16" ht="15" hidden="1" thickBot="1">
      <c r="G142" s="1334" t="s">
        <v>248</v>
      </c>
      <c r="H142" s="1335"/>
      <c r="I142" s="1335"/>
      <c r="J142" s="1335"/>
      <c r="K142" s="1335"/>
      <c r="L142" s="1335"/>
      <c r="M142" s="1335"/>
      <c r="N142" s="1335"/>
      <c r="O142" s="1336"/>
      <c r="P142" s="275">
        <v>39113</v>
      </c>
    </row>
    <row r="143" spans="6:16" s="226" customFormat="1" ht="27" hidden="1" customHeight="1" thickBot="1">
      <c r="G143" s="1340" t="s">
        <v>249</v>
      </c>
      <c r="H143" s="1341"/>
      <c r="I143" s="1341"/>
      <c r="J143" s="1341"/>
      <c r="K143" s="1341"/>
      <c r="L143" s="1341"/>
      <c r="M143" s="1341"/>
      <c r="N143" s="1341"/>
      <c r="O143" s="1342"/>
      <c r="P143" s="275">
        <v>36808</v>
      </c>
    </row>
    <row r="144" spans="6:16" ht="29.4" hidden="1" customHeight="1" thickBot="1">
      <c r="G144" s="1340" t="s">
        <v>250</v>
      </c>
      <c r="H144" s="1341"/>
      <c r="I144" s="1341"/>
      <c r="J144" s="1341"/>
      <c r="K144" s="1341"/>
      <c r="L144" s="1341"/>
      <c r="M144" s="1341"/>
      <c r="N144" s="1341"/>
      <c r="O144" s="1342"/>
      <c r="P144" s="275">
        <v>36375</v>
      </c>
    </row>
    <row r="145" spans="7:16" ht="27.6" hidden="1" customHeight="1" thickBot="1">
      <c r="G145" s="1340" t="s">
        <v>250</v>
      </c>
      <c r="H145" s="1341"/>
      <c r="I145" s="1341"/>
      <c r="J145" s="1341"/>
      <c r="K145" s="1341"/>
      <c r="L145" s="1341"/>
      <c r="M145" s="1341"/>
      <c r="N145" s="1341"/>
      <c r="O145" s="1342"/>
      <c r="P145" s="275">
        <v>11003</v>
      </c>
    </row>
    <row r="146" spans="7:16" ht="27.6" hidden="1" customHeight="1" thickBot="1">
      <c r="G146" s="1340" t="s">
        <v>250</v>
      </c>
      <c r="H146" s="1341"/>
      <c r="I146" s="1341"/>
      <c r="J146" s="1341"/>
      <c r="K146" s="1341"/>
      <c r="L146" s="1341"/>
      <c r="M146" s="1341"/>
      <c r="N146" s="1341"/>
      <c r="O146" s="1342"/>
      <c r="P146" s="275">
        <v>2710</v>
      </c>
    </row>
    <row r="147" spans="7:16" ht="15" hidden="1" thickBot="1">
      <c r="G147" s="1334" t="s">
        <v>251</v>
      </c>
      <c r="H147" s="1335"/>
      <c r="I147" s="1335"/>
      <c r="J147" s="1335"/>
      <c r="K147" s="1335"/>
      <c r="L147" s="1335"/>
      <c r="M147" s="1335"/>
      <c r="N147" s="1335"/>
      <c r="O147" s="1336"/>
      <c r="P147" s="275">
        <v>2311</v>
      </c>
    </row>
    <row r="148" spans="7:16" ht="15" hidden="1" thickBot="1">
      <c r="G148" s="1331" t="s">
        <v>252</v>
      </c>
      <c r="H148" s="1332"/>
      <c r="I148" s="1332"/>
      <c r="J148" s="1332"/>
      <c r="K148" s="1332"/>
      <c r="L148" s="1332"/>
      <c r="M148" s="1332"/>
      <c r="N148" s="1332"/>
      <c r="O148" s="1333"/>
      <c r="P148" s="211">
        <v>485</v>
      </c>
    </row>
    <row r="149" spans="7:16" hidden="1"/>
    <row r="150" spans="7:16" hidden="1"/>
  </sheetData>
  <mergeCells count="126">
    <mergeCell ref="G148:O148"/>
    <mergeCell ref="G147:O147"/>
    <mergeCell ref="G128:O128"/>
    <mergeCell ref="G127:P127"/>
    <mergeCell ref="G142:O142"/>
    <mergeCell ref="G143:O143"/>
    <mergeCell ref="G144:O144"/>
    <mergeCell ref="G145:O145"/>
    <mergeCell ref="G146:O146"/>
    <mergeCell ref="G137:O137"/>
    <mergeCell ref="G138:O138"/>
    <mergeCell ref="G139:O139"/>
    <mergeCell ref="G140:O140"/>
    <mergeCell ref="G141:O141"/>
    <mergeCell ref="G132:O132"/>
    <mergeCell ref="G133:O133"/>
    <mergeCell ref="G134:O134"/>
    <mergeCell ref="G135:O135"/>
    <mergeCell ref="G136:O136"/>
    <mergeCell ref="G129:O129"/>
    <mergeCell ref="G130:O130"/>
    <mergeCell ref="G131:O131"/>
    <mergeCell ref="X106:Y106"/>
    <mergeCell ref="X107:Y107"/>
    <mergeCell ref="L105:Y105"/>
    <mergeCell ref="R106:S106"/>
    <mergeCell ref="R107:S107"/>
    <mergeCell ref="T106:U106"/>
    <mergeCell ref="T107:U107"/>
    <mergeCell ref="V106:W106"/>
    <mergeCell ref="V107:W107"/>
    <mergeCell ref="I113:K113"/>
    <mergeCell ref="L106:M106"/>
    <mergeCell ref="N106:O106"/>
    <mergeCell ref="N107:O107"/>
    <mergeCell ref="P106:Q106"/>
    <mergeCell ref="P107:Q107"/>
    <mergeCell ref="I109:K109"/>
    <mergeCell ref="I110:K110"/>
    <mergeCell ref="I111:K111"/>
    <mergeCell ref="I112:K112"/>
    <mergeCell ref="L107:M107"/>
    <mergeCell ref="S88:S90"/>
    <mergeCell ref="U67:AC67"/>
    <mergeCell ref="S68:S70"/>
    <mergeCell ref="U71:AC71"/>
    <mergeCell ref="S72:S74"/>
    <mergeCell ref="U75:AC75"/>
    <mergeCell ref="S76:S78"/>
    <mergeCell ref="U79:AC79"/>
    <mergeCell ref="S80:S82"/>
    <mergeCell ref="U83:AC83"/>
    <mergeCell ref="S84:S86"/>
    <mergeCell ref="U87:AC87"/>
    <mergeCell ref="S64:S66"/>
    <mergeCell ref="U43:AC43"/>
    <mergeCell ref="S44:S46"/>
    <mergeCell ref="U47:AC47"/>
    <mergeCell ref="S48:S50"/>
    <mergeCell ref="U51:AC51"/>
    <mergeCell ref="S52:S54"/>
    <mergeCell ref="U55:AC55"/>
    <mergeCell ref="S56:S58"/>
    <mergeCell ref="U59:AC59"/>
    <mergeCell ref="S60:S62"/>
    <mergeCell ref="U63:AC63"/>
    <mergeCell ref="T4:AC5"/>
    <mergeCell ref="U7:AC7"/>
    <mergeCell ref="U11:AC11"/>
    <mergeCell ref="S12:S14"/>
    <mergeCell ref="U15:AC15"/>
    <mergeCell ref="S16:S18"/>
    <mergeCell ref="F72:F74"/>
    <mergeCell ref="F76:F78"/>
    <mergeCell ref="F80:F82"/>
    <mergeCell ref="H19:P19"/>
    <mergeCell ref="H23:P23"/>
    <mergeCell ref="H7:P7"/>
    <mergeCell ref="S40:S42"/>
    <mergeCell ref="U19:AC19"/>
    <mergeCell ref="S20:S22"/>
    <mergeCell ref="U23:AC23"/>
    <mergeCell ref="S24:S26"/>
    <mergeCell ref="U27:AC27"/>
    <mergeCell ref="S28:S30"/>
    <mergeCell ref="U31:AC31"/>
    <mergeCell ref="S32:S34"/>
    <mergeCell ref="U35:AC35"/>
    <mergeCell ref="S36:S38"/>
    <mergeCell ref="U39:AC39"/>
    <mergeCell ref="F88:F90"/>
    <mergeCell ref="F48:F50"/>
    <mergeCell ref="F52:F54"/>
    <mergeCell ref="F56:F58"/>
    <mergeCell ref="F60:F62"/>
    <mergeCell ref="F64:F66"/>
    <mergeCell ref="F68:F70"/>
    <mergeCell ref="F12:F14"/>
    <mergeCell ref="F16:F18"/>
    <mergeCell ref="F20:F22"/>
    <mergeCell ref="F24:F26"/>
    <mergeCell ref="F28:F30"/>
    <mergeCell ref="F84:F86"/>
    <mergeCell ref="F32:F34"/>
    <mergeCell ref="F36:F38"/>
    <mergeCell ref="F40:F42"/>
    <mergeCell ref="F44:F46"/>
    <mergeCell ref="H87:P87"/>
    <mergeCell ref="H43:P43"/>
    <mergeCell ref="H47:P47"/>
    <mergeCell ref="H51:P51"/>
    <mergeCell ref="H55:P55"/>
    <mergeCell ref="H59:P59"/>
    <mergeCell ref="H63:P63"/>
    <mergeCell ref="G4:P5"/>
    <mergeCell ref="H11:P11"/>
    <mergeCell ref="H15:P15"/>
    <mergeCell ref="H27:P27"/>
    <mergeCell ref="H31:P31"/>
    <mergeCell ref="H67:P67"/>
    <mergeCell ref="H71:P71"/>
    <mergeCell ref="H75:P75"/>
    <mergeCell ref="H79:P79"/>
    <mergeCell ref="H83:P83"/>
    <mergeCell ref="H35:P35"/>
    <mergeCell ref="H39:P39"/>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B738D-6EC9-40B6-8BE5-3E42E0810390}">
  <sheetPr>
    <tabColor rgb="FF99FF99"/>
  </sheetPr>
  <dimension ref="C6:AV155"/>
  <sheetViews>
    <sheetView zoomScale="70" zoomScaleNormal="70" workbookViewId="0">
      <selection activeCell="N118" sqref="N118"/>
    </sheetView>
  </sheetViews>
  <sheetFormatPr defaultRowHeight="14.4"/>
  <cols>
    <col min="3" max="3" width="21.44140625" customWidth="1"/>
    <col min="4" max="4" width="40.109375" customWidth="1"/>
    <col min="8" max="8" width="16.77734375" customWidth="1"/>
    <col min="9" max="9" width="10" bestFit="1" customWidth="1"/>
    <col min="14" max="14" width="9.77734375" customWidth="1"/>
    <col min="17" max="17" width="10.88671875" customWidth="1"/>
    <col min="18" max="18" width="12" customWidth="1"/>
    <col min="19" max="19" width="11" customWidth="1"/>
    <col min="20" max="20" width="14.77734375" customWidth="1"/>
    <col min="21" max="21" width="11" customWidth="1"/>
    <col min="22" max="22" width="11.5546875" customWidth="1"/>
    <col min="24" max="24" width="10.21875" customWidth="1"/>
  </cols>
  <sheetData>
    <row r="6" spans="3:48" ht="15" thickBot="1"/>
    <row r="7" spans="3:48" ht="15" thickBot="1">
      <c r="E7" s="1369" t="s">
        <v>93</v>
      </c>
      <c r="F7" s="1370"/>
      <c r="G7" s="1370"/>
      <c r="H7" s="1370"/>
      <c r="I7" s="1370"/>
      <c r="J7" s="1370"/>
      <c r="K7" s="1370"/>
      <c r="L7" s="1370"/>
      <c r="M7" s="1370"/>
      <c r="N7" s="1371"/>
      <c r="P7" s="1369" t="s">
        <v>150</v>
      </c>
      <c r="Q7" s="1370"/>
      <c r="R7" s="1370"/>
      <c r="S7" s="1370"/>
      <c r="T7" s="1370"/>
      <c r="U7" s="1370"/>
      <c r="V7" s="1370"/>
      <c r="W7" s="1370"/>
      <c r="X7" s="1370"/>
      <c r="Y7" s="1371"/>
      <c r="AA7" s="1369" t="s">
        <v>203</v>
      </c>
      <c r="AB7" s="1370"/>
      <c r="AC7" s="1370"/>
      <c r="AD7" s="1370"/>
      <c r="AE7" s="1370"/>
      <c r="AF7" s="1370"/>
      <c r="AG7" s="1370"/>
      <c r="AH7" s="1370"/>
      <c r="AI7" s="1370"/>
      <c r="AJ7" s="1371"/>
      <c r="AL7" s="1369" t="s">
        <v>152</v>
      </c>
      <c r="AM7" s="1370"/>
      <c r="AN7" s="1370"/>
      <c r="AO7" s="1370"/>
      <c r="AP7" s="1370"/>
      <c r="AQ7" s="1370"/>
      <c r="AR7" s="1370"/>
      <c r="AS7" s="1370"/>
      <c r="AT7" s="1370"/>
      <c r="AU7" s="1371"/>
    </row>
    <row r="8" spans="3:48" ht="15" thickBot="1">
      <c r="E8" s="1372" t="s">
        <v>167</v>
      </c>
      <c r="F8" s="1373"/>
      <c r="G8" s="1373"/>
      <c r="H8" s="1373"/>
      <c r="I8" s="1373"/>
      <c r="J8" s="1373"/>
      <c r="K8" s="1373"/>
      <c r="L8" s="1373"/>
      <c r="M8" s="1373"/>
      <c r="N8" s="1374"/>
      <c r="P8" s="1372" t="s">
        <v>167</v>
      </c>
      <c r="Q8" s="1373"/>
      <c r="R8" s="1373"/>
      <c r="S8" s="1373"/>
      <c r="T8" s="1373"/>
      <c r="U8" s="1373"/>
      <c r="V8" s="1373"/>
      <c r="W8" s="1373"/>
      <c r="X8" s="1373"/>
      <c r="Y8" s="1374"/>
      <c r="AA8" s="1372" t="s">
        <v>167</v>
      </c>
      <c r="AB8" s="1373"/>
      <c r="AC8" s="1373"/>
      <c r="AD8" s="1373"/>
      <c r="AE8" s="1373"/>
      <c r="AF8" s="1373"/>
      <c r="AG8" s="1373"/>
      <c r="AH8" s="1373"/>
      <c r="AI8" s="1373"/>
      <c r="AJ8" s="1374"/>
      <c r="AL8" s="1372" t="s">
        <v>167</v>
      </c>
      <c r="AM8" s="1373"/>
      <c r="AN8" s="1373"/>
      <c r="AO8" s="1373"/>
      <c r="AP8" s="1373"/>
      <c r="AQ8" s="1373"/>
      <c r="AR8" s="1373"/>
      <c r="AS8" s="1373"/>
      <c r="AT8" s="1373"/>
      <c r="AU8" s="1374"/>
    </row>
    <row r="9" spans="3:48" ht="15" thickBot="1">
      <c r="E9" s="194">
        <v>2023</v>
      </c>
      <c r="F9" s="194">
        <f t="shared" ref="F9:N9" si="0">E9-1</f>
        <v>2022</v>
      </c>
      <c r="G9" s="194">
        <f t="shared" si="0"/>
        <v>2021</v>
      </c>
      <c r="H9" s="194">
        <f t="shared" si="0"/>
        <v>2020</v>
      </c>
      <c r="I9" s="194">
        <f t="shared" si="0"/>
        <v>2019</v>
      </c>
      <c r="J9" s="194">
        <f t="shared" si="0"/>
        <v>2018</v>
      </c>
      <c r="K9" s="194">
        <f t="shared" si="0"/>
        <v>2017</v>
      </c>
      <c r="L9" s="194">
        <f t="shared" si="0"/>
        <v>2016</v>
      </c>
      <c r="M9" s="194">
        <f t="shared" si="0"/>
        <v>2015</v>
      </c>
      <c r="N9" s="194">
        <f t="shared" si="0"/>
        <v>2014</v>
      </c>
      <c r="P9" s="194">
        <v>2023</v>
      </c>
      <c r="Q9" s="194">
        <f t="shared" ref="Q9:Y9" si="1">P9-1</f>
        <v>2022</v>
      </c>
      <c r="R9" s="194">
        <f t="shared" si="1"/>
        <v>2021</v>
      </c>
      <c r="S9" s="194">
        <f t="shared" si="1"/>
        <v>2020</v>
      </c>
      <c r="T9" s="194">
        <f t="shared" si="1"/>
        <v>2019</v>
      </c>
      <c r="U9" s="194">
        <f t="shared" si="1"/>
        <v>2018</v>
      </c>
      <c r="V9" s="194">
        <f t="shared" si="1"/>
        <v>2017</v>
      </c>
      <c r="W9" s="194">
        <f t="shared" si="1"/>
        <v>2016</v>
      </c>
      <c r="X9" s="194">
        <f t="shared" si="1"/>
        <v>2015</v>
      </c>
      <c r="Y9" s="194">
        <f t="shared" si="1"/>
        <v>2014</v>
      </c>
      <c r="AA9" s="194">
        <v>2023</v>
      </c>
      <c r="AB9" s="194">
        <f>AA9-1</f>
        <v>2022</v>
      </c>
      <c r="AC9" s="194">
        <f>AB9-1</f>
        <v>2021</v>
      </c>
      <c r="AD9" s="194">
        <f>AC9-1</f>
        <v>2020</v>
      </c>
      <c r="AE9" s="194">
        <f>AD9-1</f>
        <v>2019</v>
      </c>
      <c r="AF9" s="194">
        <f>AE9-1</f>
        <v>2018</v>
      </c>
      <c r="AG9" s="194">
        <f t="shared" ref="AG9" si="2">AF9-1</f>
        <v>2017</v>
      </c>
      <c r="AH9" s="194">
        <f t="shared" ref="AH9" si="3">AG9-1</f>
        <v>2016</v>
      </c>
      <c r="AI9" s="194">
        <f t="shared" ref="AI9" si="4">AH9-1</f>
        <v>2015</v>
      </c>
      <c r="AJ9" s="194">
        <f t="shared" ref="AJ9" si="5">AI9-1</f>
        <v>2014</v>
      </c>
      <c r="AL9" s="194">
        <v>2023</v>
      </c>
      <c r="AM9" s="194">
        <f>AL9-1</f>
        <v>2022</v>
      </c>
      <c r="AN9" s="194">
        <f t="shared" ref="AN9" si="6">AM9-1</f>
        <v>2021</v>
      </c>
      <c r="AO9" s="194">
        <f t="shared" ref="AO9" si="7">AN9-1</f>
        <v>2020</v>
      </c>
      <c r="AP9" s="194">
        <f t="shared" ref="AP9" si="8">AO9-1</f>
        <v>2019</v>
      </c>
      <c r="AQ9" s="194">
        <f t="shared" ref="AQ9" si="9">AP9-1</f>
        <v>2018</v>
      </c>
      <c r="AR9" s="194">
        <f t="shared" ref="AR9" si="10">AQ9-1</f>
        <v>2017</v>
      </c>
      <c r="AS9" s="194">
        <f t="shared" ref="AS9" si="11">AR9-1</f>
        <v>2016</v>
      </c>
      <c r="AT9" s="194">
        <f t="shared" ref="AT9" si="12">AS9-1</f>
        <v>2015</v>
      </c>
      <c r="AU9" s="194">
        <f t="shared" ref="AU9" si="13">AT9-1</f>
        <v>2014</v>
      </c>
    </row>
    <row r="10" spans="3:48" ht="15" thickBot="1">
      <c r="D10" s="217" t="s">
        <v>168</v>
      </c>
      <c r="E10" s="1381"/>
      <c r="F10" s="1382"/>
      <c r="G10" s="1382"/>
      <c r="H10" s="1382"/>
      <c r="I10" s="1382"/>
      <c r="J10" s="1382"/>
      <c r="K10" s="1382"/>
      <c r="L10" s="1382"/>
      <c r="M10" s="1382"/>
      <c r="N10" s="1382"/>
      <c r="O10" s="1382"/>
      <c r="P10" s="1382"/>
      <c r="Q10" s="1382"/>
      <c r="R10" s="1382"/>
      <c r="S10" s="1382"/>
      <c r="T10" s="1382"/>
      <c r="U10" s="1382"/>
      <c r="V10" s="1382"/>
      <c r="W10" s="1382"/>
      <c r="X10" s="1382"/>
      <c r="Y10" s="1382"/>
      <c r="Z10" s="1382"/>
      <c r="AA10" s="1382"/>
      <c r="AB10" s="1382"/>
      <c r="AC10" s="1382"/>
      <c r="AD10" s="1382"/>
      <c r="AE10" s="1382"/>
      <c r="AF10" s="1382"/>
      <c r="AG10" s="1382"/>
      <c r="AH10" s="1382"/>
      <c r="AI10" s="1382"/>
      <c r="AJ10" s="1382"/>
      <c r="AK10" s="1382"/>
      <c r="AL10" s="1382"/>
      <c r="AM10" s="1382"/>
      <c r="AN10" s="1382"/>
      <c r="AO10" s="1382"/>
      <c r="AP10" s="1382"/>
      <c r="AQ10" s="1382"/>
      <c r="AR10" s="1382"/>
      <c r="AS10" s="1382"/>
      <c r="AT10" s="1382"/>
      <c r="AU10" s="1382"/>
      <c r="AV10" s="1383"/>
    </row>
    <row r="11" spans="3:48" ht="15" thickBot="1">
      <c r="D11" s="254" t="s">
        <v>169</v>
      </c>
      <c r="E11" s="238"/>
      <c r="F11" s="239"/>
      <c r="G11" s="239"/>
      <c r="H11" s="239"/>
      <c r="I11" s="239"/>
      <c r="J11" s="239"/>
      <c r="K11" s="239"/>
      <c r="L11" s="239"/>
      <c r="M11" s="239"/>
      <c r="N11" s="240"/>
      <c r="O11" s="243" t="s">
        <v>189</v>
      </c>
      <c r="P11" s="241"/>
      <c r="Q11" s="239"/>
      <c r="R11" s="239"/>
      <c r="S11" s="239"/>
      <c r="T11" s="239"/>
      <c r="U11" s="239"/>
      <c r="V11" s="239"/>
      <c r="W11" s="239"/>
      <c r="X11" s="239"/>
      <c r="Y11" s="242"/>
      <c r="Z11" s="247"/>
      <c r="AA11" s="241"/>
      <c r="AB11" s="239"/>
      <c r="AC11" s="239"/>
      <c r="AD11" s="239"/>
      <c r="AE11" s="239"/>
      <c r="AF11" s="239"/>
      <c r="AG11" s="239"/>
      <c r="AH11" s="239"/>
      <c r="AI11" s="239"/>
      <c r="AJ11" s="242"/>
      <c r="AK11" s="247" t="s">
        <v>189</v>
      </c>
      <c r="AL11" s="241"/>
      <c r="AM11" s="239"/>
      <c r="AN11" s="239"/>
      <c r="AO11" s="239"/>
      <c r="AP11" s="239"/>
      <c r="AQ11" s="239"/>
      <c r="AR11" s="239"/>
      <c r="AS11" s="239"/>
      <c r="AT11" s="239"/>
      <c r="AU11" s="242"/>
      <c r="AV11" s="247" t="s">
        <v>189</v>
      </c>
    </row>
    <row r="12" spans="3:48" ht="15" thickBot="1">
      <c r="D12" s="255" t="s">
        <v>170</v>
      </c>
      <c r="E12" s="220"/>
      <c r="F12" s="221"/>
      <c r="G12" s="221"/>
      <c r="H12" s="221"/>
      <c r="I12" s="221"/>
      <c r="J12" s="221"/>
      <c r="K12" s="221"/>
      <c r="L12" s="221"/>
      <c r="M12" s="221"/>
      <c r="N12" s="231"/>
      <c r="O12" s="244"/>
      <c r="P12" s="235"/>
      <c r="Q12" s="221"/>
      <c r="R12" s="221"/>
      <c r="S12" s="221"/>
      <c r="T12" s="221"/>
      <c r="U12" s="221"/>
      <c r="V12" s="221"/>
      <c r="W12" s="221"/>
      <c r="X12" s="221"/>
      <c r="Y12" s="222"/>
      <c r="Z12" s="247"/>
      <c r="AA12" s="235"/>
      <c r="AB12" s="221"/>
      <c r="AC12" s="221"/>
      <c r="AD12" s="221"/>
      <c r="AE12" s="221"/>
      <c r="AF12" s="221"/>
      <c r="AG12" s="221"/>
      <c r="AH12" s="221"/>
      <c r="AI12" s="221"/>
      <c r="AJ12" s="222"/>
      <c r="AK12" s="247"/>
      <c r="AL12" s="235"/>
      <c r="AM12" s="221"/>
      <c r="AN12" s="221"/>
      <c r="AO12" s="221"/>
      <c r="AP12" s="221"/>
      <c r="AQ12" s="221"/>
      <c r="AR12" s="221"/>
      <c r="AS12" s="221"/>
      <c r="AT12" s="221"/>
      <c r="AU12" s="222"/>
      <c r="AV12" s="247"/>
    </row>
    <row r="13" spans="3:48" ht="15" thickBot="1">
      <c r="D13" s="212" t="s">
        <v>171</v>
      </c>
      <c r="E13" s="1384"/>
      <c r="F13" s="1385"/>
      <c r="G13" s="1385"/>
      <c r="H13" s="1385"/>
      <c r="I13" s="1385"/>
      <c r="J13" s="1385"/>
      <c r="K13" s="1385"/>
      <c r="L13" s="1385"/>
      <c r="M13" s="1385"/>
      <c r="N13" s="1385"/>
      <c r="O13" s="1385"/>
      <c r="P13" s="1385"/>
      <c r="Q13" s="1385"/>
      <c r="R13" s="1385"/>
      <c r="S13" s="1385"/>
      <c r="T13" s="1385"/>
      <c r="U13" s="1385"/>
      <c r="V13" s="1385"/>
      <c r="W13" s="1385"/>
      <c r="X13" s="1385"/>
      <c r="Y13" s="1385"/>
      <c r="Z13" s="1385"/>
      <c r="AA13" s="1385"/>
      <c r="AB13" s="1385"/>
      <c r="AC13" s="1385"/>
      <c r="AD13" s="1385"/>
      <c r="AE13" s="1385"/>
      <c r="AF13" s="1385"/>
      <c r="AG13" s="1385"/>
      <c r="AH13" s="1385"/>
      <c r="AI13" s="1385"/>
      <c r="AJ13" s="1385"/>
      <c r="AK13" s="1385"/>
      <c r="AL13" s="1385"/>
      <c r="AM13" s="1385"/>
      <c r="AN13" s="1385"/>
      <c r="AO13" s="1385"/>
      <c r="AP13" s="1385"/>
      <c r="AQ13" s="1385"/>
      <c r="AR13" s="1385"/>
      <c r="AS13" s="1385"/>
      <c r="AT13" s="1385"/>
      <c r="AU13" s="1385"/>
      <c r="AV13" s="1386"/>
    </row>
    <row r="14" spans="3:48" ht="31.8" customHeight="1" thickBot="1">
      <c r="C14" s="1354" t="s">
        <v>172</v>
      </c>
      <c r="D14" s="253" t="s">
        <v>173</v>
      </c>
      <c r="E14" s="277"/>
      <c r="F14" s="278"/>
      <c r="G14" s="278"/>
      <c r="H14" s="278"/>
      <c r="I14" s="278"/>
      <c r="J14" s="278"/>
      <c r="K14" s="278"/>
      <c r="L14" s="278"/>
      <c r="M14" s="278"/>
      <c r="N14" s="279"/>
      <c r="O14" s="245" t="s">
        <v>192</v>
      </c>
      <c r="P14" s="128"/>
      <c r="Q14" s="63"/>
      <c r="R14" s="63"/>
      <c r="S14" s="63"/>
      <c r="T14" s="63"/>
      <c r="U14" s="63"/>
      <c r="V14" s="63"/>
      <c r="W14" s="63"/>
      <c r="X14" s="63"/>
      <c r="Y14" s="127"/>
      <c r="Z14" s="252"/>
      <c r="AA14" s="128"/>
      <c r="AB14" s="63"/>
      <c r="AC14" s="63"/>
      <c r="AD14" s="63"/>
      <c r="AE14" s="63"/>
      <c r="AF14" s="63"/>
      <c r="AG14" s="63"/>
      <c r="AH14" s="63"/>
      <c r="AI14" s="63"/>
      <c r="AJ14" s="127"/>
      <c r="AK14" s="252"/>
      <c r="AL14" s="128"/>
      <c r="AM14" s="63"/>
      <c r="AN14" s="63"/>
      <c r="AO14" s="63"/>
      <c r="AP14" s="63"/>
      <c r="AQ14" s="63"/>
      <c r="AR14" s="63"/>
      <c r="AS14" s="63"/>
      <c r="AT14" s="63"/>
      <c r="AU14" s="127"/>
      <c r="AV14" s="247"/>
    </row>
    <row r="15" spans="3:48" ht="30" customHeight="1" thickBot="1">
      <c r="C15" s="1355"/>
      <c r="D15" s="219" t="s">
        <v>174</v>
      </c>
      <c r="E15" s="65"/>
      <c r="F15" s="64"/>
      <c r="G15" s="64"/>
      <c r="H15" s="64"/>
      <c r="I15" s="64"/>
      <c r="J15" s="64"/>
      <c r="K15" s="64"/>
      <c r="L15" s="64"/>
      <c r="M15" s="64"/>
      <c r="N15" s="232"/>
      <c r="O15" s="246" t="s">
        <v>195</v>
      </c>
      <c r="P15" s="236"/>
      <c r="Q15" s="64"/>
      <c r="R15" s="64"/>
      <c r="S15" s="64"/>
      <c r="T15" s="64"/>
      <c r="U15" s="64"/>
      <c r="V15" s="64"/>
      <c r="W15" s="64"/>
      <c r="X15" s="64"/>
      <c r="Y15" s="141"/>
      <c r="Z15" s="248" t="s">
        <v>195</v>
      </c>
      <c r="AA15" s="236"/>
      <c r="AB15" s="64"/>
      <c r="AC15" s="64"/>
      <c r="AD15" s="64"/>
      <c r="AE15" s="64"/>
      <c r="AF15" s="64"/>
      <c r="AG15" s="64"/>
      <c r="AH15" s="64"/>
      <c r="AI15" s="64"/>
      <c r="AJ15" s="141"/>
      <c r="AK15" s="248" t="s">
        <v>195</v>
      </c>
      <c r="AL15" s="236"/>
      <c r="AM15" s="64"/>
      <c r="AN15" s="64"/>
      <c r="AO15" s="64"/>
      <c r="AP15" s="64"/>
      <c r="AQ15" s="64"/>
      <c r="AR15" s="64"/>
      <c r="AS15" s="64"/>
      <c r="AT15" s="64"/>
      <c r="AU15" s="141"/>
      <c r="AV15" s="248" t="s">
        <v>195</v>
      </c>
    </row>
    <row r="16" spans="3:48" ht="16.8" customHeight="1" thickBot="1">
      <c r="C16" s="1354" t="s">
        <v>175</v>
      </c>
      <c r="D16" s="402" t="s">
        <v>176</v>
      </c>
      <c r="E16" s="195"/>
      <c r="F16" s="148"/>
      <c r="G16" s="148"/>
      <c r="H16" s="148"/>
      <c r="I16" s="148"/>
      <c r="J16" s="148"/>
      <c r="K16" s="148"/>
      <c r="L16" s="148"/>
      <c r="M16" s="148"/>
      <c r="N16" s="182"/>
      <c r="O16" s="1375" t="s">
        <v>191</v>
      </c>
      <c r="P16" s="195"/>
      <c r="Q16" s="148"/>
      <c r="R16" s="148"/>
      <c r="S16" s="148"/>
      <c r="T16" s="148"/>
      <c r="U16" s="148"/>
      <c r="V16" s="148"/>
      <c r="W16" s="148"/>
      <c r="X16" s="148"/>
      <c r="Y16" s="149"/>
      <c r="Z16" s="1379" t="s">
        <v>296</v>
      </c>
      <c r="AA16" s="195"/>
      <c r="AB16" s="148"/>
      <c r="AC16" s="148"/>
      <c r="AD16" s="148"/>
      <c r="AE16" s="148"/>
      <c r="AF16" s="148"/>
      <c r="AG16" s="148"/>
      <c r="AH16" s="148"/>
      <c r="AI16" s="148"/>
      <c r="AJ16" s="149"/>
      <c r="AK16" s="1379" t="s">
        <v>296</v>
      </c>
      <c r="AL16" s="195"/>
      <c r="AM16" s="148"/>
      <c r="AN16" s="148"/>
      <c r="AO16" s="148"/>
      <c r="AP16" s="148"/>
      <c r="AQ16" s="148"/>
      <c r="AR16" s="148"/>
      <c r="AS16" s="148"/>
      <c r="AT16" s="148"/>
      <c r="AU16" s="149"/>
      <c r="AV16" s="1379" t="s">
        <v>296</v>
      </c>
    </row>
    <row r="17" spans="3:48" ht="19.2" customHeight="1" thickBot="1">
      <c r="C17" s="1356"/>
      <c r="D17" s="403" t="s">
        <v>177</v>
      </c>
      <c r="E17" s="193"/>
      <c r="F17" s="146"/>
      <c r="G17" s="1"/>
      <c r="H17" s="1"/>
      <c r="I17" s="1"/>
      <c r="J17" s="1"/>
      <c r="K17" s="1"/>
      <c r="L17" s="1"/>
      <c r="M17" s="1"/>
      <c r="N17" s="183"/>
      <c r="O17" s="1375"/>
      <c r="P17" s="193"/>
      <c r="Q17" s="146"/>
      <c r="R17" s="146"/>
      <c r="S17" s="146"/>
      <c r="T17" s="146"/>
      <c r="U17" s="146"/>
      <c r="V17" s="146"/>
      <c r="W17" s="146"/>
      <c r="X17" s="146"/>
      <c r="Y17" s="151"/>
      <c r="Z17" s="1380"/>
      <c r="AA17" s="193"/>
      <c r="AB17" s="146"/>
      <c r="AC17" s="146"/>
      <c r="AD17" s="146"/>
      <c r="AE17" s="146"/>
      <c r="AF17" s="146"/>
      <c r="AG17" s="146"/>
      <c r="AH17" s="146"/>
      <c r="AI17" s="146"/>
      <c r="AJ17" s="151"/>
      <c r="AK17" s="1380"/>
      <c r="AL17" s="193"/>
      <c r="AM17" s="146"/>
      <c r="AN17" s="146"/>
      <c r="AO17" s="146"/>
      <c r="AP17" s="146"/>
      <c r="AQ17" s="146"/>
      <c r="AR17" s="146"/>
      <c r="AS17" s="146"/>
      <c r="AT17" s="146"/>
      <c r="AU17" s="151"/>
      <c r="AV17" s="1380"/>
    </row>
    <row r="18" spans="3:48" ht="15" thickBot="1">
      <c r="C18" s="1355"/>
      <c r="D18" s="404" t="s">
        <v>178</v>
      </c>
      <c r="E18" s="406"/>
      <c r="F18" s="405"/>
      <c r="G18" s="427">
        <v>6242.3742929999971</v>
      </c>
      <c r="H18" s="427">
        <v>5492.6895010000126</v>
      </c>
      <c r="I18" s="427">
        <v>5853.1580919999933</v>
      </c>
      <c r="J18" s="427">
        <v>7478.5321020000019</v>
      </c>
      <c r="K18" s="427">
        <v>7590.3331100000423</v>
      </c>
      <c r="L18" s="428"/>
      <c r="M18" s="428"/>
      <c r="N18" s="407"/>
      <c r="O18" s="1375"/>
      <c r="P18" s="235"/>
      <c r="Q18" s="221"/>
      <c r="R18" s="221"/>
      <c r="S18" s="221"/>
      <c r="T18" s="221"/>
      <c r="U18" s="221"/>
      <c r="V18" s="221"/>
      <c r="W18" s="221"/>
      <c r="X18" s="221"/>
      <c r="Y18" s="222"/>
      <c r="Z18" s="1380"/>
      <c r="AA18" s="235"/>
      <c r="AB18" s="221"/>
      <c r="AC18" s="221"/>
      <c r="AD18" s="221"/>
      <c r="AE18" s="221"/>
      <c r="AF18" s="221"/>
      <c r="AG18" s="221"/>
      <c r="AH18" s="221"/>
      <c r="AI18" s="221"/>
      <c r="AJ18" s="222"/>
      <c r="AK18" s="1380"/>
      <c r="AL18" s="235"/>
      <c r="AM18" s="221"/>
      <c r="AN18" s="221"/>
      <c r="AO18" s="221"/>
      <c r="AP18" s="221"/>
      <c r="AQ18" s="221"/>
      <c r="AR18" s="221"/>
      <c r="AS18" s="221"/>
      <c r="AT18" s="221"/>
      <c r="AU18" s="222"/>
      <c r="AV18" s="1380"/>
    </row>
    <row r="19" spans="3:48" ht="15" thickBot="1">
      <c r="D19" s="213" t="s">
        <v>179</v>
      </c>
      <c r="E19" s="1387"/>
      <c r="F19" s="1388"/>
      <c r="G19" s="1388"/>
      <c r="H19" s="1388"/>
      <c r="I19" s="1388"/>
      <c r="J19" s="1388"/>
      <c r="K19" s="1388"/>
      <c r="L19" s="1388"/>
      <c r="M19" s="1388"/>
      <c r="N19" s="1388"/>
      <c r="O19" s="1388"/>
      <c r="P19" s="1388"/>
      <c r="Q19" s="1388"/>
      <c r="R19" s="1388"/>
      <c r="S19" s="1388"/>
      <c r="T19" s="1388"/>
      <c r="U19" s="1388"/>
      <c r="V19" s="1388"/>
      <c r="W19" s="1388"/>
      <c r="X19" s="1388"/>
      <c r="Y19" s="1388"/>
      <c r="Z19" s="1388"/>
      <c r="AA19" s="1388"/>
      <c r="AB19" s="1388"/>
      <c r="AC19" s="1388"/>
      <c r="AD19" s="1388"/>
      <c r="AE19" s="1388"/>
      <c r="AF19" s="1388"/>
      <c r="AG19" s="1388"/>
      <c r="AH19" s="1388"/>
      <c r="AI19" s="1388"/>
      <c r="AJ19" s="1388"/>
      <c r="AK19" s="1388"/>
      <c r="AL19" s="1388"/>
      <c r="AM19" s="1388"/>
      <c r="AN19" s="1388"/>
      <c r="AO19" s="1388"/>
      <c r="AP19" s="1388"/>
      <c r="AQ19" s="1388"/>
      <c r="AR19" s="1388"/>
      <c r="AS19" s="1388"/>
      <c r="AT19" s="1388"/>
      <c r="AU19" s="1388"/>
      <c r="AV19" s="1389"/>
    </row>
    <row r="20" spans="3:48" ht="47.4" customHeight="1" thickBot="1">
      <c r="C20" s="1357" t="s">
        <v>180</v>
      </c>
      <c r="D20" s="253" t="s">
        <v>181</v>
      </c>
      <c r="E20" s="238"/>
      <c r="F20" s="239"/>
      <c r="G20" s="239"/>
      <c r="H20" s="239"/>
      <c r="I20" s="239"/>
      <c r="J20" s="239"/>
      <c r="K20" s="239"/>
      <c r="L20" s="239"/>
      <c r="M20" s="239"/>
      <c r="N20" s="240"/>
      <c r="O20" s="245" t="s">
        <v>234</v>
      </c>
      <c r="P20" s="241"/>
      <c r="Q20" s="239"/>
      <c r="R20" s="239"/>
      <c r="S20" s="239"/>
      <c r="T20" s="239"/>
      <c r="U20" s="239"/>
      <c r="V20" s="239"/>
      <c r="W20" s="239"/>
      <c r="X20" s="239"/>
      <c r="Y20" s="242"/>
      <c r="Z20" s="252"/>
      <c r="AA20" s="241"/>
      <c r="AB20" s="239"/>
      <c r="AC20" s="239"/>
      <c r="AD20" s="239"/>
      <c r="AE20" s="239"/>
      <c r="AF20" s="239"/>
      <c r="AG20" s="239"/>
      <c r="AH20" s="239"/>
      <c r="AI20" s="239"/>
      <c r="AJ20" s="242"/>
      <c r="AK20" s="252"/>
      <c r="AL20" s="241"/>
      <c r="AM20" s="239"/>
      <c r="AN20" s="239"/>
      <c r="AO20" s="239"/>
      <c r="AP20" s="239"/>
      <c r="AQ20" s="239"/>
      <c r="AR20" s="239"/>
      <c r="AS20" s="239"/>
      <c r="AT20" s="239"/>
      <c r="AU20" s="242"/>
      <c r="AV20" s="247"/>
    </row>
    <row r="21" spans="3:48" ht="29.4" thickBot="1">
      <c r="C21" s="1358"/>
      <c r="D21" s="214" t="s">
        <v>182</v>
      </c>
      <c r="E21" s="16"/>
      <c r="F21" s="17"/>
      <c r="G21" s="17">
        <v>745.13</v>
      </c>
      <c r="H21" s="17">
        <v>675.07</v>
      </c>
      <c r="I21" s="17">
        <v>755.1</v>
      </c>
      <c r="J21" s="17">
        <v>941.52</v>
      </c>
      <c r="K21" s="17">
        <v>741.43</v>
      </c>
      <c r="L21" s="17">
        <v>835.6</v>
      </c>
      <c r="M21" s="17">
        <v>508.69</v>
      </c>
      <c r="N21" s="233">
        <v>599.65</v>
      </c>
      <c r="O21" s="246" t="s">
        <v>187</v>
      </c>
      <c r="P21" s="42"/>
      <c r="Q21" s="17"/>
      <c r="R21" s="17"/>
      <c r="S21" s="17"/>
      <c r="T21" s="17"/>
      <c r="U21" s="17"/>
      <c r="V21" s="17"/>
      <c r="W21" s="17"/>
      <c r="X21" s="17"/>
      <c r="Y21" s="18"/>
      <c r="Z21" s="247"/>
      <c r="AA21" s="42"/>
      <c r="AB21" s="17"/>
      <c r="AC21" s="17"/>
      <c r="AD21" s="17"/>
      <c r="AE21" s="17"/>
      <c r="AF21" s="17"/>
      <c r="AG21" s="17"/>
      <c r="AH21" s="17"/>
      <c r="AI21" s="17"/>
      <c r="AJ21" s="18"/>
      <c r="AK21" s="247"/>
      <c r="AL21" s="42"/>
      <c r="AM21" s="17"/>
      <c r="AN21" s="17"/>
      <c r="AO21" s="17"/>
      <c r="AP21" s="17"/>
      <c r="AQ21" s="17"/>
      <c r="AR21" s="17"/>
      <c r="AS21" s="17"/>
      <c r="AT21" s="17"/>
      <c r="AU21" s="18"/>
      <c r="AV21" s="247"/>
    </row>
    <row r="22" spans="3:48" ht="43.8" thickBot="1">
      <c r="C22" s="1359"/>
      <c r="D22" s="215" t="s">
        <v>183</v>
      </c>
      <c r="E22" s="22"/>
      <c r="F22" s="23"/>
      <c r="G22" s="51">
        <v>35477.500999999997</v>
      </c>
      <c r="H22" s="51">
        <v>33574.639999999999</v>
      </c>
      <c r="I22" s="51">
        <v>34635.667000000001</v>
      </c>
      <c r="J22" s="51">
        <v>33268.828999999998</v>
      </c>
      <c r="K22" s="51">
        <v>31871.797999999999</v>
      </c>
      <c r="L22" s="51">
        <v>30610.064999999999</v>
      </c>
      <c r="M22" s="51">
        <v>29539.636999999999</v>
      </c>
      <c r="N22" s="419">
        <v>28324.276999999998</v>
      </c>
      <c r="O22" s="246" t="s">
        <v>188</v>
      </c>
      <c r="P22" s="122"/>
      <c r="Q22" s="23"/>
      <c r="R22" s="51">
        <v>7201.0150000000003</v>
      </c>
      <c r="S22" s="51">
        <v>6845.9129999999996</v>
      </c>
      <c r="T22" s="51">
        <v>7119.2520000000004</v>
      </c>
      <c r="U22" s="51">
        <v>6909.2510000000002</v>
      </c>
      <c r="V22" s="51">
        <v>6541.7960000000003</v>
      </c>
      <c r="W22" s="51">
        <v>6324.46</v>
      </c>
      <c r="X22" s="51">
        <v>6152.768</v>
      </c>
      <c r="Y22" s="420">
        <v>5829.8190000000004</v>
      </c>
      <c r="Z22" s="248" t="s">
        <v>200</v>
      </c>
      <c r="AA22" s="122"/>
      <c r="AB22" s="23"/>
      <c r="AC22" s="51">
        <v>3613.8739999999998</v>
      </c>
      <c r="AD22" s="51">
        <v>3446.8980000000001</v>
      </c>
      <c r="AE22" s="51">
        <v>3487.0410000000002</v>
      </c>
      <c r="AF22" s="51">
        <v>3277.15</v>
      </c>
      <c r="AG22" s="51">
        <v>3123.3159999999998</v>
      </c>
      <c r="AH22" s="51">
        <v>3015.67</v>
      </c>
      <c r="AI22" s="51">
        <v>2941.1729999999998</v>
      </c>
      <c r="AJ22" s="420">
        <v>2841.877</v>
      </c>
      <c r="AK22" s="247"/>
      <c r="AL22" s="122"/>
      <c r="AM22" s="23"/>
      <c r="AN22" s="51">
        <v>2687.3490000000002</v>
      </c>
      <c r="AO22" s="51">
        <v>2573.4369999999999</v>
      </c>
      <c r="AP22" s="51">
        <v>2656.5050000000001</v>
      </c>
      <c r="AQ22" s="51">
        <v>2534.7240000000002</v>
      </c>
      <c r="AR22" s="51">
        <v>2435.576</v>
      </c>
      <c r="AS22" s="51">
        <v>2320.8649999999998</v>
      </c>
      <c r="AT22" s="51">
        <v>2261.3519999999999</v>
      </c>
      <c r="AU22" s="420">
        <v>2158.7950000000001</v>
      </c>
      <c r="AV22" s="247"/>
    </row>
    <row r="23" spans="3:48" ht="36.6" customHeight="1" thickBot="1">
      <c r="D23" s="216" t="s">
        <v>184</v>
      </c>
      <c r="E23" s="223"/>
      <c r="F23" s="224"/>
      <c r="G23" s="224">
        <v>3</v>
      </c>
      <c r="H23" s="224">
        <v>2</v>
      </c>
      <c r="I23" s="224">
        <v>0</v>
      </c>
      <c r="J23" s="224">
        <v>3</v>
      </c>
      <c r="K23" s="224">
        <v>1</v>
      </c>
      <c r="L23" s="224">
        <v>3</v>
      </c>
      <c r="M23" s="224">
        <v>1</v>
      </c>
      <c r="N23" s="234">
        <v>2</v>
      </c>
      <c r="O23" s="246" t="s">
        <v>185</v>
      </c>
      <c r="P23" s="237"/>
      <c r="Q23" s="224"/>
      <c r="R23" s="224"/>
      <c r="S23" s="224"/>
      <c r="T23" s="224"/>
      <c r="U23" s="224"/>
      <c r="V23" s="224"/>
      <c r="W23" s="224"/>
      <c r="X23" s="224"/>
      <c r="Y23" s="225"/>
      <c r="Z23" s="247"/>
      <c r="AA23" s="237"/>
      <c r="AB23" s="224"/>
      <c r="AC23" s="224"/>
      <c r="AD23" s="224"/>
      <c r="AE23" s="224"/>
      <c r="AF23" s="224"/>
      <c r="AG23" s="224"/>
      <c r="AH23" s="224"/>
      <c r="AI23" s="224"/>
      <c r="AJ23" s="225"/>
      <c r="AK23" s="247"/>
      <c r="AL23" s="237"/>
      <c r="AM23" s="224"/>
      <c r="AN23" s="224"/>
      <c r="AO23" s="224"/>
      <c r="AP23" s="224"/>
      <c r="AQ23" s="224"/>
      <c r="AR23" s="224"/>
      <c r="AS23" s="224"/>
      <c r="AT23" s="224"/>
      <c r="AU23" s="225"/>
      <c r="AV23" s="247"/>
    </row>
    <row r="25" spans="3:48" ht="15" thickBot="1"/>
    <row r="26" spans="3:48" ht="15" thickBot="1">
      <c r="C26" s="218" t="s">
        <v>185</v>
      </c>
      <c r="D26" t="s">
        <v>186</v>
      </c>
      <c r="T26" s="1196" t="s">
        <v>93</v>
      </c>
      <c r="U26" s="1197"/>
      <c r="V26" s="1197"/>
      <c r="W26" s="1197"/>
      <c r="X26" s="1198"/>
    </row>
    <row r="27" spans="3:48">
      <c r="C27" s="218" t="s">
        <v>187</v>
      </c>
      <c r="D27" s="1121" t="s">
        <v>204</v>
      </c>
      <c r="E27" s="1121"/>
      <c r="F27" s="1121"/>
      <c r="G27" s="1121"/>
      <c r="H27" s="1121" t="s">
        <v>222</v>
      </c>
      <c r="I27" s="1121"/>
      <c r="J27" s="1121"/>
      <c r="K27" s="1121"/>
      <c r="L27" s="1121"/>
      <c r="M27" s="1121"/>
      <c r="N27" s="1121"/>
      <c r="O27" s="1121"/>
      <c r="P27" s="1121"/>
      <c r="Q27" s="1121"/>
      <c r="R27" s="1121"/>
      <c r="T27" s="1394" t="s">
        <v>297</v>
      </c>
      <c r="U27" s="1395"/>
      <c r="V27" s="1395"/>
      <c r="W27" s="1395"/>
      <c r="X27" s="1396"/>
    </row>
    <row r="28" spans="3:48" ht="15" thickBot="1">
      <c r="C28" s="218"/>
      <c r="D28" s="201"/>
      <c r="E28" s="201"/>
      <c r="F28" s="201"/>
      <c r="G28" s="201"/>
      <c r="I28" t="s">
        <v>208</v>
      </c>
      <c r="J28" s="249" t="s">
        <v>205</v>
      </c>
      <c r="K28">
        <v>100</v>
      </c>
      <c r="L28" t="s">
        <v>206</v>
      </c>
      <c r="T28" s="1391" t="s">
        <v>298</v>
      </c>
      <c r="U28" s="1392"/>
      <c r="V28" s="1392"/>
      <c r="W28" s="1392"/>
      <c r="X28" s="1393"/>
    </row>
    <row r="29" spans="3:48">
      <c r="C29" s="218"/>
      <c r="D29" s="201"/>
      <c r="E29" s="201"/>
      <c r="F29" s="201"/>
      <c r="G29" s="201"/>
      <c r="I29" s="274" t="s">
        <v>209</v>
      </c>
      <c r="J29" s="249" t="s">
        <v>205</v>
      </c>
      <c r="K29" s="4" t="s">
        <v>39</v>
      </c>
      <c r="S29" s="439" t="s">
        <v>54</v>
      </c>
      <c r="T29" s="150">
        <v>2017</v>
      </c>
      <c r="U29" s="146">
        <f>T29+1</f>
        <v>2018</v>
      </c>
      <c r="V29" s="146">
        <f>U29+1</f>
        <v>2019</v>
      </c>
      <c r="W29" s="146">
        <f>V29+1</f>
        <v>2020</v>
      </c>
      <c r="X29" s="151">
        <f>W29+1</f>
        <v>2021</v>
      </c>
    </row>
    <row r="30" spans="3:48">
      <c r="C30" s="218"/>
      <c r="D30" s="201"/>
      <c r="E30" s="201"/>
      <c r="F30" s="201"/>
      <c r="G30" s="201"/>
      <c r="M30" s="218" t="s">
        <v>207</v>
      </c>
      <c r="N30" s="307" t="s">
        <v>301</v>
      </c>
      <c r="O30" t="s">
        <v>206</v>
      </c>
      <c r="S30" s="440" t="s">
        <v>300</v>
      </c>
      <c r="T30" s="150">
        <f>909.3*10^3</f>
        <v>909300</v>
      </c>
      <c r="U30" s="146">
        <f>936.1*10^3</f>
        <v>936100</v>
      </c>
      <c r="V30" s="146">
        <f>947.4*10^3</f>
        <v>947400</v>
      </c>
      <c r="W30" s="146">
        <f>912*10^3</f>
        <v>912000</v>
      </c>
      <c r="X30" s="151">
        <f>960.8*10^3</f>
        <v>960800</v>
      </c>
    </row>
    <row r="31" spans="3:48" ht="15" thickBot="1">
      <c r="C31" s="218"/>
      <c r="D31" s="201"/>
      <c r="E31" s="201"/>
      <c r="F31" s="201"/>
      <c r="G31" s="201"/>
      <c r="M31" s="218"/>
      <c r="S31" s="441" t="s">
        <v>299</v>
      </c>
      <c r="T31" s="435">
        <f>(L21*100)/T30</f>
        <v>9.1894864181238309E-2</v>
      </c>
      <c r="U31" s="436">
        <f>(J21*100)/U30</f>
        <v>0.10057899797030231</v>
      </c>
      <c r="V31" s="437">
        <f>(I21*100)/V30</f>
        <v>7.9702343255224822E-2</v>
      </c>
      <c r="W31" s="437">
        <f>(H21*100)/W30</f>
        <v>7.4020833333333327E-2</v>
      </c>
      <c r="X31" s="438">
        <f>(G21*100)/X30</f>
        <v>7.7553080766028307E-2</v>
      </c>
    </row>
    <row r="32" spans="3:48">
      <c r="C32" s="218"/>
      <c r="D32" s="201"/>
      <c r="E32" s="201"/>
      <c r="F32" s="201"/>
      <c r="G32" s="201"/>
      <c r="M32" s="218"/>
    </row>
    <row r="33" spans="3:18">
      <c r="C33" s="218"/>
      <c r="D33" s="201"/>
      <c r="E33" s="201"/>
      <c r="F33" s="201"/>
      <c r="G33" s="201"/>
      <c r="M33" s="218"/>
    </row>
    <row r="34" spans="3:18">
      <c r="C34" s="218" t="s">
        <v>188</v>
      </c>
      <c r="D34" s="1121" t="s">
        <v>202</v>
      </c>
      <c r="E34" s="1121"/>
      <c r="F34" s="1121"/>
      <c r="G34" s="1121"/>
      <c r="H34" s="1121"/>
      <c r="I34" s="1121"/>
      <c r="J34" s="1121"/>
      <c r="K34" s="1121"/>
    </row>
    <row r="35" spans="3:18">
      <c r="C35" s="218"/>
      <c r="D35" s="201"/>
      <c r="E35" s="201"/>
      <c r="F35" s="201"/>
      <c r="G35" s="201"/>
      <c r="H35" s="201"/>
      <c r="I35" s="201"/>
      <c r="J35" s="201"/>
      <c r="K35" s="201"/>
    </row>
    <row r="36" spans="3:18">
      <c r="C36" s="218"/>
      <c r="D36" s="201"/>
      <c r="E36" s="201"/>
      <c r="F36" s="201"/>
      <c r="G36" s="201"/>
      <c r="H36" s="201"/>
      <c r="I36" s="201"/>
      <c r="J36" s="201"/>
      <c r="K36" s="201"/>
    </row>
    <row r="37" spans="3:18">
      <c r="C37" s="218" t="s">
        <v>189</v>
      </c>
    </row>
    <row r="38" spans="3:18">
      <c r="C38" s="218"/>
      <c r="D38" s="230" t="s">
        <v>199</v>
      </c>
    </row>
    <row r="39" spans="3:18">
      <c r="D39" t="s">
        <v>190</v>
      </c>
    </row>
    <row r="41" spans="3:18" ht="14.4" customHeight="1">
      <c r="D41" s="1349" t="s">
        <v>259</v>
      </c>
      <c r="E41" s="1349"/>
      <c r="F41" s="1349"/>
      <c r="G41" s="1349"/>
      <c r="H41" s="1349"/>
      <c r="I41" s="1349"/>
      <c r="J41" s="1349"/>
      <c r="K41" s="1349"/>
    </row>
    <row r="42" spans="3:18">
      <c r="D42" s="1349"/>
      <c r="E42" s="1349"/>
      <c r="F42" s="1349"/>
      <c r="G42" s="1349"/>
      <c r="H42" s="1349"/>
      <c r="I42" s="1349"/>
      <c r="J42" s="1349"/>
      <c r="K42" s="1349"/>
      <c r="L42" s="857" t="s">
        <v>256</v>
      </c>
      <c r="M42" s="857"/>
      <c r="N42" s="857"/>
      <c r="O42" s="857"/>
      <c r="P42" s="857"/>
      <c r="Q42" s="857"/>
      <c r="R42" s="857"/>
    </row>
    <row r="43" spans="3:18">
      <c r="D43" s="1349"/>
      <c r="E43" s="1349"/>
      <c r="F43" s="1349"/>
      <c r="G43" s="1349"/>
      <c r="H43" s="1349"/>
      <c r="I43" s="1349"/>
      <c r="J43" s="1349"/>
      <c r="K43" s="1349"/>
    </row>
    <row r="44" spans="3:18">
      <c r="D44" s="228"/>
      <c r="E44" s="227"/>
      <c r="F44" s="227"/>
      <c r="G44" s="227"/>
      <c r="H44" s="227"/>
      <c r="I44" s="227"/>
      <c r="J44" s="227"/>
    </row>
    <row r="45" spans="3:18">
      <c r="D45" s="227"/>
      <c r="E45" s="227"/>
      <c r="F45" s="227"/>
      <c r="G45" s="227"/>
      <c r="H45" s="227"/>
      <c r="I45" s="227"/>
      <c r="J45" s="227"/>
    </row>
    <row r="47" spans="3:18">
      <c r="C47" s="218" t="s">
        <v>191</v>
      </c>
      <c r="D47" s="1121" t="s">
        <v>194</v>
      </c>
      <c r="E47" s="1121"/>
      <c r="F47" s="1121"/>
      <c r="G47" s="1121"/>
      <c r="H47" s="1121"/>
      <c r="I47" s="1121"/>
      <c r="J47" s="1121"/>
    </row>
    <row r="48" spans="3:18">
      <c r="D48" s="1121" t="s">
        <v>392</v>
      </c>
      <c r="E48" s="1121"/>
      <c r="F48" s="1121"/>
      <c r="G48" s="1121"/>
      <c r="H48" s="1121"/>
      <c r="I48" s="1121"/>
      <c r="J48" s="1121"/>
      <c r="K48" s="1121"/>
      <c r="L48" s="1121"/>
      <c r="M48" s="1121"/>
      <c r="N48" s="1121"/>
      <c r="O48" s="1121"/>
      <c r="P48" s="1121"/>
      <c r="Q48" s="1121"/>
    </row>
    <row r="49" spans="4:27">
      <c r="D49" s="201" t="s">
        <v>440</v>
      </c>
      <c r="E49" s="201"/>
      <c r="F49" s="201"/>
      <c r="G49" s="201"/>
      <c r="H49" s="201"/>
      <c r="I49" s="201"/>
      <c r="J49" s="201"/>
      <c r="K49" s="201"/>
      <c r="L49" s="201"/>
      <c r="M49" s="201"/>
      <c r="N49" s="201"/>
      <c r="O49" s="201"/>
      <c r="P49" s="201"/>
      <c r="Q49" s="201"/>
    </row>
    <row r="50" spans="4:27" ht="15" thickBot="1">
      <c r="D50" s="201"/>
      <c r="E50" s="201"/>
      <c r="F50" s="201"/>
      <c r="G50" s="201"/>
      <c r="H50" s="201"/>
      <c r="I50" s="201"/>
      <c r="J50" s="201"/>
      <c r="K50" s="201"/>
      <c r="L50" s="201"/>
      <c r="M50" s="201"/>
      <c r="N50" s="201"/>
      <c r="O50" s="201"/>
      <c r="P50" s="201"/>
      <c r="Q50" s="201"/>
    </row>
    <row r="51" spans="4:27" ht="15" thickBot="1">
      <c r="D51" s="201"/>
      <c r="E51" s="201"/>
      <c r="F51" s="201"/>
      <c r="G51" s="201"/>
      <c r="H51" s="1376">
        <v>2021</v>
      </c>
      <c r="I51" s="1377"/>
      <c r="J51" s="1377"/>
      <c r="K51" s="1378"/>
      <c r="L51" s="1376">
        <f>H51-1</f>
        <v>2020</v>
      </c>
      <c r="M51" s="1377"/>
      <c r="N51" s="1377"/>
      <c r="O51" s="1378"/>
      <c r="P51" s="1376">
        <f>L51-1</f>
        <v>2019</v>
      </c>
      <c r="Q51" s="1377"/>
      <c r="R51" s="1377"/>
      <c r="S51" s="1378"/>
      <c r="T51" s="1376">
        <f>P51-1</f>
        <v>2018</v>
      </c>
      <c r="U51" s="1377"/>
      <c r="V51" s="1377"/>
      <c r="W51" s="1378"/>
      <c r="X51" s="1390">
        <f>T51-1</f>
        <v>2017</v>
      </c>
      <c r="Y51" s="1377"/>
      <c r="Z51" s="1377"/>
      <c r="AA51" s="1378"/>
    </row>
    <row r="52" spans="4:27" ht="15" thickBot="1">
      <c r="D52" s="201"/>
      <c r="E52" s="1196" t="s">
        <v>260</v>
      </c>
      <c r="F52" s="1197"/>
      <c r="G52" s="1198"/>
      <c r="H52" s="1162" t="s">
        <v>105</v>
      </c>
      <c r="I52" s="1163"/>
      <c r="J52" s="1163"/>
      <c r="K52" s="1163"/>
      <c r="L52" s="1163"/>
      <c r="M52" s="1163"/>
      <c r="N52" s="1163"/>
      <c r="O52" s="1163"/>
      <c r="P52" s="1163"/>
      <c r="Q52" s="1163"/>
      <c r="R52" s="1163"/>
      <c r="S52" s="1163"/>
      <c r="T52" s="1163"/>
      <c r="U52" s="1163"/>
      <c r="V52" s="1163"/>
      <c r="W52" s="1163"/>
      <c r="X52" s="1163"/>
      <c r="Y52" s="1163"/>
      <c r="Z52" s="1163"/>
      <c r="AA52" s="1164"/>
    </row>
    <row r="53" spans="4:27" ht="15" thickBot="1">
      <c r="D53" s="201"/>
      <c r="E53" s="1196"/>
      <c r="F53" s="1197"/>
      <c r="G53" s="1198"/>
      <c r="H53" s="1352" t="s">
        <v>261</v>
      </c>
      <c r="I53" s="1353"/>
      <c r="J53" s="1352" t="s">
        <v>262</v>
      </c>
      <c r="K53" s="1353"/>
      <c r="L53" s="1352" t="s">
        <v>261</v>
      </c>
      <c r="M53" s="1353"/>
      <c r="N53" s="1352" t="s">
        <v>262</v>
      </c>
      <c r="O53" s="1353"/>
      <c r="P53" s="1352" t="s">
        <v>261</v>
      </c>
      <c r="Q53" s="1353"/>
      <c r="R53" s="1352" t="s">
        <v>262</v>
      </c>
      <c r="S53" s="1353"/>
      <c r="T53" s="1352" t="s">
        <v>261</v>
      </c>
      <c r="U53" s="1353"/>
      <c r="V53" s="1352" t="s">
        <v>262</v>
      </c>
      <c r="W53" s="1353"/>
      <c r="X53" s="1352" t="s">
        <v>261</v>
      </c>
      <c r="Y53" s="1353"/>
      <c r="Z53" s="1352" t="s">
        <v>262</v>
      </c>
      <c r="AA53" s="1353"/>
    </row>
    <row r="54" spans="4:27">
      <c r="D54" s="201"/>
      <c r="E54" s="856" t="s">
        <v>93</v>
      </c>
      <c r="F54" s="857"/>
      <c r="G54" s="858"/>
      <c r="H54" s="450"/>
      <c r="I54" s="451"/>
      <c r="J54" s="452"/>
      <c r="K54" s="451"/>
      <c r="L54" s="450"/>
      <c r="M54" s="451"/>
      <c r="N54" s="452"/>
      <c r="O54" s="451"/>
      <c r="P54" s="450"/>
      <c r="Q54" s="451"/>
      <c r="R54" s="452"/>
      <c r="S54" s="451"/>
      <c r="T54" s="450"/>
      <c r="U54" s="451"/>
      <c r="V54" s="452"/>
      <c r="W54" s="451"/>
      <c r="X54" s="450"/>
      <c r="Y54" s="451"/>
      <c r="Z54" s="452"/>
      <c r="AA54" s="451"/>
    </row>
    <row r="55" spans="4:27">
      <c r="D55" s="201"/>
      <c r="E55" s="1366" t="s">
        <v>150</v>
      </c>
      <c r="F55" s="1367"/>
      <c r="G55" s="1368"/>
      <c r="H55" s="453"/>
      <c r="I55" s="454"/>
      <c r="J55" s="455"/>
      <c r="K55" s="454"/>
      <c r="L55" s="453"/>
      <c r="M55" s="454"/>
      <c r="N55" s="455"/>
      <c r="O55" s="454"/>
      <c r="P55" s="453"/>
      <c r="Q55" s="454"/>
      <c r="R55" s="456"/>
      <c r="S55" s="457"/>
      <c r="T55" s="458"/>
      <c r="U55" s="457"/>
      <c r="V55" s="456"/>
      <c r="W55" s="457"/>
      <c r="X55" s="458"/>
      <c r="Y55" s="457"/>
      <c r="Z55" s="456"/>
      <c r="AA55" s="457"/>
    </row>
    <row r="56" spans="4:27">
      <c r="D56" s="201"/>
      <c r="E56" s="1363" t="s">
        <v>151</v>
      </c>
      <c r="F56" s="1364"/>
      <c r="G56" s="1365"/>
      <c r="H56" s="453"/>
      <c r="I56" s="454"/>
      <c r="J56" s="455"/>
      <c r="K56" s="454"/>
      <c r="L56" s="453"/>
      <c r="M56" s="454"/>
      <c r="N56" s="455"/>
      <c r="O56" s="454"/>
      <c r="P56" s="453"/>
      <c r="Q56" s="454"/>
      <c r="R56" s="456"/>
      <c r="S56" s="457"/>
      <c r="T56" s="458"/>
      <c r="U56" s="457"/>
      <c r="V56" s="456"/>
      <c r="W56" s="457"/>
      <c r="X56" s="458"/>
      <c r="Y56" s="457"/>
      <c r="Z56" s="456"/>
      <c r="AA56" s="457"/>
    </row>
    <row r="57" spans="4:27" ht="15" thickBot="1">
      <c r="D57" s="201"/>
      <c r="E57" s="1360" t="s">
        <v>152</v>
      </c>
      <c r="F57" s="1361"/>
      <c r="G57" s="1362"/>
      <c r="H57" s="459"/>
      <c r="I57" s="460"/>
      <c r="J57" s="461"/>
      <c r="K57" s="460"/>
      <c r="L57" s="459"/>
      <c r="M57" s="460"/>
      <c r="N57" s="461"/>
      <c r="O57" s="460"/>
      <c r="P57" s="459"/>
      <c r="Q57" s="460"/>
      <c r="R57" s="462"/>
      <c r="S57" s="463"/>
      <c r="T57" s="464"/>
      <c r="U57" s="463"/>
      <c r="V57" s="462"/>
      <c r="W57" s="463"/>
      <c r="X57" s="464"/>
      <c r="Y57" s="463"/>
      <c r="Z57" s="462"/>
      <c r="AA57" s="463"/>
    </row>
    <row r="58" spans="4:27">
      <c r="D58" s="201"/>
      <c r="E58" s="201"/>
      <c r="F58" s="201"/>
      <c r="G58" s="201"/>
      <c r="H58" s="201"/>
      <c r="I58" s="201"/>
      <c r="J58" s="201"/>
      <c r="K58" s="201"/>
      <c r="L58" s="201"/>
      <c r="M58" s="201"/>
      <c r="N58" s="201"/>
      <c r="O58" s="201"/>
      <c r="P58" s="201"/>
      <c r="Q58" s="201"/>
    </row>
    <row r="59" spans="4:27">
      <c r="D59" s="201" t="s">
        <v>423</v>
      </c>
      <c r="E59" s="201"/>
      <c r="F59" s="201"/>
      <c r="G59" s="201"/>
      <c r="H59" s="201"/>
      <c r="I59" s="201"/>
      <c r="J59" s="201"/>
      <c r="K59" s="201"/>
      <c r="L59" s="201"/>
      <c r="M59" s="201"/>
      <c r="N59" s="201"/>
      <c r="O59" s="201"/>
      <c r="P59" s="201"/>
      <c r="Q59" s="201"/>
    </row>
    <row r="60" spans="4:27" ht="16.8" customHeight="1">
      <c r="D60" s="201"/>
      <c r="E60" s="201"/>
      <c r="F60" s="201"/>
      <c r="G60" s="201"/>
      <c r="H60" s="201"/>
      <c r="I60" s="201"/>
      <c r="J60" s="201"/>
      <c r="K60" s="201"/>
      <c r="L60" s="201"/>
      <c r="M60" s="201"/>
      <c r="N60" s="201"/>
      <c r="O60" s="201"/>
      <c r="P60" s="201"/>
      <c r="Q60" s="201"/>
    </row>
    <row r="61" spans="4:27" ht="62.4" customHeight="1">
      <c r="D61" s="429" t="s">
        <v>441</v>
      </c>
      <c r="E61" s="201"/>
      <c r="F61" s="201"/>
      <c r="G61" s="1212" t="s">
        <v>425</v>
      </c>
      <c r="H61" s="1129" t="s">
        <v>426</v>
      </c>
      <c r="I61" s="1130"/>
      <c r="J61" s="1135" t="s">
        <v>427</v>
      </c>
      <c r="K61" s="1205"/>
      <c r="L61" s="1135" t="s">
        <v>428</v>
      </c>
      <c r="M61" s="1205"/>
      <c r="N61" s="201"/>
      <c r="O61" s="201"/>
      <c r="P61" s="201"/>
      <c r="Q61" s="201"/>
    </row>
    <row r="62" spans="4:27">
      <c r="D62" s="201"/>
      <c r="E62" s="201"/>
      <c r="F62" s="201"/>
      <c r="G62" s="1214"/>
      <c r="H62" s="1133"/>
      <c r="I62" s="1134"/>
      <c r="J62" s="1137" t="s">
        <v>429</v>
      </c>
      <c r="K62" s="1204"/>
      <c r="L62" s="1137" t="s">
        <v>429</v>
      </c>
      <c r="M62" s="1204"/>
      <c r="N62" s="201"/>
      <c r="O62" s="201"/>
      <c r="P62" s="201"/>
      <c r="Q62" s="201"/>
    </row>
    <row r="63" spans="4:27">
      <c r="D63" s="201"/>
      <c r="E63" s="201"/>
      <c r="F63" s="201"/>
      <c r="G63" s="1206">
        <v>2021</v>
      </c>
      <c r="H63" s="409" t="s">
        <v>263</v>
      </c>
      <c r="I63" s="410" t="s">
        <v>430</v>
      </c>
      <c r="J63" s="411">
        <v>74</v>
      </c>
      <c r="K63" s="412"/>
      <c r="L63" s="411">
        <v>72</v>
      </c>
      <c r="M63" s="412"/>
      <c r="N63" s="201"/>
      <c r="O63" s="201"/>
      <c r="P63" s="421">
        <v>31326.852166999997</v>
      </c>
      <c r="Q63" s="422" t="s">
        <v>433</v>
      </c>
      <c r="R63">
        <f>J63</f>
        <v>74</v>
      </c>
      <c r="S63" t="s">
        <v>206</v>
      </c>
    </row>
    <row r="64" spans="4:27">
      <c r="D64" s="430" t="s">
        <v>437</v>
      </c>
      <c r="E64" s="201"/>
      <c r="F64" s="201"/>
      <c r="G64" s="1207"/>
      <c r="H64" s="413" t="s">
        <v>3</v>
      </c>
      <c r="I64" s="414">
        <v>16</v>
      </c>
      <c r="J64" s="415">
        <v>76</v>
      </c>
      <c r="K64" s="416"/>
      <c r="L64" s="415">
        <v>76</v>
      </c>
      <c r="M64" s="416"/>
      <c r="N64" s="201"/>
      <c r="O64" s="201"/>
      <c r="P64" s="201" t="s">
        <v>39</v>
      </c>
      <c r="Q64" s="422" t="s">
        <v>433</v>
      </c>
      <c r="R64">
        <v>100</v>
      </c>
      <c r="S64" t="s">
        <v>206</v>
      </c>
    </row>
    <row r="65" spans="4:23">
      <c r="D65" s="201"/>
      <c r="E65" s="201"/>
      <c r="F65" s="201"/>
      <c r="G65" s="1207"/>
      <c r="H65" s="409" t="s">
        <v>150</v>
      </c>
      <c r="I65" s="410" t="s">
        <v>290</v>
      </c>
      <c r="J65" s="411">
        <v>71</v>
      </c>
      <c r="K65" s="412"/>
      <c r="L65" s="411">
        <v>69</v>
      </c>
      <c r="M65" s="412"/>
      <c r="N65" s="201"/>
      <c r="O65" s="201"/>
      <c r="P65" s="201"/>
      <c r="Q65" s="201"/>
    </row>
    <row r="66" spans="4:23">
      <c r="D66" s="201"/>
      <c r="E66" s="201"/>
      <c r="F66" s="201"/>
      <c r="G66" s="1207"/>
      <c r="H66" s="413" t="s">
        <v>151</v>
      </c>
      <c r="I66" s="414" t="s">
        <v>291</v>
      </c>
      <c r="J66" s="415">
        <v>90</v>
      </c>
      <c r="K66" s="416"/>
      <c r="L66" s="415">
        <v>82</v>
      </c>
      <c r="M66" s="416"/>
      <c r="N66" s="201"/>
      <c r="O66" s="201"/>
      <c r="P66" s="201"/>
      <c r="Q66" s="201" t="s">
        <v>207</v>
      </c>
      <c r="R66" s="45">
        <f>P63*R64/74</f>
        <v>42333.584009459453</v>
      </c>
      <c r="S66" t="s">
        <v>404</v>
      </c>
    </row>
    <row r="67" spans="4:23" ht="14.4" customHeight="1">
      <c r="D67" s="201"/>
      <c r="E67" s="201"/>
      <c r="F67" s="201"/>
      <c r="G67" s="1208"/>
      <c r="H67" s="409" t="s">
        <v>152</v>
      </c>
      <c r="I67" s="410" t="s">
        <v>292</v>
      </c>
      <c r="J67" s="411">
        <v>91</v>
      </c>
      <c r="K67" s="412"/>
      <c r="L67" s="411">
        <v>75</v>
      </c>
      <c r="M67" s="412"/>
      <c r="N67" s="201"/>
      <c r="O67" s="201"/>
      <c r="P67" s="201"/>
      <c r="Q67" s="201"/>
    </row>
    <row r="68" spans="4:23">
      <c r="D68" s="431" t="s">
        <v>438</v>
      </c>
      <c r="E68" s="201"/>
      <c r="F68" s="201"/>
      <c r="G68" s="1226">
        <v>2020</v>
      </c>
      <c r="H68" s="413" t="s">
        <v>263</v>
      </c>
      <c r="I68" s="414" t="s">
        <v>430</v>
      </c>
      <c r="J68" s="415">
        <v>75</v>
      </c>
      <c r="K68" s="416"/>
      <c r="L68" s="415">
        <v>72</v>
      </c>
      <c r="M68" s="416"/>
      <c r="N68" s="201"/>
      <c r="O68" s="201"/>
      <c r="P68" s="201"/>
      <c r="Q68" s="201"/>
      <c r="R68" t="s">
        <v>434</v>
      </c>
      <c r="T68" s="45">
        <f>R66*(1-0.74)</f>
        <v>11006.731842459458</v>
      </c>
      <c r="U68" t="s">
        <v>404</v>
      </c>
    </row>
    <row r="69" spans="4:23">
      <c r="D69" s="201"/>
      <c r="E69" s="201"/>
      <c r="F69" s="201"/>
      <c r="G69" s="1227"/>
      <c r="H69" s="409" t="s">
        <v>3</v>
      </c>
      <c r="I69" s="410">
        <v>16</v>
      </c>
      <c r="J69" s="411">
        <v>78</v>
      </c>
      <c r="K69" s="412"/>
      <c r="L69" s="411">
        <v>77</v>
      </c>
      <c r="M69" s="412"/>
      <c r="N69" s="201"/>
      <c r="O69" s="201"/>
      <c r="P69" s="201"/>
      <c r="Q69" s="201"/>
    </row>
    <row r="70" spans="4:23">
      <c r="D70" s="201"/>
      <c r="E70" s="201"/>
      <c r="F70" s="201"/>
      <c r="G70" s="1227"/>
      <c r="H70" s="413" t="s">
        <v>150</v>
      </c>
      <c r="I70" s="414" t="s">
        <v>290</v>
      </c>
      <c r="J70" s="415">
        <v>74</v>
      </c>
      <c r="K70" s="416"/>
      <c r="L70" s="415">
        <v>71</v>
      </c>
      <c r="M70" s="416"/>
      <c r="N70" s="201"/>
      <c r="O70" s="201"/>
      <c r="P70" s="201"/>
      <c r="Q70" s="201"/>
    </row>
    <row r="71" spans="4:23">
      <c r="D71" s="201"/>
      <c r="E71" s="201"/>
      <c r="F71" s="201"/>
      <c r="G71" s="1227"/>
      <c r="H71" s="409" t="s">
        <v>151</v>
      </c>
      <c r="I71" s="410" t="s">
        <v>291</v>
      </c>
      <c r="J71" s="411">
        <v>90</v>
      </c>
      <c r="K71" s="412"/>
      <c r="L71" s="411">
        <v>81</v>
      </c>
      <c r="M71" s="412"/>
      <c r="N71" s="201"/>
      <c r="O71" s="201"/>
      <c r="P71" s="201"/>
      <c r="Q71" s="201"/>
      <c r="S71" s="45"/>
    </row>
    <row r="72" spans="4:23">
      <c r="D72" s="201"/>
      <c r="E72" s="201"/>
      <c r="F72" s="201"/>
      <c r="G72" s="1228"/>
      <c r="H72" s="413" t="s">
        <v>152</v>
      </c>
      <c r="I72" s="414" t="s">
        <v>292</v>
      </c>
      <c r="J72" s="415">
        <v>90</v>
      </c>
      <c r="K72" s="416"/>
      <c r="L72" s="415">
        <v>78</v>
      </c>
      <c r="M72" s="416"/>
      <c r="N72" s="201"/>
      <c r="O72" s="201"/>
      <c r="P72" s="423" t="s">
        <v>40</v>
      </c>
      <c r="Q72" s="424">
        <v>62103.73305600007</v>
      </c>
      <c r="S72">
        <f>Q73*100/Q72</f>
        <v>50.442784395508184</v>
      </c>
    </row>
    <row r="73" spans="4:23">
      <c r="D73" s="201"/>
      <c r="E73" s="201"/>
      <c r="F73" s="201"/>
      <c r="G73" s="1206">
        <v>2019</v>
      </c>
      <c r="H73" s="409" t="s">
        <v>263</v>
      </c>
      <c r="I73" s="410" t="s">
        <v>430</v>
      </c>
      <c r="J73" s="411">
        <v>76</v>
      </c>
      <c r="K73" s="412"/>
      <c r="L73" s="411">
        <v>77</v>
      </c>
      <c r="M73" s="412"/>
      <c r="N73" s="201"/>
      <c r="O73" s="201"/>
      <c r="P73" s="425" t="s">
        <v>435</v>
      </c>
      <c r="Q73" s="424">
        <v>31326.852167000063</v>
      </c>
      <c r="V73" s="434"/>
      <c r="W73" s="433"/>
    </row>
    <row r="74" spans="4:23">
      <c r="D74" s="201"/>
      <c r="E74" s="201"/>
      <c r="F74" s="201"/>
      <c r="G74" s="1207"/>
      <c r="H74" s="413" t="s">
        <v>3</v>
      </c>
      <c r="I74" s="414">
        <v>16</v>
      </c>
      <c r="J74" s="415">
        <v>80</v>
      </c>
      <c r="K74" s="416"/>
      <c r="L74" s="415">
        <v>80</v>
      </c>
      <c r="M74" s="416"/>
      <c r="N74" s="201"/>
      <c r="O74" s="201"/>
      <c r="P74" s="426" t="s">
        <v>436</v>
      </c>
      <c r="Q74" s="424">
        <v>30776.880889</v>
      </c>
      <c r="V74" s="45"/>
      <c r="W74" s="433"/>
    </row>
    <row r="75" spans="4:23">
      <c r="D75" s="201"/>
      <c r="E75" s="201"/>
      <c r="F75" s="201"/>
      <c r="G75" s="1207"/>
      <c r="H75" s="409" t="s">
        <v>150</v>
      </c>
      <c r="I75" s="410" t="s">
        <v>290</v>
      </c>
      <c r="J75" s="411">
        <v>74</v>
      </c>
      <c r="K75" s="412"/>
      <c r="L75" s="411">
        <v>76</v>
      </c>
      <c r="M75" s="412"/>
      <c r="N75" s="201"/>
      <c r="O75" s="201"/>
      <c r="P75" s="201"/>
      <c r="Q75" s="201"/>
    </row>
    <row r="76" spans="4:23">
      <c r="D76" s="201"/>
      <c r="E76" s="201"/>
      <c r="F76" s="201"/>
      <c r="G76" s="1207"/>
      <c r="H76" s="413" t="s">
        <v>151</v>
      </c>
      <c r="I76" s="414" t="s">
        <v>291</v>
      </c>
      <c r="J76" s="415">
        <v>91</v>
      </c>
      <c r="K76" s="416"/>
      <c r="L76" s="415">
        <v>85</v>
      </c>
      <c r="M76" s="416"/>
      <c r="N76" s="201"/>
      <c r="O76" s="201"/>
      <c r="P76" s="201"/>
      <c r="Q76" s="201"/>
    </row>
    <row r="77" spans="4:23">
      <c r="D77" s="201"/>
      <c r="E77" s="201"/>
      <c r="F77" s="201"/>
      <c r="G77" s="1208"/>
      <c r="H77" s="409" t="s">
        <v>152</v>
      </c>
      <c r="I77" s="410" t="s">
        <v>292</v>
      </c>
      <c r="J77" s="411">
        <v>92</v>
      </c>
      <c r="K77" s="412"/>
      <c r="L77" s="411">
        <v>81</v>
      </c>
      <c r="M77" s="412"/>
      <c r="N77" s="201"/>
      <c r="O77" s="201"/>
      <c r="P77" s="201"/>
      <c r="Q77" s="201"/>
    </row>
    <row r="78" spans="4:23">
      <c r="D78" s="201"/>
      <c r="E78" s="201"/>
      <c r="F78" s="201"/>
      <c r="G78" s="1226">
        <v>2018</v>
      </c>
      <c r="H78" s="413" t="s">
        <v>263</v>
      </c>
      <c r="I78" s="414" t="s">
        <v>430</v>
      </c>
      <c r="J78" s="415">
        <v>76</v>
      </c>
      <c r="K78" s="416"/>
      <c r="L78" s="415">
        <v>76</v>
      </c>
      <c r="M78" s="416"/>
      <c r="N78" s="201"/>
      <c r="O78" s="201"/>
      <c r="P78" s="201"/>
      <c r="Q78" s="201"/>
    </row>
    <row r="79" spans="4:23">
      <c r="D79" s="201"/>
      <c r="E79" s="201"/>
      <c r="F79" s="201"/>
      <c r="G79" s="1227"/>
      <c r="H79" s="409" t="s">
        <v>3</v>
      </c>
      <c r="I79" s="410">
        <v>16</v>
      </c>
      <c r="J79" s="411">
        <v>81</v>
      </c>
      <c r="K79" s="412"/>
      <c r="L79" s="411">
        <v>80</v>
      </c>
      <c r="M79" s="412"/>
      <c r="N79" s="201"/>
      <c r="O79" s="201"/>
      <c r="P79" s="201"/>
      <c r="Q79" s="201"/>
    </row>
    <row r="80" spans="4:23">
      <c r="D80" s="201"/>
      <c r="E80" s="201"/>
      <c r="F80" s="201"/>
      <c r="G80" s="1227"/>
      <c r="H80" s="413" t="s">
        <v>150</v>
      </c>
      <c r="I80" s="414" t="s">
        <v>290</v>
      </c>
      <c r="J80" s="415">
        <v>77</v>
      </c>
      <c r="K80" s="416"/>
      <c r="L80" s="415">
        <v>77</v>
      </c>
      <c r="M80" s="416"/>
      <c r="N80" s="201"/>
      <c r="O80" s="201"/>
      <c r="P80" s="201"/>
      <c r="Q80" s="857" t="s">
        <v>439</v>
      </c>
      <c r="R80" s="857"/>
      <c r="S80" s="857"/>
      <c r="V80" s="432"/>
    </row>
    <row r="81" spans="3:18">
      <c r="D81" s="201"/>
      <c r="E81" s="201"/>
      <c r="F81" s="201"/>
      <c r="G81" s="1227"/>
      <c r="H81" s="409" t="s">
        <v>151</v>
      </c>
      <c r="I81" s="410" t="s">
        <v>291</v>
      </c>
      <c r="J81" s="411">
        <v>92</v>
      </c>
      <c r="K81" s="412"/>
      <c r="L81" s="411">
        <v>83</v>
      </c>
      <c r="M81" s="412"/>
      <c r="N81" s="201"/>
      <c r="O81" s="201"/>
      <c r="P81" s="201"/>
      <c r="Q81" s="201"/>
    </row>
    <row r="82" spans="3:18">
      <c r="D82" s="201"/>
      <c r="E82" s="201"/>
      <c r="F82" s="201"/>
      <c r="G82" s="1228"/>
      <c r="H82" s="413" t="s">
        <v>152</v>
      </c>
      <c r="I82" s="414" t="s">
        <v>292</v>
      </c>
      <c r="J82" s="415">
        <v>91</v>
      </c>
      <c r="K82" s="416"/>
      <c r="L82" s="415">
        <v>80</v>
      </c>
      <c r="M82" s="416"/>
      <c r="N82" s="201"/>
      <c r="O82" s="201"/>
      <c r="P82" s="201" t="s">
        <v>444</v>
      </c>
      <c r="Q82" s="201"/>
    </row>
    <row r="83" spans="3:18">
      <c r="D83" s="201"/>
      <c r="E83" s="201"/>
      <c r="F83" s="201"/>
      <c r="G83" s="1206">
        <v>2017</v>
      </c>
      <c r="H83" s="409" t="s">
        <v>263</v>
      </c>
      <c r="I83" s="410" t="s">
        <v>430</v>
      </c>
      <c r="J83" s="411">
        <v>76</v>
      </c>
      <c r="K83" s="412"/>
      <c r="L83" s="411">
        <v>74</v>
      </c>
      <c r="M83" s="412"/>
      <c r="N83" s="201"/>
      <c r="O83" s="201"/>
      <c r="P83" s="201"/>
      <c r="Q83" s="201" t="s">
        <v>442</v>
      </c>
      <c r="R83" t="s">
        <v>443</v>
      </c>
    </row>
    <row r="84" spans="3:18">
      <c r="D84" s="201"/>
      <c r="E84" s="201"/>
      <c r="F84" s="201"/>
      <c r="G84" s="1207"/>
      <c r="H84" s="413" t="s">
        <v>3</v>
      </c>
      <c r="I84" s="414">
        <v>16</v>
      </c>
      <c r="J84" s="415">
        <v>82</v>
      </c>
      <c r="K84" s="416"/>
      <c r="L84" s="415">
        <v>79</v>
      </c>
      <c r="M84" s="416"/>
      <c r="N84" s="201"/>
      <c r="O84" s="201"/>
      <c r="P84" s="201" t="s">
        <v>445</v>
      </c>
      <c r="Q84" s="201" t="s">
        <v>446</v>
      </c>
    </row>
    <row r="85" spans="3:18">
      <c r="D85" s="201"/>
      <c r="E85" s="201"/>
      <c r="F85" s="201"/>
      <c r="G85" s="1207"/>
      <c r="H85" s="409" t="s">
        <v>150</v>
      </c>
      <c r="I85" s="410" t="s">
        <v>290</v>
      </c>
      <c r="J85" s="411">
        <v>78</v>
      </c>
      <c r="K85" s="412"/>
      <c r="L85" s="411">
        <v>77</v>
      </c>
      <c r="M85" s="412"/>
      <c r="N85" s="201"/>
      <c r="O85" s="201"/>
      <c r="P85" s="201"/>
      <c r="Q85" s="201"/>
    </row>
    <row r="86" spans="3:18">
      <c r="D86" s="201"/>
      <c r="E86" s="201"/>
      <c r="F86" s="201"/>
      <c r="G86" s="1207"/>
      <c r="H86" s="413" t="s">
        <v>151</v>
      </c>
      <c r="I86" s="414" t="s">
        <v>291</v>
      </c>
      <c r="J86" s="415">
        <v>95</v>
      </c>
      <c r="K86" s="416"/>
      <c r="L86" s="415">
        <v>84</v>
      </c>
      <c r="M86" s="416"/>
      <c r="N86" s="201"/>
      <c r="O86" s="201"/>
      <c r="P86" s="201"/>
      <c r="Q86" s="201"/>
    </row>
    <row r="87" spans="3:18">
      <c r="D87" s="201"/>
      <c r="E87" s="201"/>
      <c r="F87" s="201"/>
      <c r="G87" s="1208"/>
      <c r="H87" s="409" t="s">
        <v>152</v>
      </c>
      <c r="I87" s="410" t="s">
        <v>292</v>
      </c>
      <c r="J87" s="411">
        <v>91</v>
      </c>
      <c r="K87" s="412"/>
      <c r="L87" s="411">
        <v>81</v>
      </c>
      <c r="M87" s="412"/>
      <c r="N87" s="201"/>
      <c r="O87" s="201"/>
      <c r="P87" s="201"/>
      <c r="Q87" s="201"/>
    </row>
    <row r="88" spans="3:18">
      <c r="D88" s="201"/>
      <c r="E88" s="201"/>
      <c r="F88" s="201"/>
      <c r="G88" s="417" t="s">
        <v>431</v>
      </c>
      <c r="H88" s="418"/>
      <c r="I88" s="418"/>
      <c r="J88" s="418"/>
      <c r="K88" s="1203"/>
      <c r="L88" s="1203"/>
      <c r="M88" s="418"/>
      <c r="N88" s="201"/>
      <c r="O88" s="201"/>
      <c r="P88" s="201"/>
      <c r="Q88" s="201"/>
    </row>
    <row r="89" spans="3:18">
      <c r="D89" s="201"/>
      <c r="E89" s="201"/>
      <c r="F89" s="201"/>
      <c r="G89" s="417" t="s">
        <v>432</v>
      </c>
      <c r="H89" s="418"/>
      <c r="I89" s="418"/>
      <c r="J89" s="418"/>
      <c r="K89" s="1350"/>
      <c r="L89" s="1350"/>
      <c r="M89" s="418"/>
      <c r="N89" s="201"/>
      <c r="O89" s="201"/>
      <c r="P89" s="201"/>
      <c r="Q89" s="201"/>
    </row>
    <row r="90" spans="3:18">
      <c r="D90" s="201"/>
      <c r="E90" s="201"/>
      <c r="F90" s="201"/>
      <c r="G90" s="201"/>
      <c r="H90" s="201"/>
      <c r="I90" s="201"/>
      <c r="J90" s="201"/>
      <c r="K90" s="201"/>
      <c r="L90" s="201"/>
      <c r="M90" s="201"/>
      <c r="N90" s="201"/>
      <c r="O90" s="201"/>
      <c r="P90" s="201"/>
      <c r="Q90" s="201"/>
    </row>
    <row r="91" spans="3:18">
      <c r="D91" s="201"/>
      <c r="E91" s="201"/>
      <c r="F91" s="201"/>
      <c r="G91" s="201"/>
      <c r="H91" s="201"/>
      <c r="I91" s="201"/>
      <c r="J91" s="201"/>
      <c r="K91" s="201"/>
      <c r="L91" s="201"/>
      <c r="M91" s="201"/>
      <c r="N91" s="201"/>
      <c r="O91" s="201"/>
      <c r="P91" s="201"/>
      <c r="Q91" s="201"/>
    </row>
    <row r="92" spans="3:18" ht="14.4" customHeight="1"/>
    <row r="93" spans="3:18">
      <c r="C93" s="218" t="s">
        <v>192</v>
      </c>
      <c r="D93" t="s">
        <v>257</v>
      </c>
    </row>
    <row r="94" spans="3:18" ht="14.4" customHeight="1">
      <c r="D94" s="1351" t="s">
        <v>193</v>
      </c>
      <c r="E94" s="1351"/>
      <c r="F94" s="1351"/>
      <c r="G94" s="1351"/>
      <c r="H94" s="1351"/>
      <c r="I94" s="1351"/>
      <c r="J94" s="1351"/>
      <c r="K94" s="1351"/>
      <c r="L94" s="1351"/>
      <c r="M94" s="1351"/>
    </row>
    <row r="95" spans="3:18">
      <c r="D95" s="1351"/>
      <c r="E95" s="1351"/>
      <c r="F95" s="1351"/>
      <c r="G95" s="1351"/>
      <c r="H95" s="1351"/>
      <c r="I95" s="1351"/>
      <c r="J95" s="1351"/>
      <c r="K95" s="1351"/>
      <c r="L95" s="1351"/>
      <c r="M95" s="1351"/>
    </row>
    <row r="96" spans="3:18">
      <c r="D96" s="250" t="s">
        <v>210</v>
      </c>
    </row>
    <row r="99" spans="3:25">
      <c r="C99" s="218" t="s">
        <v>195</v>
      </c>
      <c r="D99" t="s">
        <v>196</v>
      </c>
    </row>
    <row r="100" spans="3:25">
      <c r="D100" t="s">
        <v>197</v>
      </c>
    </row>
    <row r="101" spans="3:25" ht="14.4" customHeight="1">
      <c r="D101" s="1349" t="s">
        <v>198</v>
      </c>
      <c r="E101" s="1349"/>
      <c r="F101" s="1349"/>
      <c r="G101" s="1349"/>
      <c r="H101" s="1349"/>
      <c r="I101" s="1349"/>
      <c r="J101" s="1349"/>
      <c r="K101" s="1349"/>
      <c r="L101" s="1349"/>
      <c r="M101" s="1349"/>
      <c r="N101" s="1349"/>
      <c r="O101" s="1349"/>
      <c r="P101" s="1349"/>
    </row>
    <row r="102" spans="3:25">
      <c r="D102" s="1349"/>
      <c r="E102" s="1349"/>
      <c r="F102" s="1349"/>
      <c r="G102" s="1349"/>
      <c r="H102" s="1349"/>
      <c r="I102" s="1349"/>
      <c r="J102" s="1349"/>
      <c r="K102" s="1349"/>
      <c r="L102" s="1349"/>
      <c r="M102" s="1349"/>
      <c r="N102" s="1349"/>
      <c r="O102" s="1349"/>
      <c r="P102" s="1349"/>
    </row>
    <row r="103" spans="3:25">
      <c r="D103" s="1349"/>
      <c r="E103" s="1349"/>
      <c r="F103" s="1349"/>
      <c r="G103" s="1349"/>
      <c r="H103" s="1349"/>
      <c r="I103" s="1349"/>
      <c r="J103" s="1349"/>
      <c r="K103" s="1349"/>
      <c r="L103" s="1349"/>
      <c r="M103" s="1349"/>
      <c r="N103" s="1349"/>
      <c r="O103" s="1349"/>
      <c r="P103" s="1349"/>
    </row>
    <row r="105" spans="3:25" ht="15" thickBot="1">
      <c r="D105" s="250" t="s">
        <v>211</v>
      </c>
    </row>
    <row r="106" spans="3:25" ht="15" thickBot="1">
      <c r="D106" s="251" t="s">
        <v>212</v>
      </c>
      <c r="E106" s="250" t="s">
        <v>219</v>
      </c>
      <c r="T106" s="3" t="s">
        <v>404</v>
      </c>
    </row>
    <row r="107" spans="3:25" ht="15" thickBot="1">
      <c r="D107" s="251"/>
      <c r="E107" s="250"/>
      <c r="G107" s="1398" t="s">
        <v>213</v>
      </c>
      <c r="H107" s="1399"/>
      <c r="I107" s="1403" t="s">
        <v>214</v>
      </c>
      <c r="J107" s="1404"/>
      <c r="K107" s="1404"/>
      <c r="L107" s="1404"/>
      <c r="M107" s="1404"/>
      <c r="N107" s="1404"/>
      <c r="O107" s="1404"/>
      <c r="P107" s="1405"/>
      <c r="Q107" s="1409" t="str">
        <f>'Extração interna'!AG100</f>
        <v>DMC</v>
      </c>
      <c r="R107" s="1410"/>
      <c r="S107" s="1410"/>
      <c r="T107" s="1411"/>
      <c r="U107" s="861" t="s">
        <v>420</v>
      </c>
      <c r="V107" s="859"/>
      <c r="W107" s="859"/>
      <c r="X107" s="1096"/>
    </row>
    <row r="108" spans="3:25" ht="15" customHeight="1" thickBot="1">
      <c r="D108" s="251" t="s">
        <v>220</v>
      </c>
      <c r="E108" s="250"/>
      <c r="G108" s="1400"/>
      <c r="H108" s="1401"/>
      <c r="I108" s="1406"/>
      <c r="J108" s="1407"/>
      <c r="K108" s="1407"/>
      <c r="L108" s="1407"/>
      <c r="M108" s="1407"/>
      <c r="N108" s="1407"/>
      <c r="O108" s="1407"/>
      <c r="P108" s="1408"/>
      <c r="Q108" s="356" t="str">
        <f>'Extração interna'!AG101</f>
        <v>ED_Centro</v>
      </c>
      <c r="R108" s="357" t="str">
        <f>'Extração interna'!AH101</f>
        <v>ED_Coimbra</v>
      </c>
      <c r="S108" s="357" t="str">
        <f>'Extração interna'!AI101</f>
        <v>ED_Viseu</v>
      </c>
      <c r="T108" s="358" t="str">
        <f>'Extração interna'!AJ101</f>
        <v>ED_ Beiras</v>
      </c>
      <c r="U108" s="359" t="s">
        <v>406</v>
      </c>
      <c r="V108" s="360" t="s">
        <v>407</v>
      </c>
      <c r="W108" s="360" t="s">
        <v>408</v>
      </c>
      <c r="X108" s="361" t="s">
        <v>409</v>
      </c>
    </row>
    <row r="109" spans="3:25" ht="27" customHeight="1" thickBot="1">
      <c r="D109" s="251"/>
      <c r="E109" s="250"/>
      <c r="G109" s="268" t="s">
        <v>215</v>
      </c>
      <c r="H109" s="269" t="s">
        <v>7</v>
      </c>
      <c r="I109" s="270">
        <v>2014</v>
      </c>
      <c r="J109" s="270">
        <v>2015</v>
      </c>
      <c r="K109" s="270">
        <v>2016</v>
      </c>
      <c r="L109" s="270">
        <v>2017</v>
      </c>
      <c r="M109" s="270">
        <v>2018</v>
      </c>
      <c r="N109" s="270">
        <v>2019</v>
      </c>
      <c r="O109" s="270">
        <v>2020</v>
      </c>
      <c r="P109" s="271">
        <v>2021</v>
      </c>
      <c r="Q109" s="362">
        <f>'Extração interna'!AG102</f>
        <v>25450921.364518806</v>
      </c>
      <c r="R109" s="363">
        <f>'Extração interna'!AH102</f>
        <v>0</v>
      </c>
      <c r="S109" s="363">
        <f>'Extração interna'!AI102</f>
        <v>0</v>
      </c>
      <c r="T109" s="364">
        <f>'Extração interna'!AJ102</f>
        <v>0</v>
      </c>
      <c r="U109" s="147">
        <f>P110/(Q109*1000)</f>
        <v>1.6100636363258337E-3</v>
      </c>
      <c r="V109" s="148"/>
      <c r="W109" s="148"/>
      <c r="X109" s="149"/>
      <c r="Y109" s="211">
        <v>2021</v>
      </c>
    </row>
    <row r="110" spans="3:25">
      <c r="D110" s="1402" t="s">
        <v>221</v>
      </c>
      <c r="E110" s="1402"/>
      <c r="G110" s="265" t="s">
        <v>216</v>
      </c>
      <c r="H110" s="290" t="s">
        <v>3</v>
      </c>
      <c r="I110" s="266">
        <v>32438391</v>
      </c>
      <c r="J110" s="266">
        <v>33923548</v>
      </c>
      <c r="K110" s="266">
        <v>35246150</v>
      </c>
      <c r="L110" s="266">
        <v>36823211</v>
      </c>
      <c r="M110" s="266">
        <v>38474428</v>
      </c>
      <c r="N110" s="266">
        <v>40027696</v>
      </c>
      <c r="O110" s="266">
        <v>38529709</v>
      </c>
      <c r="P110" s="267">
        <v>40977603</v>
      </c>
      <c r="Q110" s="365">
        <f>'Extração interna'!AG103</f>
        <v>25380428.668214392</v>
      </c>
      <c r="R110" s="366">
        <f>'Extração interna'!AH103</f>
        <v>0</v>
      </c>
      <c r="S110" s="366">
        <f>'Extração interna'!AI103</f>
        <v>0</v>
      </c>
      <c r="T110" s="367">
        <f>'Extração interna'!AJ103</f>
        <v>0</v>
      </c>
      <c r="U110" s="238">
        <f>O110/(Q110*1000)</f>
        <v>1.518087401268101E-3</v>
      </c>
      <c r="V110" s="146"/>
      <c r="W110" s="146"/>
      <c r="X110" s="151"/>
      <c r="Y110" s="125">
        <f>Y109-1</f>
        <v>2020</v>
      </c>
    </row>
    <row r="111" spans="3:25">
      <c r="D111" s="251"/>
      <c r="E111" s="250"/>
      <c r="G111" s="259" t="s">
        <v>217</v>
      </c>
      <c r="H111" s="291" t="s">
        <v>150</v>
      </c>
      <c r="I111" s="257">
        <v>6676603</v>
      </c>
      <c r="J111" s="257">
        <v>7065887</v>
      </c>
      <c r="K111" s="257">
        <v>7282338</v>
      </c>
      <c r="L111" s="257">
        <v>7558091</v>
      </c>
      <c r="M111" s="257">
        <v>7990347</v>
      </c>
      <c r="N111" s="257">
        <v>8227567</v>
      </c>
      <c r="O111" s="257">
        <v>7856258</v>
      </c>
      <c r="P111" s="262">
        <v>8317393</v>
      </c>
      <c r="Q111" s="365">
        <f>'Extração interna'!AG104</f>
        <v>24959309.69795081</v>
      </c>
      <c r="R111" s="366">
        <f>'Extração interna'!AH104</f>
        <v>0</v>
      </c>
      <c r="S111" s="366">
        <f>'Extração interna'!AI104</f>
        <v>0</v>
      </c>
      <c r="T111" s="367">
        <f>'Extração interna'!AJ104</f>
        <v>0</v>
      </c>
      <c r="U111" s="238">
        <f>N110/(Q111*1000)</f>
        <v>1.6037180709082802E-3</v>
      </c>
      <c r="V111" s="146"/>
      <c r="W111" s="146"/>
      <c r="X111" s="151"/>
      <c r="Y111" s="125">
        <f t="shared" ref="Y111:Y112" si="14">Y110-1</f>
        <v>2019</v>
      </c>
    </row>
    <row r="112" spans="3:25">
      <c r="D112" s="1397" t="s">
        <v>258</v>
      </c>
      <c r="E112" s="1397"/>
      <c r="G112" s="258" t="s">
        <v>217</v>
      </c>
      <c r="H112" s="292" t="s">
        <v>151</v>
      </c>
      <c r="I112" s="256">
        <v>3254661</v>
      </c>
      <c r="J112" s="256">
        <v>3377666</v>
      </c>
      <c r="K112" s="256">
        <v>3472412</v>
      </c>
      <c r="L112" s="256">
        <v>3608535</v>
      </c>
      <c r="M112" s="256">
        <v>3789928</v>
      </c>
      <c r="N112" s="256">
        <v>4029898</v>
      </c>
      <c r="O112" s="256">
        <v>3955604</v>
      </c>
      <c r="P112" s="261">
        <v>4174135</v>
      </c>
      <c r="Q112" s="365">
        <f>'Extração interna'!AG105</f>
        <v>25113012.847524039</v>
      </c>
      <c r="R112" s="366">
        <f>'Extração interna'!AH105</f>
        <v>0</v>
      </c>
      <c r="S112" s="366">
        <f>'Extração interna'!AI105</f>
        <v>0</v>
      </c>
      <c r="T112" s="367">
        <f>'Extração interna'!AJ105</f>
        <v>0</v>
      </c>
      <c r="U112" s="238">
        <f>M110/(Q112*1000)</f>
        <v>1.53205146007773E-3</v>
      </c>
      <c r="V112" s="146"/>
      <c r="W112" s="146"/>
      <c r="X112" s="151"/>
      <c r="Y112" s="125">
        <f t="shared" si="14"/>
        <v>2018</v>
      </c>
    </row>
    <row r="113" spans="3:25" ht="21" thickBot="1">
      <c r="D113" s="1397"/>
      <c r="E113" s="1397"/>
      <c r="G113" s="260" t="s">
        <v>217</v>
      </c>
      <c r="H113" s="293" t="s">
        <v>152</v>
      </c>
      <c r="I113" s="263">
        <v>2472361</v>
      </c>
      <c r="J113" s="263">
        <v>2596954</v>
      </c>
      <c r="K113" s="263">
        <v>2672374</v>
      </c>
      <c r="L113" s="263">
        <v>2813953</v>
      </c>
      <c r="M113" s="263">
        <v>2931334</v>
      </c>
      <c r="N113" s="263">
        <v>3070065</v>
      </c>
      <c r="O113" s="263">
        <v>2953235</v>
      </c>
      <c r="P113" s="264">
        <v>3103971</v>
      </c>
      <c r="Q113" s="368">
        <f>'Extração interna'!AG106</f>
        <v>25913837.967984177</v>
      </c>
      <c r="R113" s="369">
        <f>'Extração interna'!AH106</f>
        <v>0</v>
      </c>
      <c r="S113" s="369">
        <f>'Extração interna'!AI106</f>
        <v>0</v>
      </c>
      <c r="T113" s="370">
        <f>'Extração interna'!AJ106</f>
        <v>0</v>
      </c>
      <c r="U113" s="464">
        <f>L110/(Q113*1000)</f>
        <v>1.4209863874850978E-3</v>
      </c>
      <c r="V113" s="153"/>
      <c r="W113" s="153"/>
      <c r="X113" s="154"/>
      <c r="Y113" s="306">
        <f>Y112-1</f>
        <v>2017</v>
      </c>
    </row>
    <row r="114" spans="3:25">
      <c r="D114" s="251"/>
      <c r="E114" s="250"/>
    </row>
    <row r="115" spans="3:25">
      <c r="D115" s="251"/>
      <c r="E115" s="250"/>
      <c r="Q115" t="s">
        <v>218</v>
      </c>
    </row>
    <row r="116" spans="3:25">
      <c r="D116" s="251"/>
      <c r="E116" s="250"/>
    </row>
    <row r="118" spans="3:25">
      <c r="C118" s="218" t="s">
        <v>200</v>
      </c>
      <c r="D118" s="230" t="s">
        <v>201</v>
      </c>
    </row>
    <row r="120" spans="3:25">
      <c r="C120" s="218" t="s">
        <v>234</v>
      </c>
      <c r="D120" t="s">
        <v>285</v>
      </c>
    </row>
    <row r="121" spans="3:25" ht="14.4" customHeight="1">
      <c r="D121" s="1346" t="s">
        <v>287</v>
      </c>
      <c r="E121" s="1346"/>
      <c r="F121" s="1346"/>
      <c r="G121" s="1346"/>
      <c r="H121" s="1346"/>
      <c r="I121" s="1346"/>
      <c r="J121" s="1346"/>
      <c r="K121" s="1346"/>
      <c r="L121" s="1346"/>
      <c r="M121" s="1346"/>
      <c r="N121" s="1346"/>
    </row>
    <row r="122" spans="3:25">
      <c r="K122" s="1347" t="s">
        <v>286</v>
      </c>
      <c r="L122" s="1347"/>
    </row>
    <row r="123" spans="3:25">
      <c r="D123" s="302" t="s">
        <v>216</v>
      </c>
      <c r="E123" s="1348" t="s">
        <v>263</v>
      </c>
      <c r="F123" s="1348" t="s">
        <v>2</v>
      </c>
      <c r="G123" s="1348" t="s">
        <v>3</v>
      </c>
      <c r="H123" s="1348" t="s">
        <v>264</v>
      </c>
      <c r="I123" s="1348" t="s">
        <v>5</v>
      </c>
      <c r="J123" s="1348" t="s">
        <v>6</v>
      </c>
      <c r="K123" s="1348" t="s">
        <v>265</v>
      </c>
      <c r="L123" s="1348" t="s">
        <v>266</v>
      </c>
    </row>
    <row r="124" spans="3:25">
      <c r="D124" s="298" t="s">
        <v>267</v>
      </c>
      <c r="E124" s="1348"/>
      <c r="F124" s="1348"/>
      <c r="G124" s="1348"/>
      <c r="H124" s="1348"/>
      <c r="I124" s="1348"/>
      <c r="J124" s="1348"/>
      <c r="K124" s="1348"/>
      <c r="L124" s="1348"/>
    </row>
    <row r="125" spans="3:25">
      <c r="D125" s="301"/>
      <c r="E125" s="299"/>
      <c r="F125" s="299"/>
      <c r="G125" s="299"/>
      <c r="H125" s="299"/>
      <c r="I125" s="299"/>
      <c r="J125" s="299"/>
      <c r="K125" s="299"/>
      <c r="L125" s="299"/>
    </row>
    <row r="126" spans="3:25">
      <c r="D126" s="303" t="s">
        <v>1</v>
      </c>
      <c r="E126" s="297">
        <v>131907.78824085501</v>
      </c>
      <c r="F126" s="297">
        <v>22272.142306022997</v>
      </c>
      <c r="G126" s="297">
        <v>31664.989307178002</v>
      </c>
      <c r="H126" s="297">
        <v>62562.432096913995</v>
      </c>
      <c r="I126" s="297">
        <v>14163.85464102</v>
      </c>
      <c r="J126" s="297">
        <v>446.94899999999996</v>
      </c>
      <c r="K126" s="297">
        <v>572.20788972000003</v>
      </c>
      <c r="L126" s="297">
        <v>225.21299999999999</v>
      </c>
    </row>
    <row r="127" spans="3:25">
      <c r="D127" s="296" t="s">
        <v>268</v>
      </c>
      <c r="E127" s="297">
        <v>11963.025776</v>
      </c>
      <c r="F127" s="295">
        <v>490.45971600000001</v>
      </c>
      <c r="G127" s="295">
        <v>3336.7425600000001</v>
      </c>
      <c r="H127" s="295">
        <v>159.29249999999999</v>
      </c>
      <c r="I127" s="295">
        <v>7943.5309999999999</v>
      </c>
      <c r="J127" s="295">
        <v>33</v>
      </c>
      <c r="K127" s="295">
        <v>0</v>
      </c>
      <c r="L127" s="295">
        <v>0</v>
      </c>
    </row>
    <row r="128" spans="3:25">
      <c r="D128" s="296" t="s">
        <v>269</v>
      </c>
      <c r="E128" s="297">
        <v>24908.341490740004</v>
      </c>
      <c r="F128" s="295">
        <v>2253.9656715880001</v>
      </c>
      <c r="G128" s="295">
        <v>3003.5460893230002</v>
      </c>
      <c r="H128" s="295">
        <v>18103.380461305002</v>
      </c>
      <c r="I128" s="295">
        <v>1013.061378804</v>
      </c>
      <c r="J128" s="295" t="s">
        <v>228</v>
      </c>
      <c r="K128" s="295" t="s">
        <v>228</v>
      </c>
      <c r="L128" s="295">
        <v>0</v>
      </c>
    </row>
    <row r="129" spans="4:12">
      <c r="D129" s="296" t="s">
        <v>270</v>
      </c>
      <c r="E129" s="297">
        <v>4622.5420268399994</v>
      </c>
      <c r="F129" s="295">
        <v>4067.83502684</v>
      </c>
      <c r="G129" s="295" t="s">
        <v>228</v>
      </c>
      <c r="H129" s="295">
        <v>0</v>
      </c>
      <c r="I129" s="295">
        <v>0</v>
      </c>
      <c r="J129" s="295">
        <v>0</v>
      </c>
      <c r="K129" s="295" t="s">
        <v>228</v>
      </c>
      <c r="L129" s="295">
        <v>0</v>
      </c>
    </row>
    <row r="130" spans="4:12">
      <c r="D130" s="296" t="s">
        <v>271</v>
      </c>
      <c r="E130" s="297" t="s">
        <v>228</v>
      </c>
      <c r="F130" s="295" t="s">
        <v>228</v>
      </c>
      <c r="G130" s="295">
        <v>890.3</v>
      </c>
      <c r="H130" s="295">
        <v>0</v>
      </c>
      <c r="I130" s="295">
        <v>0</v>
      </c>
      <c r="J130" s="295">
        <v>0</v>
      </c>
      <c r="K130" s="295">
        <v>0</v>
      </c>
      <c r="L130" s="295">
        <v>0</v>
      </c>
    </row>
    <row r="131" spans="4:12">
      <c r="D131" s="296" t="s">
        <v>272</v>
      </c>
      <c r="E131" s="297">
        <v>6762.3486359999997</v>
      </c>
      <c r="F131" s="295">
        <v>4392.8427999999994</v>
      </c>
      <c r="G131" s="295">
        <v>2327.9058359999999</v>
      </c>
      <c r="H131" s="295" t="s">
        <v>228</v>
      </c>
      <c r="I131" s="295" t="s">
        <v>228</v>
      </c>
      <c r="J131" s="295">
        <v>0</v>
      </c>
      <c r="K131" s="295">
        <v>0</v>
      </c>
      <c r="L131" s="295">
        <v>0</v>
      </c>
    </row>
    <row r="132" spans="4:12">
      <c r="D132" s="296" t="s">
        <v>273</v>
      </c>
      <c r="E132" s="297">
        <v>15066.107459566001</v>
      </c>
      <c r="F132" s="295" t="s">
        <v>228</v>
      </c>
      <c r="G132" s="295">
        <v>11825.294682160002</v>
      </c>
      <c r="H132" s="295">
        <v>2256.248746188</v>
      </c>
      <c r="I132" s="295" t="s">
        <v>228</v>
      </c>
      <c r="J132" s="295">
        <v>0</v>
      </c>
      <c r="K132" s="295">
        <v>0</v>
      </c>
      <c r="L132" s="295">
        <v>0</v>
      </c>
    </row>
    <row r="133" spans="4:12">
      <c r="D133" s="296" t="s">
        <v>274</v>
      </c>
      <c r="E133" s="297" t="s">
        <v>228</v>
      </c>
      <c r="F133" s="295">
        <v>0</v>
      </c>
      <c r="G133" s="295">
        <v>0</v>
      </c>
      <c r="H133" s="295" t="s">
        <v>228</v>
      </c>
      <c r="I133" s="295">
        <v>0</v>
      </c>
      <c r="J133" s="295">
        <v>0</v>
      </c>
      <c r="K133" s="295">
        <v>0</v>
      </c>
      <c r="L133" s="295">
        <v>0</v>
      </c>
    </row>
    <row r="134" spans="4:12">
      <c r="D134" s="296" t="s">
        <v>275</v>
      </c>
      <c r="E134" s="297">
        <v>8631.3384280000009</v>
      </c>
      <c r="F134" s="295">
        <v>584.21799999999996</v>
      </c>
      <c r="G134" s="295">
        <v>2343.195428</v>
      </c>
      <c r="H134" s="295">
        <v>2136.3960000000002</v>
      </c>
      <c r="I134" s="295">
        <v>3567.529</v>
      </c>
      <c r="J134" s="295">
        <v>0</v>
      </c>
      <c r="K134" s="295">
        <v>0</v>
      </c>
      <c r="L134" s="295">
        <v>0</v>
      </c>
    </row>
    <row r="135" spans="4:12">
      <c r="D135" s="296" t="s">
        <v>276</v>
      </c>
      <c r="E135" s="297">
        <v>1452.7087700000002</v>
      </c>
      <c r="F135" s="295">
        <v>733.93077000000005</v>
      </c>
      <c r="G135" s="295">
        <v>518.274</v>
      </c>
      <c r="H135" s="295">
        <v>7.88</v>
      </c>
      <c r="I135" s="295">
        <v>192.624</v>
      </c>
      <c r="J135" s="295">
        <v>0</v>
      </c>
      <c r="K135" s="295">
        <v>0</v>
      </c>
      <c r="L135" s="295">
        <v>0</v>
      </c>
    </row>
    <row r="136" spans="4:12">
      <c r="D136" s="296" t="s">
        <v>277</v>
      </c>
      <c r="E136" s="297">
        <v>12340.778498805999</v>
      </c>
      <c r="F136" s="295">
        <v>3661.759977234</v>
      </c>
      <c r="G136" s="295">
        <v>2363.4349752870003</v>
      </c>
      <c r="H136" s="295">
        <v>5676.5012840689997</v>
      </c>
      <c r="I136" s="295">
        <v>639.082262216</v>
      </c>
      <c r="J136" s="295">
        <v>0</v>
      </c>
      <c r="K136" s="295">
        <v>0</v>
      </c>
      <c r="L136" s="295">
        <v>0</v>
      </c>
    </row>
    <row r="137" spans="4:12">
      <c r="D137" s="296" t="s">
        <v>278</v>
      </c>
      <c r="E137" s="297">
        <v>4856.356524926</v>
      </c>
      <c r="F137" s="295">
        <v>1511.248904926</v>
      </c>
      <c r="G137" s="295" t="s">
        <v>228</v>
      </c>
      <c r="H137" s="295">
        <v>2351.0819999999999</v>
      </c>
      <c r="I137" s="295" t="s">
        <v>228</v>
      </c>
      <c r="J137" s="295">
        <v>0</v>
      </c>
      <c r="K137" s="295">
        <v>0</v>
      </c>
      <c r="L137" s="295">
        <v>0</v>
      </c>
    </row>
    <row r="138" spans="4:12">
      <c r="D138" s="296" t="s">
        <v>279</v>
      </c>
      <c r="E138" s="297">
        <v>2296.2026051729999</v>
      </c>
      <c r="F138" s="295">
        <v>1420.3485020000001</v>
      </c>
      <c r="G138" s="295">
        <v>618.63310317299999</v>
      </c>
      <c r="H138" s="295">
        <v>257.221</v>
      </c>
      <c r="I138" s="295">
        <v>0</v>
      </c>
      <c r="J138" s="295">
        <v>0</v>
      </c>
      <c r="K138" s="295">
        <v>0</v>
      </c>
      <c r="L138" s="295">
        <v>0</v>
      </c>
    </row>
    <row r="139" spans="4:12">
      <c r="D139" s="296" t="s">
        <v>280</v>
      </c>
      <c r="E139" s="297">
        <v>1146.1112744</v>
      </c>
      <c r="F139" s="295">
        <v>119.97827439999999</v>
      </c>
      <c r="G139" s="295">
        <v>316.87700000000001</v>
      </c>
      <c r="H139" s="295">
        <v>135.37200000000001</v>
      </c>
      <c r="I139" s="295">
        <v>573.88400000000001</v>
      </c>
      <c r="J139" s="295">
        <v>0</v>
      </c>
      <c r="K139" s="295">
        <v>0</v>
      </c>
      <c r="L139" s="295">
        <v>0</v>
      </c>
    </row>
    <row r="140" spans="4:12">
      <c r="D140" s="296" t="s">
        <v>281</v>
      </c>
      <c r="E140" s="297">
        <v>1380.9283326569998</v>
      </c>
      <c r="F140" s="295">
        <v>686.69733265700006</v>
      </c>
      <c r="G140" s="295">
        <v>604.06399999999996</v>
      </c>
      <c r="H140" s="295">
        <v>78.739999999999995</v>
      </c>
      <c r="I140" s="295">
        <v>11.427</v>
      </c>
      <c r="J140" s="295">
        <v>0</v>
      </c>
      <c r="K140" s="295">
        <v>0</v>
      </c>
      <c r="L140" s="295">
        <v>0</v>
      </c>
    </row>
    <row r="141" spans="4:12">
      <c r="D141" s="296" t="s">
        <v>282</v>
      </c>
      <c r="E141" s="297">
        <v>2287.5577958240001</v>
      </c>
      <c r="F141" s="295">
        <v>731.19341047199998</v>
      </c>
      <c r="G141" s="295">
        <v>1023.3382800000001</v>
      </c>
      <c r="H141" s="295">
        <v>530.93310535199998</v>
      </c>
      <c r="I141" s="295" t="s">
        <v>228</v>
      </c>
      <c r="J141" s="295" t="s">
        <v>228</v>
      </c>
      <c r="K141" s="295">
        <v>0</v>
      </c>
      <c r="L141" s="295">
        <v>0</v>
      </c>
    </row>
    <row r="142" spans="4:12">
      <c r="D142" s="296" t="s">
        <v>283</v>
      </c>
      <c r="E142" s="297">
        <v>9036.4368388349994</v>
      </c>
      <c r="F142" s="295">
        <v>693.68010560000005</v>
      </c>
      <c r="G142" s="295">
        <v>990.94673323500001</v>
      </c>
      <c r="H142" s="295">
        <v>6688.1679999999997</v>
      </c>
      <c r="I142" s="295">
        <v>0</v>
      </c>
      <c r="J142" s="295" t="s">
        <v>228</v>
      </c>
      <c r="K142" s="295" t="s">
        <v>228</v>
      </c>
      <c r="L142" s="295">
        <v>225.21299999999999</v>
      </c>
    </row>
    <row r="143" spans="4:12">
      <c r="D143" s="294"/>
      <c r="E143" s="294"/>
      <c r="F143" s="294"/>
      <c r="G143" s="294"/>
      <c r="H143" s="294"/>
      <c r="I143" s="294"/>
      <c r="J143" s="294"/>
      <c r="K143" s="294"/>
      <c r="L143" s="294"/>
    </row>
    <row r="144" spans="4:12">
      <c r="D144" s="305" t="s">
        <v>284</v>
      </c>
      <c r="E144" s="304"/>
      <c r="F144" s="304"/>
      <c r="G144" s="304"/>
      <c r="H144" s="304"/>
      <c r="I144" s="304"/>
      <c r="J144" s="304"/>
      <c r="K144" s="304"/>
      <c r="L144" s="304"/>
    </row>
    <row r="148" spans="3:22">
      <c r="C148" s="218" t="s">
        <v>289</v>
      </c>
      <c r="D148" s="1121" t="s">
        <v>391</v>
      </c>
      <c r="E148" s="1121"/>
      <c r="F148" s="1121"/>
      <c r="G148" s="1121"/>
      <c r="H148" s="1121"/>
      <c r="I148" s="1121"/>
      <c r="J148" s="1121"/>
      <c r="K148" s="1121"/>
      <c r="L148" s="1121"/>
      <c r="M148" s="1121"/>
    </row>
    <row r="149" spans="3:22">
      <c r="D149" s="1121" t="s">
        <v>293</v>
      </c>
      <c r="E149" s="1121"/>
      <c r="F149" s="1121"/>
      <c r="G149" s="1121"/>
      <c r="H149" s="1121"/>
      <c r="I149" s="1121"/>
      <c r="J149" s="1121"/>
      <c r="K149" s="1121"/>
      <c r="L149" s="1121"/>
    </row>
    <row r="150" spans="3:22" ht="14.4" customHeight="1">
      <c r="D150" s="1349" t="s">
        <v>294</v>
      </c>
      <c r="E150" s="1349"/>
      <c r="F150" s="1349"/>
      <c r="G150" s="1349"/>
      <c r="H150" s="1349"/>
      <c r="I150" s="1349"/>
      <c r="J150" s="1349"/>
      <c r="K150" s="1349"/>
      <c r="L150" s="1349"/>
      <c r="M150" s="1349"/>
    </row>
    <row r="151" spans="3:22">
      <c r="D151" s="1349"/>
      <c r="E151" s="1349"/>
      <c r="F151" s="1349"/>
      <c r="G151" s="1349"/>
      <c r="H151" s="1349"/>
      <c r="I151" s="1349"/>
      <c r="J151" s="1349"/>
      <c r="K151" s="1349"/>
      <c r="L151" s="1349"/>
      <c r="M151" s="1349"/>
      <c r="N151" s="1121" t="s">
        <v>295</v>
      </c>
      <c r="O151" s="1121"/>
      <c r="P151" s="1121"/>
      <c r="Q151" s="1121"/>
      <c r="R151" s="1121"/>
      <c r="S151" s="1121"/>
      <c r="T151" s="1121"/>
      <c r="U151" s="1121"/>
      <c r="V151" s="1121"/>
    </row>
    <row r="152" spans="3:22">
      <c r="D152" s="1349"/>
      <c r="E152" s="1349"/>
      <c r="F152" s="1349"/>
      <c r="G152" s="1349"/>
      <c r="H152" s="1349"/>
      <c r="I152" s="1349"/>
      <c r="J152" s="1349"/>
      <c r="K152" s="1349"/>
      <c r="L152" s="1349"/>
      <c r="M152" s="1349"/>
    </row>
    <row r="153" spans="3:22">
      <c r="D153" t="s">
        <v>418</v>
      </c>
      <c r="E153" s="408" t="s">
        <v>419</v>
      </c>
    </row>
    <row r="155" spans="3:22" ht="18" customHeight="1"/>
  </sheetData>
  <mergeCells count="86">
    <mergeCell ref="N151:V151"/>
    <mergeCell ref="T28:X28"/>
    <mergeCell ref="T27:X27"/>
    <mergeCell ref="T26:X26"/>
    <mergeCell ref="D148:M148"/>
    <mergeCell ref="D149:L149"/>
    <mergeCell ref="D150:M152"/>
    <mergeCell ref="D112:E113"/>
    <mergeCell ref="G107:H108"/>
    <mergeCell ref="D110:E110"/>
    <mergeCell ref="I107:P108"/>
    <mergeCell ref="H51:K51"/>
    <mergeCell ref="L51:O51"/>
    <mergeCell ref="L53:M53"/>
    <mergeCell ref="N53:O53"/>
    <mergeCell ref="Q107:T107"/>
    <mergeCell ref="U107:X107"/>
    <mergeCell ref="AA7:AJ7"/>
    <mergeCell ref="AA8:AJ8"/>
    <mergeCell ref="AL7:AU7"/>
    <mergeCell ref="AL8:AU8"/>
    <mergeCell ref="T51:W51"/>
    <mergeCell ref="T53:U53"/>
    <mergeCell ref="V53:W53"/>
    <mergeCell ref="Z16:Z18"/>
    <mergeCell ref="AK16:AK18"/>
    <mergeCell ref="E10:AV10"/>
    <mergeCell ref="E13:AV13"/>
    <mergeCell ref="E19:AV19"/>
    <mergeCell ref="AV16:AV18"/>
    <mergeCell ref="X51:AA51"/>
    <mergeCell ref="X53:Y53"/>
    <mergeCell ref="Z53:AA53"/>
    <mergeCell ref="H52:AA52"/>
    <mergeCell ref="E53:G53"/>
    <mergeCell ref="P51:S51"/>
    <mergeCell ref="P53:Q53"/>
    <mergeCell ref="R53:S53"/>
    <mergeCell ref="E7:N7"/>
    <mergeCell ref="P7:Y7"/>
    <mergeCell ref="P8:Y8"/>
    <mergeCell ref="D34:K34"/>
    <mergeCell ref="D41:K43"/>
    <mergeCell ref="E8:N8"/>
    <mergeCell ref="O16:O18"/>
    <mergeCell ref="L42:R42"/>
    <mergeCell ref="H27:R27"/>
    <mergeCell ref="E57:G57"/>
    <mergeCell ref="E56:G56"/>
    <mergeCell ref="E55:G55"/>
    <mergeCell ref="E54:G54"/>
    <mergeCell ref="E52:G52"/>
    <mergeCell ref="D48:Q48"/>
    <mergeCell ref="H53:I53"/>
    <mergeCell ref="J53:K53"/>
    <mergeCell ref="C14:C15"/>
    <mergeCell ref="C16:C18"/>
    <mergeCell ref="C20:C22"/>
    <mergeCell ref="D27:G27"/>
    <mergeCell ref="D47:J47"/>
    <mergeCell ref="G63:G67"/>
    <mergeCell ref="G61:G62"/>
    <mergeCell ref="D121:N121"/>
    <mergeCell ref="K122:L122"/>
    <mergeCell ref="E123:E124"/>
    <mergeCell ref="F123:F124"/>
    <mergeCell ref="G123:G124"/>
    <mergeCell ref="H123:H124"/>
    <mergeCell ref="I123:I124"/>
    <mergeCell ref="J123:J124"/>
    <mergeCell ref="K123:K124"/>
    <mergeCell ref="L123:L124"/>
    <mergeCell ref="D101:P103"/>
    <mergeCell ref="K88:L88"/>
    <mergeCell ref="K89:L89"/>
    <mergeCell ref="D94:M95"/>
    <mergeCell ref="G68:G72"/>
    <mergeCell ref="G73:G77"/>
    <mergeCell ref="G78:G82"/>
    <mergeCell ref="G83:G87"/>
    <mergeCell ref="Q80:S80"/>
    <mergeCell ref="H61:I62"/>
    <mergeCell ref="J61:K61"/>
    <mergeCell ref="L61:M61"/>
    <mergeCell ref="J62:K62"/>
    <mergeCell ref="L62:M62"/>
  </mergeCells>
  <hyperlinks>
    <hyperlink ref="E153" location="Fluxos!A1" display="Fluxos" xr:uid="{1A462242-CCDA-47E9-B5C9-542F4981B11B}"/>
  </hyperlinks>
  <pageMargins left="0.7" right="0.7" top="0.75" bottom="0.75" header="0.3" footer="0.3"/>
  <pageSetup orientation="portrait" r:id="rId1"/>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8FA-5FFF-4C85-A478-61E9D18DA678}">
  <sheetPr>
    <tabColor theme="0"/>
  </sheetPr>
  <dimension ref="A15:AQ116"/>
  <sheetViews>
    <sheetView topLeftCell="A31" zoomScale="80" zoomScaleNormal="80" workbookViewId="0">
      <selection activeCell="A15" sqref="A15:E15"/>
    </sheetView>
  </sheetViews>
  <sheetFormatPr defaultRowHeight="14.4"/>
  <cols>
    <col min="6" max="6" width="18.5546875" bestFit="1" customWidth="1"/>
    <col min="17" max="17" width="18.21875" customWidth="1"/>
    <col min="21" max="21" width="11.6640625" customWidth="1"/>
    <col min="22" max="22" width="11.77734375" customWidth="1"/>
    <col min="23" max="23" width="14.21875" customWidth="1"/>
    <col min="24" max="24" width="11" bestFit="1" customWidth="1"/>
    <col min="25" max="25" width="12" customWidth="1"/>
    <col min="26" max="26" width="12.33203125" customWidth="1"/>
    <col min="27" max="27" width="15.33203125" customWidth="1"/>
    <col min="28" max="28" width="11.77734375" customWidth="1"/>
    <col min="29" max="29" width="12.21875" customWidth="1"/>
    <col min="30" max="30" width="11.109375" customWidth="1"/>
    <col min="31" max="31" width="10.44140625" customWidth="1"/>
    <col min="32" max="32" width="10.88671875" customWidth="1"/>
    <col min="33" max="33" width="12" customWidth="1"/>
    <col min="34" max="34" width="11.33203125" customWidth="1"/>
    <col min="35" max="35" width="10" customWidth="1"/>
    <col min="36" max="36" width="10.44140625" customWidth="1"/>
    <col min="37" max="37" width="12.6640625" customWidth="1"/>
    <col min="38" max="38" width="11.5546875" customWidth="1"/>
    <col min="39" max="39" width="9.5546875" customWidth="1"/>
    <col min="40" max="40" width="10.33203125" customWidth="1"/>
  </cols>
  <sheetData>
    <row r="15" spans="1:7">
      <c r="A15" s="1497" t="s">
        <v>388</v>
      </c>
      <c r="B15" s="1497"/>
      <c r="C15" s="1497"/>
      <c r="D15" s="1497"/>
      <c r="E15" s="1497"/>
      <c r="F15" s="1505" t="s">
        <v>387</v>
      </c>
      <c r="G15" s="1505"/>
    </row>
    <row r="16" spans="1:7" ht="15" thickBot="1"/>
    <row r="17" spans="6:43" ht="15" thickBot="1">
      <c r="F17" s="339" t="s">
        <v>386</v>
      </c>
    </row>
    <row r="18" spans="6:43" ht="15" thickBot="1"/>
    <row r="19" spans="6:43" ht="14.4" customHeight="1" thickBot="1">
      <c r="F19" s="1498" t="s">
        <v>54</v>
      </c>
      <c r="G19" s="1501" t="s">
        <v>302</v>
      </c>
      <c r="H19" s="1502"/>
      <c r="I19" s="1502"/>
      <c r="J19" s="1502"/>
      <c r="K19" s="1502"/>
      <c r="L19" s="1502"/>
      <c r="M19" s="1502"/>
      <c r="N19" s="1502"/>
      <c r="O19" s="1502"/>
      <c r="P19" s="1502"/>
      <c r="Q19" s="1502"/>
      <c r="R19" s="1502"/>
      <c r="S19" s="1502"/>
      <c r="T19" s="1502"/>
      <c r="U19" s="1502"/>
      <c r="V19" s="1502"/>
      <c r="W19" s="1503"/>
      <c r="X19" s="1514" t="s">
        <v>303</v>
      </c>
      <c r="Y19" s="1515"/>
      <c r="Z19" s="1516"/>
      <c r="AA19" s="1509" t="s">
        <v>304</v>
      </c>
      <c r="AB19" s="1510"/>
      <c r="AC19" s="1510"/>
      <c r="AD19" s="1510"/>
      <c r="AE19" s="1510"/>
      <c r="AF19" s="1510"/>
      <c r="AG19" s="1510"/>
      <c r="AH19" s="1510"/>
      <c r="AI19" s="1510"/>
      <c r="AJ19" s="1510"/>
      <c r="AK19" s="1511"/>
      <c r="AL19" s="1472" t="s">
        <v>305</v>
      </c>
      <c r="AM19" s="1473"/>
      <c r="AN19" s="1473"/>
      <c r="AO19" s="1473"/>
      <c r="AP19" s="1474"/>
      <c r="AQ19" s="1445" t="s">
        <v>306</v>
      </c>
    </row>
    <row r="20" spans="6:43" ht="14.4" customHeight="1" thickBot="1">
      <c r="F20" s="1499"/>
      <c r="G20" s="1448" t="s">
        <v>307</v>
      </c>
      <c r="H20" s="1449"/>
      <c r="I20" s="1449"/>
      <c r="J20" s="1449"/>
      <c r="K20" s="1449"/>
      <c r="L20" s="1449"/>
      <c r="M20" s="1449"/>
      <c r="N20" s="1449"/>
      <c r="O20" s="1449"/>
      <c r="P20" s="1449"/>
      <c r="Q20" s="1449"/>
      <c r="R20" s="1449"/>
      <c r="S20" s="1449"/>
      <c r="T20" s="1449"/>
      <c r="U20" s="1449"/>
      <c r="V20" s="1449"/>
      <c r="W20" s="1450"/>
      <c r="X20" s="1451" t="s">
        <v>308</v>
      </c>
      <c r="Y20" s="1452"/>
      <c r="Z20" s="1453"/>
      <c r="AA20" s="1506" t="s">
        <v>309</v>
      </c>
      <c r="AB20" s="1507"/>
      <c r="AC20" s="1507"/>
      <c r="AD20" s="1507"/>
      <c r="AE20" s="1507"/>
      <c r="AF20" s="1507"/>
      <c r="AG20" s="1507"/>
      <c r="AH20" s="1507"/>
      <c r="AI20" s="1507"/>
      <c r="AJ20" s="1507"/>
      <c r="AK20" s="1508"/>
      <c r="AL20" s="1475" t="s">
        <v>310</v>
      </c>
      <c r="AM20" s="1476"/>
      <c r="AN20" s="1476"/>
      <c r="AO20" s="1476"/>
      <c r="AP20" s="1477"/>
      <c r="AQ20" s="1446"/>
    </row>
    <row r="21" spans="6:43" ht="27" customHeight="1">
      <c r="F21" s="1499"/>
      <c r="G21" s="1454" t="s">
        <v>1</v>
      </c>
      <c r="H21" s="1456" t="s">
        <v>311</v>
      </c>
      <c r="I21" s="1456"/>
      <c r="J21" s="1456"/>
      <c r="K21" s="1456"/>
      <c r="L21" s="1456"/>
      <c r="M21" s="1456"/>
      <c r="N21" s="1456"/>
      <c r="O21" s="1456"/>
      <c r="P21" s="1456"/>
      <c r="Q21" s="1456"/>
      <c r="R21" s="1456"/>
      <c r="S21" s="1456" t="s">
        <v>312</v>
      </c>
      <c r="T21" s="1456"/>
      <c r="U21" s="1456"/>
      <c r="V21" s="1457" t="s">
        <v>313</v>
      </c>
      <c r="W21" s="1459" t="s">
        <v>314</v>
      </c>
      <c r="X21" s="1461" t="s">
        <v>1</v>
      </c>
      <c r="Y21" s="1463" t="s">
        <v>315</v>
      </c>
      <c r="Z21" s="1465" t="s">
        <v>316</v>
      </c>
      <c r="AA21" s="1526" t="s">
        <v>1</v>
      </c>
      <c r="AB21" s="1467" t="s">
        <v>317</v>
      </c>
      <c r="AC21" s="1467" t="s">
        <v>318</v>
      </c>
      <c r="AD21" s="1467" t="s">
        <v>319</v>
      </c>
      <c r="AE21" s="1467" t="s">
        <v>320</v>
      </c>
      <c r="AF21" s="1467" t="s">
        <v>321</v>
      </c>
      <c r="AG21" s="1467" t="s">
        <v>322</v>
      </c>
      <c r="AH21" s="1467" t="s">
        <v>323</v>
      </c>
      <c r="AI21" s="1467" t="s">
        <v>324</v>
      </c>
      <c r="AJ21" s="1467" t="s">
        <v>325</v>
      </c>
      <c r="AK21" s="1512" t="s">
        <v>326</v>
      </c>
      <c r="AL21" s="1491" t="s">
        <v>1</v>
      </c>
      <c r="AM21" s="1493" t="s">
        <v>327</v>
      </c>
      <c r="AN21" s="1481" t="s">
        <v>328</v>
      </c>
      <c r="AO21" s="1481"/>
      <c r="AP21" s="1482"/>
      <c r="AQ21" s="1446"/>
    </row>
    <row r="22" spans="6:43" ht="23.4" customHeight="1" thickBot="1">
      <c r="F22" s="1499"/>
      <c r="G22" s="1455"/>
      <c r="H22" s="1504" t="s">
        <v>329</v>
      </c>
      <c r="I22" s="1504"/>
      <c r="J22" s="1504"/>
      <c r="K22" s="1504"/>
      <c r="L22" s="1504"/>
      <c r="M22" s="1504"/>
      <c r="N22" s="1504"/>
      <c r="O22" s="1504"/>
      <c r="P22" s="1504"/>
      <c r="Q22" s="1504"/>
      <c r="R22" s="1504"/>
      <c r="S22" s="1504" t="s">
        <v>330</v>
      </c>
      <c r="T22" s="1504"/>
      <c r="U22" s="1504"/>
      <c r="V22" s="1458"/>
      <c r="W22" s="1460"/>
      <c r="X22" s="1462"/>
      <c r="Y22" s="1464"/>
      <c r="Z22" s="1466"/>
      <c r="AA22" s="1527"/>
      <c r="AB22" s="1468"/>
      <c r="AC22" s="1468"/>
      <c r="AD22" s="1468"/>
      <c r="AE22" s="1468"/>
      <c r="AF22" s="1468"/>
      <c r="AG22" s="1468"/>
      <c r="AH22" s="1468"/>
      <c r="AI22" s="1468"/>
      <c r="AJ22" s="1468"/>
      <c r="AK22" s="1513"/>
      <c r="AL22" s="1492"/>
      <c r="AM22" s="1485"/>
      <c r="AN22" s="1483" t="s">
        <v>331</v>
      </c>
      <c r="AO22" s="1483"/>
      <c r="AP22" s="1484"/>
      <c r="AQ22" s="1447"/>
    </row>
    <row r="23" spans="6:43" ht="37.799999999999997" customHeight="1" thickBot="1">
      <c r="F23" s="1500"/>
      <c r="G23" s="1455"/>
      <c r="H23" s="1458" t="s">
        <v>1</v>
      </c>
      <c r="I23" s="1458" t="s">
        <v>332</v>
      </c>
      <c r="J23" s="1458" t="s">
        <v>333</v>
      </c>
      <c r="K23" s="1458" t="s">
        <v>334</v>
      </c>
      <c r="L23" s="1458" t="s">
        <v>335</v>
      </c>
      <c r="M23" s="1458" t="s">
        <v>336</v>
      </c>
      <c r="N23" s="1458" t="s">
        <v>337</v>
      </c>
      <c r="O23" s="1458" t="s">
        <v>338</v>
      </c>
      <c r="P23" s="1458" t="s">
        <v>339</v>
      </c>
      <c r="Q23" s="1458" t="s">
        <v>340</v>
      </c>
      <c r="R23" s="1458" t="s">
        <v>341</v>
      </c>
      <c r="S23" s="1458" t="s">
        <v>1</v>
      </c>
      <c r="T23" s="1458" t="s">
        <v>342</v>
      </c>
      <c r="U23" s="1458" t="s">
        <v>343</v>
      </c>
      <c r="V23" s="1458"/>
      <c r="W23" s="1460"/>
      <c r="X23" s="1462"/>
      <c r="Y23" s="1464"/>
      <c r="Z23" s="1466"/>
      <c r="AA23" s="1527"/>
      <c r="AB23" s="1468"/>
      <c r="AC23" s="1468"/>
      <c r="AD23" s="1468"/>
      <c r="AE23" s="1468"/>
      <c r="AF23" s="1468"/>
      <c r="AG23" s="1468"/>
      <c r="AH23" s="1468"/>
      <c r="AI23" s="1468"/>
      <c r="AJ23" s="1468"/>
      <c r="AK23" s="1513"/>
      <c r="AL23" s="1492"/>
      <c r="AM23" s="1485"/>
      <c r="AN23" s="1485" t="s">
        <v>1</v>
      </c>
      <c r="AO23" s="1485" t="s">
        <v>344</v>
      </c>
      <c r="AP23" s="1486" t="s">
        <v>345</v>
      </c>
      <c r="AQ23" s="1478" t="s">
        <v>346</v>
      </c>
    </row>
    <row r="24" spans="6:43" ht="22.2" customHeight="1">
      <c r="F24" s="1528" t="s">
        <v>347</v>
      </c>
      <c r="G24" s="1531" t="s">
        <v>1</v>
      </c>
      <c r="H24" s="1458"/>
      <c r="I24" s="1458"/>
      <c r="J24" s="1458" t="s">
        <v>333</v>
      </c>
      <c r="K24" s="1458" t="s">
        <v>334</v>
      </c>
      <c r="L24" s="1458" t="s">
        <v>335</v>
      </c>
      <c r="M24" s="1458" t="s">
        <v>336</v>
      </c>
      <c r="N24" s="1458" t="s">
        <v>337</v>
      </c>
      <c r="O24" s="1458" t="s">
        <v>338</v>
      </c>
      <c r="P24" s="1458" t="s">
        <v>339</v>
      </c>
      <c r="Q24" s="1458" t="s">
        <v>340</v>
      </c>
      <c r="R24" s="1458" t="s">
        <v>341</v>
      </c>
      <c r="S24" s="1458"/>
      <c r="T24" s="1458"/>
      <c r="U24" s="1458"/>
      <c r="V24" s="1487" t="s">
        <v>348</v>
      </c>
      <c r="W24" s="1534" t="s">
        <v>349</v>
      </c>
      <c r="X24" s="1469" t="s">
        <v>1</v>
      </c>
      <c r="Y24" s="1517" t="s">
        <v>350</v>
      </c>
      <c r="Z24" s="1519" t="s">
        <v>351</v>
      </c>
      <c r="AA24" s="1521" t="s">
        <v>1</v>
      </c>
      <c r="AB24" s="1443" t="s">
        <v>352</v>
      </c>
      <c r="AC24" s="1443" t="s">
        <v>353</v>
      </c>
      <c r="AD24" s="1443" t="s">
        <v>354</v>
      </c>
      <c r="AE24" s="1443" t="s">
        <v>355</v>
      </c>
      <c r="AF24" s="1443" t="s">
        <v>356</v>
      </c>
      <c r="AG24" s="1443" t="s">
        <v>357</v>
      </c>
      <c r="AH24" s="1443" t="s">
        <v>358</v>
      </c>
      <c r="AI24" s="1443" t="s">
        <v>359</v>
      </c>
      <c r="AJ24" s="1443" t="s">
        <v>360</v>
      </c>
      <c r="AK24" s="1524" t="s">
        <v>361</v>
      </c>
      <c r="AL24" s="1438" t="s">
        <v>1</v>
      </c>
      <c r="AM24" s="1441" t="s">
        <v>362</v>
      </c>
      <c r="AN24" s="1485"/>
      <c r="AO24" s="1485"/>
      <c r="AP24" s="1486"/>
      <c r="AQ24" s="1479"/>
    </row>
    <row r="25" spans="6:43" ht="34.799999999999997" customHeight="1">
      <c r="F25" s="1529"/>
      <c r="G25" s="1532"/>
      <c r="H25" s="1487" t="s">
        <v>1</v>
      </c>
      <c r="I25" s="1487" t="s">
        <v>363</v>
      </c>
      <c r="J25" s="1487" t="s">
        <v>364</v>
      </c>
      <c r="K25" s="1487" t="s">
        <v>365</v>
      </c>
      <c r="L25" s="1487" t="s">
        <v>366</v>
      </c>
      <c r="M25" s="1487" t="s">
        <v>367</v>
      </c>
      <c r="N25" s="1487" t="s">
        <v>368</v>
      </c>
      <c r="O25" s="1487" t="s">
        <v>369</v>
      </c>
      <c r="P25" s="1487" t="s">
        <v>370</v>
      </c>
      <c r="Q25" s="1487" t="s">
        <v>371</v>
      </c>
      <c r="R25" s="1487" t="s">
        <v>372</v>
      </c>
      <c r="S25" s="1487" t="s">
        <v>1</v>
      </c>
      <c r="T25" s="1487" t="s">
        <v>373</v>
      </c>
      <c r="U25" s="1487" t="s">
        <v>374</v>
      </c>
      <c r="V25" s="1487"/>
      <c r="W25" s="1534"/>
      <c r="X25" s="1470"/>
      <c r="Y25" s="1517"/>
      <c r="Z25" s="1519"/>
      <c r="AA25" s="1522"/>
      <c r="AB25" s="1443"/>
      <c r="AC25" s="1443"/>
      <c r="AD25" s="1443"/>
      <c r="AE25" s="1443"/>
      <c r="AF25" s="1443"/>
      <c r="AG25" s="1443"/>
      <c r="AH25" s="1443"/>
      <c r="AI25" s="1443"/>
      <c r="AJ25" s="1443"/>
      <c r="AK25" s="1524"/>
      <c r="AL25" s="1439"/>
      <c r="AM25" s="1441"/>
      <c r="AN25" s="1441" t="s">
        <v>1</v>
      </c>
      <c r="AO25" s="1441" t="s">
        <v>375</v>
      </c>
      <c r="AP25" s="1489" t="s">
        <v>376</v>
      </c>
      <c r="AQ25" s="1479"/>
    </row>
    <row r="26" spans="6:43" ht="31.2" customHeight="1" thickBot="1">
      <c r="F26" s="1529"/>
      <c r="G26" s="1533"/>
      <c r="H26" s="1488"/>
      <c r="I26" s="1488"/>
      <c r="J26" s="1488"/>
      <c r="K26" s="1488"/>
      <c r="L26" s="1488"/>
      <c r="M26" s="1488"/>
      <c r="N26" s="1488"/>
      <c r="O26" s="1488"/>
      <c r="P26" s="1488"/>
      <c r="Q26" s="1488"/>
      <c r="R26" s="1488"/>
      <c r="S26" s="1488"/>
      <c r="T26" s="1488"/>
      <c r="U26" s="1488"/>
      <c r="V26" s="1488"/>
      <c r="W26" s="1535"/>
      <c r="X26" s="1471"/>
      <c r="Y26" s="1518"/>
      <c r="Z26" s="1520"/>
      <c r="AA26" s="1523"/>
      <c r="AB26" s="1444"/>
      <c r="AC26" s="1444"/>
      <c r="AD26" s="1444"/>
      <c r="AE26" s="1444"/>
      <c r="AF26" s="1444"/>
      <c r="AG26" s="1444"/>
      <c r="AH26" s="1444"/>
      <c r="AI26" s="1444"/>
      <c r="AJ26" s="1444"/>
      <c r="AK26" s="1525"/>
      <c r="AL26" s="1440"/>
      <c r="AM26" s="1442"/>
      <c r="AN26" s="1442"/>
      <c r="AO26" s="1442"/>
      <c r="AP26" s="1490"/>
      <c r="AQ26" s="1480"/>
    </row>
    <row r="27" spans="6:43" ht="21" thickBot="1">
      <c r="F27" s="1530"/>
      <c r="G27" s="320" t="s">
        <v>377</v>
      </c>
      <c r="H27" s="321" t="s">
        <v>378</v>
      </c>
      <c r="I27" s="321">
        <v>3</v>
      </c>
      <c r="J27" s="321">
        <v>4</v>
      </c>
      <c r="K27" s="321">
        <v>5</v>
      </c>
      <c r="L27" s="321">
        <v>6</v>
      </c>
      <c r="M27" s="321">
        <v>7</v>
      </c>
      <c r="N27" s="321">
        <v>8</v>
      </c>
      <c r="O27" s="321">
        <v>9</v>
      </c>
      <c r="P27" s="321">
        <v>10</v>
      </c>
      <c r="Q27" s="321">
        <v>11</v>
      </c>
      <c r="R27" s="321">
        <v>12</v>
      </c>
      <c r="S27" s="321" t="s">
        <v>379</v>
      </c>
      <c r="T27" s="321">
        <v>14</v>
      </c>
      <c r="U27" s="321">
        <v>15</v>
      </c>
      <c r="V27" s="321">
        <v>16</v>
      </c>
      <c r="W27" s="322">
        <v>17</v>
      </c>
      <c r="X27" s="323" t="s">
        <v>380</v>
      </c>
      <c r="Y27" s="324">
        <v>19</v>
      </c>
      <c r="Z27" s="325">
        <v>20</v>
      </c>
      <c r="AA27" s="326" t="s">
        <v>381</v>
      </c>
      <c r="AB27" s="327">
        <v>22</v>
      </c>
      <c r="AC27" s="327">
        <v>23</v>
      </c>
      <c r="AD27" s="327">
        <v>24</v>
      </c>
      <c r="AE27" s="327">
        <v>25</v>
      </c>
      <c r="AF27" s="327">
        <v>26</v>
      </c>
      <c r="AG27" s="327">
        <v>27</v>
      </c>
      <c r="AH27" s="327">
        <v>28</v>
      </c>
      <c r="AI27" s="327">
        <v>29</v>
      </c>
      <c r="AJ27" s="327">
        <v>30</v>
      </c>
      <c r="AK27" s="328">
        <v>31</v>
      </c>
      <c r="AL27" s="329" t="s">
        <v>382</v>
      </c>
      <c r="AM27" s="330">
        <v>33</v>
      </c>
      <c r="AN27" s="330" t="s">
        <v>383</v>
      </c>
      <c r="AO27" s="330">
        <v>35</v>
      </c>
      <c r="AP27" s="331">
        <v>36</v>
      </c>
      <c r="AQ27" s="332" t="s">
        <v>384</v>
      </c>
    </row>
    <row r="28" spans="6:43">
      <c r="F28" s="317">
        <v>2016</v>
      </c>
      <c r="G28" s="309">
        <v>27095127</v>
      </c>
      <c r="H28" s="310">
        <v>6797246</v>
      </c>
      <c r="I28" s="310">
        <v>1138197</v>
      </c>
      <c r="J28" s="310">
        <v>451041</v>
      </c>
      <c r="K28" s="310">
        <v>15944</v>
      </c>
      <c r="L28" s="310">
        <v>30830</v>
      </c>
      <c r="M28" s="310">
        <v>45951</v>
      </c>
      <c r="N28" s="310">
        <v>28534</v>
      </c>
      <c r="O28" s="310">
        <v>2657113</v>
      </c>
      <c r="P28" s="310">
        <v>2428010</v>
      </c>
      <c r="Q28" s="342">
        <v>1</v>
      </c>
      <c r="R28" s="310">
        <v>1625</v>
      </c>
      <c r="S28" s="310">
        <v>6266536</v>
      </c>
      <c r="T28" s="310">
        <v>861126</v>
      </c>
      <c r="U28" s="310">
        <v>5405410</v>
      </c>
      <c r="V28" s="310">
        <v>13765909</v>
      </c>
      <c r="W28" s="311">
        <v>265436</v>
      </c>
      <c r="X28" s="309">
        <v>10607026.031478133</v>
      </c>
      <c r="Y28" s="310">
        <v>0</v>
      </c>
      <c r="Z28" s="311">
        <v>10607026.031478133</v>
      </c>
      <c r="AA28" s="309">
        <v>94891977</v>
      </c>
      <c r="AB28" s="310">
        <v>4867813</v>
      </c>
      <c r="AC28" s="310">
        <v>328014</v>
      </c>
      <c r="AD28" s="310">
        <v>94634</v>
      </c>
      <c r="AE28" s="310">
        <v>235537</v>
      </c>
      <c r="AF28" s="310">
        <v>121320</v>
      </c>
      <c r="AG28" s="310">
        <v>14921664</v>
      </c>
      <c r="AH28" s="310">
        <v>4520206</v>
      </c>
      <c r="AI28" s="310">
        <v>68567227</v>
      </c>
      <c r="AJ28" s="310">
        <v>1235562</v>
      </c>
      <c r="AK28" s="311">
        <v>0</v>
      </c>
      <c r="AL28" s="309">
        <v>0</v>
      </c>
      <c r="AM28" s="310">
        <v>0</v>
      </c>
      <c r="AN28" s="310">
        <v>0</v>
      </c>
      <c r="AO28" s="310">
        <v>0</v>
      </c>
      <c r="AP28" s="333">
        <v>0</v>
      </c>
      <c r="AQ28" s="336">
        <v>132594130.03147814</v>
      </c>
    </row>
    <row r="29" spans="6:43">
      <c r="F29" s="318">
        <v>2017</v>
      </c>
      <c r="G29" s="312">
        <v>28114611</v>
      </c>
      <c r="H29" s="308">
        <v>7383280</v>
      </c>
      <c r="I29" s="308">
        <v>1126016</v>
      </c>
      <c r="J29" s="308">
        <v>515030</v>
      </c>
      <c r="K29" s="308">
        <v>17380</v>
      </c>
      <c r="L29" s="308">
        <v>35657</v>
      </c>
      <c r="M29" s="308">
        <v>58529</v>
      </c>
      <c r="N29" s="308">
        <v>25574</v>
      </c>
      <c r="O29" s="308">
        <v>2702160</v>
      </c>
      <c r="P29" s="308">
        <v>2900398</v>
      </c>
      <c r="Q29" s="341">
        <v>2</v>
      </c>
      <c r="R29" s="308">
        <v>2534</v>
      </c>
      <c r="S29" s="308">
        <v>6267001</v>
      </c>
      <c r="T29" s="308">
        <v>656411</v>
      </c>
      <c r="U29" s="308">
        <v>5610590</v>
      </c>
      <c r="V29" s="308">
        <v>14206672</v>
      </c>
      <c r="W29" s="313">
        <v>257658</v>
      </c>
      <c r="X29" s="312">
        <v>9343198.1982928198</v>
      </c>
      <c r="Y29" s="308">
        <v>0</v>
      </c>
      <c r="Z29" s="313">
        <v>9343198.1982928198</v>
      </c>
      <c r="AA29" s="312">
        <v>108299387</v>
      </c>
      <c r="AB29" s="308">
        <v>6473391</v>
      </c>
      <c r="AC29" s="308">
        <v>305926</v>
      </c>
      <c r="AD29" s="308">
        <v>129647</v>
      </c>
      <c r="AE29" s="308">
        <v>229353</v>
      </c>
      <c r="AF29" s="308">
        <v>125098</v>
      </c>
      <c r="AG29" s="308">
        <v>19282800</v>
      </c>
      <c r="AH29" s="308">
        <v>4750211</v>
      </c>
      <c r="AI29" s="308">
        <v>75386559</v>
      </c>
      <c r="AJ29" s="308">
        <v>1616402</v>
      </c>
      <c r="AK29" s="313">
        <v>0</v>
      </c>
      <c r="AL29" s="312">
        <v>0</v>
      </c>
      <c r="AM29" s="308">
        <v>0</v>
      </c>
      <c r="AN29" s="308">
        <v>0</v>
      </c>
      <c r="AO29" s="308">
        <v>0</v>
      </c>
      <c r="AP29" s="334">
        <v>0</v>
      </c>
      <c r="AQ29" s="337">
        <v>145757196.19829282</v>
      </c>
    </row>
    <row r="30" spans="6:43">
      <c r="F30" s="318">
        <v>2018</v>
      </c>
      <c r="G30" s="312">
        <v>26972028</v>
      </c>
      <c r="H30" s="308">
        <v>6679190</v>
      </c>
      <c r="I30" s="308">
        <v>1103488</v>
      </c>
      <c r="J30" s="308">
        <v>431686</v>
      </c>
      <c r="K30" s="308">
        <v>10751</v>
      </c>
      <c r="L30" s="308">
        <v>37293</v>
      </c>
      <c r="M30" s="308">
        <v>61181</v>
      </c>
      <c r="N30" s="308">
        <v>19985</v>
      </c>
      <c r="O30" s="308">
        <v>2198504</v>
      </c>
      <c r="P30" s="308">
        <v>2814251</v>
      </c>
      <c r="Q30" s="341">
        <v>2</v>
      </c>
      <c r="R30" s="308">
        <v>2049</v>
      </c>
      <c r="S30" s="308">
        <v>6266676</v>
      </c>
      <c r="T30" s="308">
        <v>737716</v>
      </c>
      <c r="U30" s="308">
        <v>5528960</v>
      </c>
      <c r="V30" s="308">
        <v>13771110</v>
      </c>
      <c r="W30" s="313">
        <v>255052</v>
      </c>
      <c r="X30" s="312">
        <v>9331310.5889137033</v>
      </c>
      <c r="Y30" s="308">
        <v>0</v>
      </c>
      <c r="Z30" s="313">
        <v>9331310.5889137033</v>
      </c>
      <c r="AA30" s="312">
        <v>108354983</v>
      </c>
      <c r="AB30" s="308">
        <v>6666527</v>
      </c>
      <c r="AC30" s="308">
        <v>328630</v>
      </c>
      <c r="AD30" s="308">
        <v>131260</v>
      </c>
      <c r="AE30" s="308">
        <v>279821</v>
      </c>
      <c r="AF30" s="308">
        <v>103017</v>
      </c>
      <c r="AG30" s="308">
        <v>14751495</v>
      </c>
      <c r="AH30" s="308">
        <v>4539740</v>
      </c>
      <c r="AI30" s="308">
        <v>79326016</v>
      </c>
      <c r="AJ30" s="308">
        <v>2228477</v>
      </c>
      <c r="AK30" s="313">
        <v>0</v>
      </c>
      <c r="AL30" s="312">
        <v>0</v>
      </c>
      <c r="AM30" s="308">
        <v>0</v>
      </c>
      <c r="AN30" s="308">
        <v>0</v>
      </c>
      <c r="AO30" s="308">
        <v>0</v>
      </c>
      <c r="AP30" s="334">
        <v>0</v>
      </c>
      <c r="AQ30" s="337">
        <v>144658321.58891371</v>
      </c>
    </row>
    <row r="31" spans="6:43">
      <c r="F31" s="318">
        <v>2019</v>
      </c>
      <c r="G31" s="312">
        <v>27226225</v>
      </c>
      <c r="H31" s="308">
        <v>7008083</v>
      </c>
      <c r="I31" s="308">
        <v>1151406</v>
      </c>
      <c r="J31" s="308">
        <v>424294</v>
      </c>
      <c r="K31" s="308">
        <v>9814</v>
      </c>
      <c r="L31" s="308">
        <v>42810</v>
      </c>
      <c r="M31" s="308">
        <v>82874</v>
      </c>
      <c r="N31" s="308">
        <v>13709</v>
      </c>
      <c r="O31" s="308">
        <v>2198505</v>
      </c>
      <c r="P31" s="308">
        <v>3082477</v>
      </c>
      <c r="Q31" s="341">
        <v>1</v>
      </c>
      <c r="R31" s="308">
        <v>2193</v>
      </c>
      <c r="S31" s="308">
        <v>6459410</v>
      </c>
      <c r="T31" s="308">
        <v>823470</v>
      </c>
      <c r="U31" s="308">
        <v>5635940</v>
      </c>
      <c r="V31" s="308">
        <v>13490655</v>
      </c>
      <c r="W31" s="313">
        <v>268077</v>
      </c>
      <c r="X31" s="312">
        <v>9372647.5057961773</v>
      </c>
      <c r="Y31" s="308">
        <v>0</v>
      </c>
      <c r="Z31" s="313">
        <v>9372647.5057961773</v>
      </c>
      <c r="AA31" s="312">
        <v>111169010</v>
      </c>
      <c r="AB31" s="308">
        <v>6034486</v>
      </c>
      <c r="AC31" s="308">
        <v>413554</v>
      </c>
      <c r="AD31" s="308">
        <v>94347</v>
      </c>
      <c r="AE31" s="308">
        <v>86281</v>
      </c>
      <c r="AF31" s="308">
        <v>112215</v>
      </c>
      <c r="AG31" s="308">
        <v>15161394</v>
      </c>
      <c r="AH31" s="308">
        <v>4105450</v>
      </c>
      <c r="AI31" s="308">
        <v>83844622</v>
      </c>
      <c r="AJ31" s="308">
        <v>1316661</v>
      </c>
      <c r="AK31" s="313">
        <v>0</v>
      </c>
      <c r="AL31" s="312">
        <v>0</v>
      </c>
      <c r="AM31" s="308">
        <v>0</v>
      </c>
      <c r="AN31" s="308">
        <v>0</v>
      </c>
      <c r="AO31" s="308">
        <v>0</v>
      </c>
      <c r="AP31" s="334">
        <v>0</v>
      </c>
      <c r="AQ31" s="337">
        <v>147767882.50579619</v>
      </c>
    </row>
    <row r="32" spans="6:43">
      <c r="F32" s="318">
        <v>2020</v>
      </c>
      <c r="G32" s="312">
        <v>26123362</v>
      </c>
      <c r="H32" s="308">
        <v>6702361</v>
      </c>
      <c r="I32" s="308">
        <v>1044123</v>
      </c>
      <c r="J32" s="308">
        <v>409641</v>
      </c>
      <c r="K32" s="308">
        <v>9727</v>
      </c>
      <c r="L32" s="308">
        <v>44983</v>
      </c>
      <c r="M32" s="308">
        <v>79392</v>
      </c>
      <c r="N32" s="308">
        <v>11804</v>
      </c>
      <c r="O32" s="308">
        <v>2198506</v>
      </c>
      <c r="P32" s="308">
        <v>2900996</v>
      </c>
      <c r="Q32" s="341">
        <v>0</v>
      </c>
      <c r="R32" s="308">
        <v>3189</v>
      </c>
      <c r="S32" s="308">
        <v>6512776</v>
      </c>
      <c r="T32" s="308">
        <v>815736</v>
      </c>
      <c r="U32" s="308">
        <v>5697040</v>
      </c>
      <c r="V32" s="308">
        <v>12670329</v>
      </c>
      <c r="W32" s="313">
        <v>237896</v>
      </c>
      <c r="X32" s="312">
        <v>8215284.3788967701</v>
      </c>
      <c r="Y32" s="308">
        <v>0</v>
      </c>
      <c r="Z32" s="313">
        <v>8215284.3788967701</v>
      </c>
      <c r="AA32" s="312">
        <v>99266656</v>
      </c>
      <c r="AB32" s="308">
        <v>5550142</v>
      </c>
      <c r="AC32" s="308">
        <v>294576</v>
      </c>
      <c r="AD32" s="308">
        <v>77533</v>
      </c>
      <c r="AE32" s="308">
        <v>48026</v>
      </c>
      <c r="AF32" s="308">
        <v>111723</v>
      </c>
      <c r="AG32" s="308">
        <v>12996153</v>
      </c>
      <c r="AH32" s="308">
        <v>3391459</v>
      </c>
      <c r="AI32" s="308">
        <v>75606383</v>
      </c>
      <c r="AJ32" s="308">
        <v>1190661</v>
      </c>
      <c r="AK32" s="313">
        <v>0</v>
      </c>
      <c r="AL32" s="312">
        <v>0</v>
      </c>
      <c r="AM32" s="308">
        <v>0</v>
      </c>
      <c r="AN32" s="308">
        <v>0</v>
      </c>
      <c r="AO32" s="308">
        <v>0</v>
      </c>
      <c r="AP32" s="334">
        <v>0</v>
      </c>
      <c r="AQ32" s="337">
        <v>133605302.37889677</v>
      </c>
    </row>
    <row r="33" spans="3:43" ht="15" thickBot="1">
      <c r="F33" s="319" t="s">
        <v>385</v>
      </c>
      <c r="G33" s="314">
        <v>26976827</v>
      </c>
      <c r="H33" s="315">
        <v>7496537</v>
      </c>
      <c r="I33" s="315">
        <v>1117723</v>
      </c>
      <c r="J33" s="315">
        <v>413323</v>
      </c>
      <c r="K33" s="315">
        <v>9203</v>
      </c>
      <c r="L33" s="315">
        <v>51482</v>
      </c>
      <c r="M33" s="315">
        <v>86525</v>
      </c>
      <c r="N33" s="315">
        <v>11227</v>
      </c>
      <c r="O33" s="315">
        <v>2198507</v>
      </c>
      <c r="P33" s="315">
        <v>3605744</v>
      </c>
      <c r="Q33" s="340">
        <v>0</v>
      </c>
      <c r="R33" s="315">
        <v>2803</v>
      </c>
      <c r="S33" s="315">
        <v>6258961</v>
      </c>
      <c r="T33" s="315">
        <v>695481</v>
      </c>
      <c r="U33" s="315">
        <v>5563480</v>
      </c>
      <c r="V33" s="315">
        <v>12947426</v>
      </c>
      <c r="W33" s="316">
        <v>273903</v>
      </c>
      <c r="X33" s="314">
        <v>9490366.3855222948</v>
      </c>
      <c r="Y33" s="315">
        <v>41811.30233125839</v>
      </c>
      <c r="Z33" s="316">
        <v>9448555.0831910372</v>
      </c>
      <c r="AA33" s="314">
        <v>106812960</v>
      </c>
      <c r="AB33" s="315">
        <v>7174446</v>
      </c>
      <c r="AC33" s="315">
        <v>547130</v>
      </c>
      <c r="AD33" s="315">
        <v>130222</v>
      </c>
      <c r="AE33" s="315">
        <v>36069</v>
      </c>
      <c r="AF33" s="315">
        <v>94778</v>
      </c>
      <c r="AG33" s="315">
        <v>16800054</v>
      </c>
      <c r="AH33" s="315">
        <v>3733527</v>
      </c>
      <c r="AI33" s="315">
        <v>77488280</v>
      </c>
      <c r="AJ33" s="315">
        <v>808454</v>
      </c>
      <c r="AK33" s="316">
        <v>0</v>
      </c>
      <c r="AL33" s="314">
        <v>0</v>
      </c>
      <c r="AM33" s="315">
        <v>0</v>
      </c>
      <c r="AN33" s="315">
        <v>0</v>
      </c>
      <c r="AO33" s="315">
        <v>0</v>
      </c>
      <c r="AP33" s="335">
        <v>0</v>
      </c>
      <c r="AQ33" s="338">
        <v>143280153.38552231</v>
      </c>
    </row>
    <row r="39" spans="3:43">
      <c r="C39" s="1496" t="s">
        <v>389</v>
      </c>
      <c r="D39" s="1496"/>
      <c r="E39" s="1496"/>
      <c r="F39" s="1496"/>
      <c r="G39" s="1496"/>
      <c r="H39" s="1496"/>
    </row>
    <row r="40" spans="3:43" ht="15" thickBot="1"/>
    <row r="41" spans="3:43" ht="15" thickBot="1">
      <c r="U41" s="1196" t="s">
        <v>394</v>
      </c>
      <c r="V41" s="1197"/>
      <c r="W41" s="1197"/>
      <c r="X41" s="1197"/>
      <c r="Y41" s="1197"/>
      <c r="Z41" s="1197"/>
      <c r="AA41" s="1197"/>
      <c r="AB41" s="1197"/>
      <c r="AC41" s="1198"/>
    </row>
    <row r="42" spans="3:43" ht="15" customHeight="1" thickBot="1">
      <c r="U42" s="3" t="s">
        <v>302</v>
      </c>
      <c r="V42" s="1196" t="s">
        <v>393</v>
      </c>
      <c r="W42" s="1198"/>
      <c r="X42" s="1196" t="s">
        <v>304</v>
      </c>
      <c r="Y42" s="1197"/>
      <c r="Z42" s="1198"/>
      <c r="AA42" s="1197" t="s">
        <v>305</v>
      </c>
      <c r="AB42" s="1197"/>
      <c r="AC42" s="1198"/>
    </row>
    <row r="43" spans="3:43">
      <c r="T43" s="317">
        <v>2016</v>
      </c>
      <c r="U43" s="343">
        <v>27095127</v>
      </c>
      <c r="V43" s="1538">
        <v>10607026.031478133</v>
      </c>
      <c r="W43" s="1546"/>
      <c r="X43" s="1538">
        <v>94891977</v>
      </c>
      <c r="Y43" s="1539"/>
      <c r="Z43" s="1540"/>
      <c r="AA43" s="861">
        <v>0</v>
      </c>
      <c r="AB43" s="859"/>
      <c r="AC43" s="1096"/>
    </row>
    <row r="44" spans="3:43">
      <c r="T44" s="318">
        <v>2017</v>
      </c>
      <c r="U44" s="344">
        <v>28114611</v>
      </c>
      <c r="V44" s="1494">
        <v>9343198.1982928198</v>
      </c>
      <c r="W44" s="1495"/>
      <c r="X44" s="1494">
        <v>108299387</v>
      </c>
      <c r="Y44" s="1541"/>
      <c r="Z44" s="1542"/>
      <c r="AA44" s="856">
        <f>AA43</f>
        <v>0</v>
      </c>
      <c r="AB44" s="857"/>
      <c r="AC44" s="858"/>
    </row>
    <row r="45" spans="3:43">
      <c r="T45" s="318">
        <v>2018</v>
      </c>
      <c r="U45" s="344">
        <v>26972028</v>
      </c>
      <c r="V45" s="1494">
        <v>9331310.5889137033</v>
      </c>
      <c r="W45" s="1495"/>
      <c r="X45" s="1494">
        <v>108354983</v>
      </c>
      <c r="Y45" s="1541"/>
      <c r="Z45" s="1542"/>
      <c r="AA45" s="856">
        <f t="shared" ref="AA45:AA48" si="0">AA44</f>
        <v>0</v>
      </c>
      <c r="AB45" s="857"/>
      <c r="AC45" s="858"/>
    </row>
    <row r="46" spans="3:43">
      <c r="T46" s="318">
        <v>2019</v>
      </c>
      <c r="U46" s="344">
        <v>27226225</v>
      </c>
      <c r="V46" s="1494">
        <v>9372647.5057961773</v>
      </c>
      <c r="W46" s="1495"/>
      <c r="X46" s="1494">
        <v>111169010</v>
      </c>
      <c r="Y46" s="1541"/>
      <c r="Z46" s="1542"/>
      <c r="AA46" s="856">
        <f t="shared" si="0"/>
        <v>0</v>
      </c>
      <c r="AB46" s="857"/>
      <c r="AC46" s="858"/>
    </row>
    <row r="47" spans="3:43">
      <c r="T47" s="318">
        <v>2020</v>
      </c>
      <c r="U47" s="344">
        <v>26123362</v>
      </c>
      <c r="V47" s="1494">
        <v>8215284.3788967701</v>
      </c>
      <c r="W47" s="1495"/>
      <c r="X47" s="1494">
        <v>99266656</v>
      </c>
      <c r="Y47" s="1541"/>
      <c r="Z47" s="1542"/>
      <c r="AA47" s="856">
        <f t="shared" si="0"/>
        <v>0</v>
      </c>
      <c r="AB47" s="857"/>
      <c r="AC47" s="858"/>
    </row>
    <row r="48" spans="3:43" ht="15" thickBot="1">
      <c r="T48" s="319" t="s">
        <v>385</v>
      </c>
      <c r="U48" s="345">
        <v>26976827</v>
      </c>
      <c r="V48" s="1543">
        <v>9490366.3855222948</v>
      </c>
      <c r="W48" s="1547"/>
      <c r="X48" s="1543">
        <v>106812960</v>
      </c>
      <c r="Y48" s="1544"/>
      <c r="Z48" s="1545"/>
      <c r="AA48" s="862">
        <f t="shared" si="0"/>
        <v>0</v>
      </c>
      <c r="AB48" s="860"/>
      <c r="AC48" s="1274"/>
    </row>
    <row r="49" spans="6:39" ht="15" thickBot="1">
      <c r="U49" s="3" t="s">
        <v>302</v>
      </c>
      <c r="V49" s="1196" t="s">
        <v>393</v>
      </c>
      <c r="W49" s="1198"/>
      <c r="X49" s="1196" t="s">
        <v>304</v>
      </c>
      <c r="Y49" s="1197"/>
      <c r="Z49" s="1198"/>
      <c r="AA49" s="1197" t="s">
        <v>305</v>
      </c>
      <c r="AB49" s="1197"/>
      <c r="AC49" s="1198"/>
    </row>
    <row r="50" spans="6:39">
      <c r="F50" t="s">
        <v>166</v>
      </c>
    </row>
    <row r="53" spans="6:39" ht="15" thickBot="1"/>
    <row r="54" spans="6:39" ht="15" thickBot="1">
      <c r="T54" s="1196">
        <v>2021</v>
      </c>
      <c r="U54" s="1197"/>
      <c r="V54" s="1197"/>
      <c r="W54" s="1198"/>
      <c r="X54" s="1196">
        <f>T54-1</f>
        <v>2020</v>
      </c>
      <c r="Y54" s="1197"/>
      <c r="Z54" s="1197"/>
      <c r="AA54" s="1198"/>
      <c r="AB54" s="1196">
        <f t="shared" ref="AB54" si="1">X54-1</f>
        <v>2019</v>
      </c>
      <c r="AC54" s="1197"/>
      <c r="AD54" s="1197"/>
      <c r="AE54" s="1198"/>
      <c r="AF54" s="1196">
        <f t="shared" ref="AF54" si="2">AB54-1</f>
        <v>2018</v>
      </c>
      <c r="AG54" s="1197"/>
      <c r="AH54" s="1197"/>
      <c r="AI54" s="1198"/>
      <c r="AJ54" s="1196">
        <f>AF54-1</f>
        <v>2017</v>
      </c>
      <c r="AK54" s="1197"/>
      <c r="AL54" s="1197"/>
      <c r="AM54" s="1198"/>
    </row>
    <row r="55" spans="6:39" ht="15" thickBot="1">
      <c r="T55" s="1196" t="s">
        <v>395</v>
      </c>
      <c r="U55" s="1197"/>
      <c r="V55" s="1197"/>
      <c r="W55" s="1197"/>
      <c r="X55" s="859"/>
      <c r="Y55" s="859"/>
      <c r="Z55" s="859"/>
      <c r="AA55" s="859"/>
      <c r="AB55" s="1197"/>
      <c r="AC55" s="1197"/>
      <c r="AD55" s="1197"/>
      <c r="AE55" s="1197"/>
      <c r="AF55" s="1197"/>
      <c r="AG55" s="1197"/>
      <c r="AH55" s="1197"/>
      <c r="AI55" s="1197"/>
      <c r="AJ55" s="1197"/>
      <c r="AK55" s="1197"/>
      <c r="AL55" s="1197"/>
      <c r="AM55" s="1198"/>
    </row>
    <row r="56" spans="6:39">
      <c r="R56" s="1536" t="s">
        <v>263</v>
      </c>
      <c r="S56" s="1097"/>
      <c r="T56" s="7">
        <v>207247</v>
      </c>
      <c r="U56" s="7">
        <v>177126</v>
      </c>
      <c r="V56" s="7">
        <v>16713</v>
      </c>
      <c r="W56" s="354">
        <v>13408</v>
      </c>
      <c r="X56" s="155">
        <v>207522</v>
      </c>
      <c r="Y56" s="7">
        <v>177933</v>
      </c>
      <c r="Z56" s="7">
        <v>16995</v>
      </c>
      <c r="AA56" s="8">
        <v>12594</v>
      </c>
      <c r="AB56" s="355">
        <v>208493</v>
      </c>
      <c r="AC56" s="7">
        <v>177221</v>
      </c>
      <c r="AD56" s="7">
        <v>17506</v>
      </c>
      <c r="AE56" s="8">
        <v>13766</v>
      </c>
      <c r="AF56" s="7">
        <v>200337</v>
      </c>
      <c r="AG56" s="7">
        <v>170375</v>
      </c>
      <c r="AH56" s="7">
        <v>17701</v>
      </c>
      <c r="AI56" s="8">
        <v>12261</v>
      </c>
      <c r="AJ56" s="7">
        <v>198767</v>
      </c>
      <c r="AK56" s="7">
        <v>168612</v>
      </c>
      <c r="AL56" s="7">
        <v>17566</v>
      </c>
      <c r="AM56" s="8">
        <v>12589</v>
      </c>
    </row>
    <row r="57" spans="6:39">
      <c r="R57" s="1537" t="s">
        <v>3</v>
      </c>
      <c r="S57" s="1436"/>
      <c r="T57" s="1">
        <v>46855</v>
      </c>
      <c r="U57" s="1">
        <v>37291</v>
      </c>
      <c r="V57" s="1">
        <v>6289</v>
      </c>
      <c r="W57" s="200">
        <v>3275</v>
      </c>
      <c r="X57" s="12">
        <v>47604</v>
      </c>
      <c r="Y57" s="1">
        <v>38100</v>
      </c>
      <c r="Z57" s="1">
        <v>6343</v>
      </c>
      <c r="AA57" s="156">
        <v>3161</v>
      </c>
      <c r="AB57" s="199">
        <v>48933</v>
      </c>
      <c r="AC57" s="1">
        <v>39248</v>
      </c>
      <c r="AD57" s="1">
        <v>6411</v>
      </c>
      <c r="AE57" s="156">
        <v>3274</v>
      </c>
      <c r="AF57" s="1">
        <v>47523</v>
      </c>
      <c r="AG57" s="1">
        <v>38293</v>
      </c>
      <c r="AH57" s="1">
        <v>6196</v>
      </c>
      <c r="AI57" s="156">
        <v>3034</v>
      </c>
      <c r="AJ57" s="1">
        <v>48823</v>
      </c>
      <c r="AK57" s="1">
        <v>39450</v>
      </c>
      <c r="AL57" s="1">
        <v>6074</v>
      </c>
      <c r="AM57" s="156">
        <v>3299</v>
      </c>
    </row>
    <row r="58" spans="6:39">
      <c r="R58" s="1537" t="s">
        <v>150</v>
      </c>
      <c r="S58" s="1436"/>
      <c r="T58" s="1">
        <v>7222</v>
      </c>
      <c r="U58" s="1" t="s">
        <v>145</v>
      </c>
      <c r="V58" s="1">
        <v>1808</v>
      </c>
      <c r="W58" s="200" t="s">
        <v>145</v>
      </c>
      <c r="X58" s="12">
        <v>7419</v>
      </c>
      <c r="Y58" s="1">
        <v>5097</v>
      </c>
      <c r="Z58" s="1" t="s">
        <v>145</v>
      </c>
      <c r="AA58" s="156" t="s">
        <v>145</v>
      </c>
      <c r="AB58" s="199">
        <v>7577</v>
      </c>
      <c r="AC58" s="1" t="s">
        <v>145</v>
      </c>
      <c r="AD58" s="1">
        <v>1862</v>
      </c>
      <c r="AE58" s="156" t="s">
        <v>145</v>
      </c>
      <c r="AF58" s="1">
        <v>7533</v>
      </c>
      <c r="AG58" s="1"/>
      <c r="AH58" s="1">
        <v>1764</v>
      </c>
      <c r="AI58" s="156" t="s">
        <v>145</v>
      </c>
      <c r="AJ58" s="1">
        <v>7749</v>
      </c>
      <c r="AK58" s="1">
        <v>5470</v>
      </c>
      <c r="AL58" s="1" t="s">
        <v>145</v>
      </c>
      <c r="AM58" s="156" t="s">
        <v>145</v>
      </c>
    </row>
    <row r="59" spans="6:39">
      <c r="R59" s="1537" t="s">
        <v>151</v>
      </c>
      <c r="S59" s="1436"/>
      <c r="T59" s="1">
        <v>5767</v>
      </c>
      <c r="U59" s="1">
        <v>5025</v>
      </c>
      <c r="V59" s="1">
        <v>735</v>
      </c>
      <c r="W59" s="200">
        <v>7</v>
      </c>
      <c r="X59" s="12">
        <v>5907</v>
      </c>
      <c r="Y59" s="1">
        <v>5200</v>
      </c>
      <c r="Z59" s="1">
        <v>699</v>
      </c>
      <c r="AA59" s="156">
        <v>8</v>
      </c>
      <c r="AB59" s="199">
        <v>6025</v>
      </c>
      <c r="AC59" s="1"/>
      <c r="AD59" s="1"/>
      <c r="AE59" s="156">
        <v>9</v>
      </c>
      <c r="AF59" s="1">
        <v>6008</v>
      </c>
      <c r="AG59" s="1"/>
      <c r="AH59" s="1" t="s">
        <v>145</v>
      </c>
      <c r="AI59" s="156">
        <v>6</v>
      </c>
      <c r="AJ59" s="1">
        <v>6320</v>
      </c>
      <c r="AK59" s="1">
        <v>5621</v>
      </c>
      <c r="AL59" s="1">
        <v>693</v>
      </c>
      <c r="AM59" s="156">
        <v>6</v>
      </c>
    </row>
    <row r="60" spans="6:39" ht="15" thickBot="1">
      <c r="R60" s="157"/>
      <c r="S60" s="158" t="s">
        <v>152</v>
      </c>
      <c r="T60" s="158">
        <v>6736</v>
      </c>
      <c r="U60" s="158">
        <v>6134</v>
      </c>
      <c r="V60" s="158">
        <v>595</v>
      </c>
      <c r="W60" s="346">
        <v>7</v>
      </c>
      <c r="X60" s="157">
        <v>6594</v>
      </c>
      <c r="Y60" s="158">
        <v>6042</v>
      </c>
      <c r="Z60" s="158">
        <v>545</v>
      </c>
      <c r="AA60" s="159">
        <v>7</v>
      </c>
      <c r="AB60" s="347">
        <v>7056</v>
      </c>
      <c r="AC60" s="158"/>
      <c r="AD60" s="158"/>
      <c r="AE60" s="159">
        <v>4</v>
      </c>
      <c r="AF60" s="158">
        <v>6682</v>
      </c>
      <c r="AG60" s="158"/>
      <c r="AH60" s="158" t="s">
        <v>145</v>
      </c>
      <c r="AI60" s="159">
        <v>5</v>
      </c>
      <c r="AJ60" s="158">
        <v>6803</v>
      </c>
      <c r="AK60" s="158">
        <v>6366</v>
      </c>
      <c r="AL60" s="158" t="s">
        <v>145</v>
      </c>
      <c r="AM60" s="159" t="s">
        <v>145</v>
      </c>
    </row>
    <row r="66" spans="18:35" ht="15" thickBot="1">
      <c r="T66" t="s">
        <v>404</v>
      </c>
    </row>
    <row r="67" spans="18:35" ht="15" thickBot="1">
      <c r="T67" s="1429" t="s">
        <v>346</v>
      </c>
      <c r="U67" s="1430"/>
      <c r="V67" s="1430"/>
      <c r="W67" s="1431"/>
      <c r="X67" s="861" t="s">
        <v>399</v>
      </c>
      <c r="Y67" s="859"/>
      <c r="Z67" s="859"/>
      <c r="AA67" s="859"/>
      <c r="AB67" s="1096"/>
    </row>
    <row r="68" spans="18:35" ht="27.6" customHeight="1" thickBot="1">
      <c r="S68" s="211" t="s">
        <v>54</v>
      </c>
      <c r="T68" s="1426" t="s">
        <v>263</v>
      </c>
      <c r="U68" s="1427"/>
      <c r="V68" s="1427"/>
      <c r="W68" s="1428"/>
      <c r="X68" s="348" t="s">
        <v>263</v>
      </c>
      <c r="Y68" s="349" t="s">
        <v>396</v>
      </c>
      <c r="Z68" s="350" t="s">
        <v>397</v>
      </c>
      <c r="AA68" s="350" t="s">
        <v>151</v>
      </c>
      <c r="AB68" s="351" t="s">
        <v>398</v>
      </c>
    </row>
    <row r="69" spans="18:35">
      <c r="S69" s="352">
        <v>2016</v>
      </c>
      <c r="T69" s="1432">
        <v>132594130.03147814</v>
      </c>
      <c r="U69" s="1433"/>
      <c r="V69" s="1433"/>
      <c r="W69" s="1434"/>
      <c r="X69" s="155">
        <v>3704740</v>
      </c>
      <c r="Y69" s="7">
        <v>682153</v>
      </c>
      <c r="Z69" s="7">
        <v>123521</v>
      </c>
      <c r="AA69" s="7">
        <v>71368</v>
      </c>
      <c r="AB69" s="8">
        <v>54871</v>
      </c>
    </row>
    <row r="70" spans="18:35">
      <c r="S70" s="353">
        <v>2017</v>
      </c>
      <c r="T70" s="1435">
        <v>145757196.19829282</v>
      </c>
      <c r="U70" s="1436"/>
      <c r="V70" s="1436"/>
      <c r="W70" s="1437"/>
      <c r="X70" s="12">
        <v>3892218</v>
      </c>
      <c r="Y70" s="1">
        <v>710362</v>
      </c>
      <c r="Z70" s="1">
        <v>129590</v>
      </c>
      <c r="AA70" s="1">
        <v>73860</v>
      </c>
      <c r="AB70" s="156">
        <v>55592</v>
      </c>
    </row>
    <row r="71" spans="18:35">
      <c r="S71" s="353">
        <v>2018</v>
      </c>
      <c r="T71" s="1435">
        <v>144658321.58891371</v>
      </c>
      <c r="U71" s="1436"/>
      <c r="V71" s="1436"/>
      <c r="W71" s="1437"/>
      <c r="X71" s="12">
        <v>4060451</v>
      </c>
      <c r="Y71" s="1">
        <v>738063</v>
      </c>
      <c r="Z71" s="1">
        <v>133990</v>
      </c>
      <c r="AA71" s="1">
        <v>75989</v>
      </c>
      <c r="AB71" s="156">
        <v>56762</v>
      </c>
    </row>
    <row r="72" spans="18:35">
      <c r="S72" s="353">
        <v>2019</v>
      </c>
      <c r="T72" s="1435">
        <v>147767882.50579619</v>
      </c>
      <c r="U72" s="1436"/>
      <c r="V72" s="1436"/>
      <c r="W72" s="1437"/>
      <c r="X72" s="12">
        <v>4225538</v>
      </c>
      <c r="Y72" s="1">
        <v>759243</v>
      </c>
      <c r="Z72" s="1">
        <v>137738</v>
      </c>
      <c r="AA72" s="1">
        <v>77797</v>
      </c>
      <c r="AB72" s="156">
        <v>57612</v>
      </c>
    </row>
    <row r="73" spans="18:35">
      <c r="S73" s="353">
        <v>2020</v>
      </c>
      <c r="T73" s="1435">
        <v>133605302.37889677</v>
      </c>
      <c r="U73" s="1436"/>
      <c r="V73" s="1436"/>
      <c r="W73" s="1437"/>
      <c r="X73" s="12">
        <v>4140136</v>
      </c>
      <c r="Y73" s="1">
        <v>744728</v>
      </c>
      <c r="Z73" s="1">
        <v>136961</v>
      </c>
      <c r="AA73" s="1">
        <v>76966</v>
      </c>
      <c r="AB73" s="156">
        <v>56303</v>
      </c>
    </row>
    <row r="74" spans="18:35" ht="15" thickBot="1">
      <c r="S74" s="2" t="s">
        <v>385</v>
      </c>
      <c r="T74" s="1423">
        <v>143280153.38552231</v>
      </c>
      <c r="U74" s="1424"/>
      <c r="V74" s="1424"/>
      <c r="W74" s="1425"/>
      <c r="X74" s="157">
        <v>4236222</v>
      </c>
      <c r="Y74" s="158">
        <v>757666</v>
      </c>
      <c r="Z74" s="158">
        <v>136595</v>
      </c>
      <c r="AA74" s="158">
        <v>78159</v>
      </c>
      <c r="AB74" s="159">
        <v>56777</v>
      </c>
    </row>
    <row r="77" spans="18:35" ht="14.4" customHeight="1">
      <c r="S77" s="230" t="s">
        <v>405</v>
      </c>
      <c r="T77" s="230"/>
      <c r="U77" s="230"/>
      <c r="V77" s="230"/>
      <c r="W77" s="230"/>
      <c r="X77" s="230"/>
      <c r="Y77" s="230"/>
      <c r="AB77" s="1349" t="s">
        <v>412</v>
      </c>
      <c r="AC77" s="1349"/>
      <c r="AD77" s="1349"/>
      <c r="AE77" s="1349"/>
      <c r="AF77" s="1349"/>
      <c r="AG77" s="1349"/>
      <c r="AH77" s="1349"/>
      <c r="AI77" s="1349"/>
    </row>
    <row r="78" spans="18:35">
      <c r="S78" s="230"/>
      <c r="T78" s="230"/>
      <c r="U78" s="230"/>
      <c r="V78" s="230"/>
      <c r="W78" s="230"/>
      <c r="X78" s="230"/>
      <c r="Y78" s="230"/>
      <c r="AB78" s="1349"/>
      <c r="AC78" s="1349"/>
      <c r="AD78" s="1349"/>
      <c r="AE78" s="1349"/>
      <c r="AF78" s="1349"/>
      <c r="AG78" s="1349"/>
      <c r="AH78" s="1349"/>
      <c r="AI78" s="1349"/>
    </row>
    <row r="79" spans="18:35">
      <c r="S79" s="230" t="s">
        <v>410</v>
      </c>
      <c r="T79" s="230"/>
      <c r="U79" s="230" t="s">
        <v>400</v>
      </c>
      <c r="V79" s="371" t="s">
        <v>401</v>
      </c>
      <c r="W79" s="230" t="s">
        <v>403</v>
      </c>
      <c r="X79" s="230">
        <f>(Y74/X74)*T74</f>
        <v>25626253.93451881</v>
      </c>
      <c r="Y79" s="230" t="s">
        <v>404</v>
      </c>
      <c r="AB79" s="1349"/>
      <c r="AC79" s="1349"/>
      <c r="AD79" s="1349"/>
      <c r="AE79" s="1349"/>
      <c r="AF79" s="1349"/>
      <c r="AG79" s="1349"/>
      <c r="AH79" s="1349"/>
      <c r="AI79" s="1349"/>
    </row>
    <row r="80" spans="18:35">
      <c r="R80" s="230"/>
      <c r="S80" s="230"/>
      <c r="T80" s="230"/>
      <c r="U80" s="230"/>
      <c r="V80" s="372" t="s">
        <v>402</v>
      </c>
      <c r="W80" s="230"/>
      <c r="X80" s="230"/>
      <c r="Y80" s="230"/>
      <c r="AB80" s="1349"/>
      <c r="AC80" s="1349"/>
      <c r="AD80" s="1349"/>
      <c r="AE80" s="1349"/>
      <c r="AF80" s="1349"/>
      <c r="AG80" s="1349"/>
      <c r="AH80" s="1349"/>
      <c r="AI80" s="1349"/>
    </row>
    <row r="81" spans="17:41">
      <c r="R81" s="230"/>
      <c r="S81" s="230"/>
      <c r="T81" s="230"/>
      <c r="U81" s="230"/>
      <c r="V81" s="230"/>
      <c r="W81" s="230"/>
      <c r="X81" s="230"/>
      <c r="Y81" s="230"/>
      <c r="AB81" s="1349"/>
      <c r="AC81" s="1349"/>
      <c r="AD81" s="1349"/>
      <c r="AE81" s="1349"/>
      <c r="AF81" s="1349"/>
      <c r="AG81" s="1349"/>
      <c r="AH81" s="1349"/>
      <c r="AI81" s="1349"/>
    </row>
    <row r="82" spans="17:41" ht="15" thickBot="1">
      <c r="R82" s="230"/>
      <c r="S82" s="230"/>
      <c r="T82" s="230"/>
      <c r="U82" s="230"/>
      <c r="V82" s="230"/>
      <c r="W82" s="230"/>
      <c r="X82" s="230"/>
      <c r="Y82" s="230"/>
      <c r="AB82" s="1349"/>
      <c r="AC82" s="1349"/>
      <c r="AD82" s="1349"/>
      <c r="AE82" s="1349"/>
      <c r="AF82" s="1349"/>
      <c r="AG82" s="1349"/>
      <c r="AH82" s="1349"/>
      <c r="AI82" s="1349"/>
    </row>
    <row r="83" spans="17:41" ht="15" thickBot="1">
      <c r="R83" s="230"/>
      <c r="S83" s="230"/>
      <c r="T83" s="230"/>
      <c r="U83" s="1419" t="s">
        <v>411</v>
      </c>
      <c r="V83" s="1420"/>
      <c r="W83" s="1420"/>
      <c r="X83" s="1421"/>
      <c r="Y83" s="230"/>
      <c r="AB83" s="1349"/>
      <c r="AC83" s="1349"/>
      <c r="AD83" s="1349"/>
      <c r="AE83" s="1349"/>
      <c r="AF83" s="1349"/>
      <c r="AG83" s="1349"/>
      <c r="AH83" s="1349"/>
      <c r="AI83" s="1349"/>
    </row>
    <row r="84" spans="17:41" ht="15" thickBot="1">
      <c r="R84" s="230"/>
      <c r="S84" s="230"/>
      <c r="T84" s="230"/>
      <c r="U84" s="373" t="s">
        <v>406</v>
      </c>
      <c r="V84" s="374" t="s">
        <v>407</v>
      </c>
      <c r="W84" s="374" t="s">
        <v>408</v>
      </c>
      <c r="X84" s="375" t="s">
        <v>409</v>
      </c>
      <c r="Y84" s="230"/>
      <c r="AB84" s="1349"/>
      <c r="AC84" s="1349"/>
      <c r="AD84" s="1349"/>
      <c r="AE84" s="1349"/>
      <c r="AF84" s="1349"/>
      <c r="AG84" s="1349"/>
      <c r="AH84" s="1349"/>
      <c r="AI84" s="1349"/>
    </row>
    <row r="85" spans="17:41" ht="15" thickBot="1">
      <c r="R85" s="230"/>
      <c r="S85" s="230"/>
      <c r="T85" s="376">
        <v>2016</v>
      </c>
      <c r="U85" s="377">
        <f>(Y69/$X69)*$T$74</f>
        <v>26382144.623480786</v>
      </c>
      <c r="V85" s="377">
        <f t="shared" ref="V85:V89" si="3">(Z69/$X69)*$T$74</f>
        <v>4777152.4658499928</v>
      </c>
      <c r="W85" s="377">
        <f t="shared" ref="W85:W89" si="4">(AA69/$X69)*$T$74</f>
        <v>2760144.567990724</v>
      </c>
      <c r="X85" s="378">
        <f t="shared" ref="X85:X89" si="5">(AB69/$X69)*$T$74</f>
        <v>2122126.0591612351</v>
      </c>
      <c r="Y85" s="230"/>
      <c r="AB85" s="1349"/>
      <c r="AC85" s="1349"/>
      <c r="AD85" s="1349"/>
      <c r="AE85" s="1349"/>
      <c r="AF85" s="1349"/>
      <c r="AG85" s="1349"/>
      <c r="AH85" s="1349"/>
      <c r="AI85" s="1349"/>
    </row>
    <row r="86" spans="17:41" ht="15" thickBot="1">
      <c r="R86" s="230"/>
      <c r="S86" s="230"/>
      <c r="T86" s="379">
        <f>T85+1</f>
        <v>2017</v>
      </c>
      <c r="U86" s="377">
        <f t="shared" ref="U86:U89" si="6">(Y70/$X70)*$T$74</f>
        <v>26149813.889984164</v>
      </c>
      <c r="V86" s="377">
        <f t="shared" si="3"/>
        <v>4770461.2324463427</v>
      </c>
      <c r="W86" s="377">
        <f t="shared" si="4"/>
        <v>2718930.9871786926</v>
      </c>
      <c r="X86" s="380">
        <f t="shared" si="5"/>
        <v>2046450.1954946911</v>
      </c>
      <c r="Y86" s="230"/>
    </row>
    <row r="87" spans="17:41" ht="15" thickBot="1">
      <c r="R87" s="230"/>
      <c r="S87" s="230"/>
      <c r="T87" s="379">
        <f t="shared" ref="T87:T90" si="7">T86+1</f>
        <v>2018</v>
      </c>
      <c r="U87" s="377">
        <f>(Y71/$X71)*$T$74</f>
        <v>26043850.75652403</v>
      </c>
      <c r="V87" s="377">
        <f t="shared" si="3"/>
        <v>4728072.7564810244</v>
      </c>
      <c r="W87" s="377">
        <f t="shared" si="4"/>
        <v>2681405.483187078</v>
      </c>
      <c r="X87" s="380">
        <f t="shared" si="5"/>
        <v>2002946.9796505405</v>
      </c>
      <c r="Y87" s="230"/>
    </row>
    <row r="88" spans="17:41" ht="15" thickBot="1">
      <c r="R88" s="230"/>
      <c r="S88" s="230"/>
      <c r="T88" s="379">
        <f t="shared" si="7"/>
        <v>2019</v>
      </c>
      <c r="U88" s="377">
        <f t="shared" si="6"/>
        <v>25744521.406950813</v>
      </c>
      <c r="V88" s="377">
        <f t="shared" si="3"/>
        <v>4670440.0166357681</v>
      </c>
      <c r="W88" s="377">
        <f t="shared" si="4"/>
        <v>2637951.9230293231</v>
      </c>
      <c r="X88" s="380">
        <f t="shared" si="5"/>
        <v>1953516.0249053992</v>
      </c>
      <c r="Y88" s="230"/>
    </row>
    <row r="89" spans="17:41" ht="15" thickBot="1">
      <c r="R89" s="230"/>
      <c r="S89" s="230"/>
      <c r="T89" s="379">
        <f t="shared" si="7"/>
        <v>2020</v>
      </c>
      <c r="U89" s="377">
        <f t="shared" si="6"/>
        <v>25773245.630214382</v>
      </c>
      <c r="V89" s="377">
        <f t="shared" si="3"/>
        <v>4739890.9330115048</v>
      </c>
      <c r="W89" s="377">
        <f t="shared" si="4"/>
        <v>2663608.220954604</v>
      </c>
      <c r="X89" s="380">
        <f t="shared" si="5"/>
        <v>1948511.468238015</v>
      </c>
      <c r="Y89" s="230"/>
    </row>
    <row r="90" spans="17:41" ht="15" thickBot="1">
      <c r="R90" s="230"/>
      <c r="S90" s="230"/>
      <c r="T90" s="381">
        <f t="shared" si="7"/>
        <v>2021</v>
      </c>
      <c r="U90" s="377">
        <f>(Y74/$X74)*$T$74</f>
        <v>25626253.93451881</v>
      </c>
      <c r="V90" s="377">
        <f>(Z74/$X74)*$T$74</f>
        <v>4620001.6315706354</v>
      </c>
      <c r="W90" s="377">
        <f>(AA74/$X74)*$T$74</f>
        <v>2643542.644474024</v>
      </c>
      <c r="X90" s="380">
        <f>(AB74/$X74)*$T$74</f>
        <v>1920347.2501605912</v>
      </c>
      <c r="Y90" s="230"/>
    </row>
    <row r="91" spans="17:41">
      <c r="R91" s="230"/>
      <c r="S91" s="230"/>
      <c r="T91" s="230"/>
      <c r="U91" s="230"/>
      <c r="V91" s="230"/>
      <c r="W91" s="230"/>
      <c r="X91" s="230"/>
      <c r="Y91" s="230"/>
    </row>
    <row r="92" spans="17:41">
      <c r="Q92" s="230"/>
      <c r="R92" s="230"/>
      <c r="S92" s="230"/>
      <c r="T92" s="230"/>
      <c r="U92" s="230"/>
      <c r="V92" s="230"/>
      <c r="W92" s="230"/>
      <c r="X92" s="230"/>
      <c r="Y92" s="230"/>
      <c r="Z92" s="230"/>
      <c r="AA92" s="230"/>
      <c r="AB92" s="230"/>
      <c r="AC92" s="230"/>
      <c r="AD92" s="230"/>
      <c r="AE92" s="230"/>
      <c r="AF92" s="230"/>
      <c r="AG92" s="230"/>
      <c r="AH92" s="230"/>
      <c r="AI92" s="230"/>
      <c r="AJ92" s="230"/>
      <c r="AK92" s="230"/>
      <c r="AL92" s="230"/>
      <c r="AM92" s="230"/>
      <c r="AN92" s="230"/>
      <c r="AO92" s="230"/>
    </row>
    <row r="93" spans="17:41">
      <c r="Q93" s="230"/>
      <c r="R93" s="230"/>
      <c r="S93" s="230"/>
      <c r="T93" s="230"/>
      <c r="U93" s="230"/>
      <c r="V93" s="230"/>
      <c r="W93" s="230"/>
      <c r="X93" s="230"/>
      <c r="Y93" s="230"/>
      <c r="Z93" s="230"/>
      <c r="AA93" s="230"/>
      <c r="AB93" s="230"/>
      <c r="AC93" s="230"/>
      <c r="AD93" s="230"/>
      <c r="AE93" s="230"/>
      <c r="AF93" s="230"/>
      <c r="AG93" s="230"/>
      <c r="AH93" s="230"/>
      <c r="AI93" s="230"/>
      <c r="AJ93" s="230"/>
      <c r="AK93" s="230"/>
      <c r="AL93" s="230"/>
      <c r="AM93" s="230"/>
      <c r="AN93" s="230"/>
      <c r="AO93" s="230"/>
    </row>
    <row r="94" spans="17:41">
      <c r="Q94" s="230"/>
      <c r="R94" s="230"/>
      <c r="S94" s="1422" t="s">
        <v>169</v>
      </c>
      <c r="T94" s="1422"/>
      <c r="U94" s="1422"/>
      <c r="V94" s="1422"/>
      <c r="W94" s="230"/>
      <c r="X94" s="230"/>
      <c r="Y94" s="230"/>
      <c r="Z94" s="230"/>
      <c r="AA94" s="230"/>
      <c r="AB94" s="230"/>
      <c r="AC94" s="230"/>
      <c r="AD94" s="230"/>
      <c r="AE94" s="230"/>
      <c r="AF94" s="230"/>
      <c r="AG94" s="230"/>
      <c r="AH94" s="230"/>
      <c r="AI94" s="230"/>
      <c r="AJ94" s="230"/>
      <c r="AK94" s="230"/>
      <c r="AL94" s="230"/>
      <c r="AM94" s="230"/>
      <c r="AN94" s="230"/>
      <c r="AO94" s="230"/>
    </row>
    <row r="95" spans="17:41">
      <c r="Q95" s="4" t="s">
        <v>422</v>
      </c>
      <c r="R95" s="230"/>
      <c r="S95" s="230"/>
      <c r="T95" s="230"/>
      <c r="U95" s="230"/>
      <c r="V95" s="230"/>
      <c r="W95" s="230"/>
      <c r="X95" s="230"/>
      <c r="Y95" s="230"/>
      <c r="Z95" s="230"/>
      <c r="AA95" s="230"/>
      <c r="AB95" s="230"/>
      <c r="AC95" s="230"/>
      <c r="AD95" s="230"/>
      <c r="AE95" s="230"/>
      <c r="AF95" s="230"/>
      <c r="AG95" s="230"/>
      <c r="AH95" s="230"/>
      <c r="AI95" s="230"/>
      <c r="AJ95" s="230"/>
      <c r="AK95" s="230"/>
      <c r="AL95" s="230"/>
      <c r="AM95" s="230"/>
      <c r="AN95" s="230"/>
      <c r="AO95" s="230"/>
    </row>
    <row r="96" spans="17:41">
      <c r="Q96" s="230"/>
      <c r="R96" s="230"/>
      <c r="S96" s="230"/>
      <c r="T96" s="230"/>
      <c r="U96" s="230"/>
      <c r="V96" s="230"/>
      <c r="W96" s="230"/>
      <c r="X96" s="230"/>
      <c r="Y96" s="230"/>
      <c r="Z96" s="230"/>
      <c r="AA96" s="230"/>
      <c r="AB96" s="230"/>
      <c r="AC96" s="230"/>
      <c r="AD96" s="230"/>
      <c r="AE96" s="230"/>
      <c r="AF96" s="230"/>
      <c r="AG96" s="230"/>
      <c r="AH96" s="230"/>
      <c r="AI96" s="230"/>
      <c r="AJ96" s="230"/>
      <c r="AK96" s="230"/>
      <c r="AL96" s="230"/>
      <c r="AM96" s="230"/>
      <c r="AN96" s="230"/>
      <c r="AO96" s="230"/>
    </row>
    <row r="97" spans="17:41">
      <c r="Q97" s="230"/>
      <c r="R97" s="230"/>
      <c r="S97" s="230" t="s">
        <v>190</v>
      </c>
      <c r="T97" s="230"/>
      <c r="U97" s="230"/>
      <c r="V97" s="230"/>
      <c r="W97" s="230"/>
      <c r="X97" s="230"/>
      <c r="Y97" s="230"/>
      <c r="Z97" s="230"/>
      <c r="AA97" s="230"/>
      <c r="AB97" s="230"/>
      <c r="AC97" s="230"/>
      <c r="AD97" s="230"/>
      <c r="AE97" s="230"/>
      <c r="AF97" s="230"/>
      <c r="AG97" s="230"/>
      <c r="AH97" s="230"/>
      <c r="AI97" s="230"/>
      <c r="AJ97" s="230"/>
      <c r="AK97" s="230"/>
      <c r="AL97" s="230"/>
      <c r="AM97" s="230"/>
      <c r="AN97" s="230"/>
      <c r="AO97" s="230"/>
    </row>
    <row r="98" spans="17:41" ht="15" thickBot="1">
      <c r="Q98" s="230"/>
      <c r="R98" s="230"/>
      <c r="S98" s="230"/>
      <c r="T98" s="230"/>
      <c r="U98" s="230"/>
      <c r="V98" s="230"/>
      <c r="W98" s="230"/>
      <c r="X98" s="230"/>
      <c r="Y98" s="230"/>
      <c r="Z98" s="230"/>
      <c r="AA98" s="230"/>
      <c r="AB98" s="230"/>
      <c r="AC98" s="230"/>
      <c r="AD98" s="230"/>
      <c r="AE98" s="230"/>
      <c r="AF98" s="230"/>
      <c r="AG98" s="230"/>
      <c r="AH98" s="230"/>
      <c r="AI98" s="230"/>
      <c r="AJ98" s="230"/>
      <c r="AK98" s="230"/>
      <c r="AL98" s="230"/>
      <c r="AM98" s="230"/>
      <c r="AN98" s="230"/>
      <c r="AO98" s="230"/>
    </row>
    <row r="99" spans="17:41" ht="16.8" thickBot="1">
      <c r="Q99" s="230"/>
      <c r="R99" s="230"/>
      <c r="S99" s="230"/>
      <c r="T99" s="230"/>
      <c r="U99" s="230"/>
      <c r="V99" s="230"/>
      <c r="W99" s="230"/>
      <c r="X99" s="230"/>
      <c r="Y99" s="230"/>
      <c r="Z99" s="230"/>
      <c r="AA99" s="230"/>
      <c r="AB99" s="1416" t="s">
        <v>421</v>
      </c>
      <c r="AC99" s="1417"/>
      <c r="AD99" s="230"/>
      <c r="AE99" s="230"/>
      <c r="AF99" s="230"/>
      <c r="AG99" s="230"/>
      <c r="AH99" s="230"/>
      <c r="AI99" s="230"/>
      <c r="AJ99" s="230"/>
      <c r="AK99" s="230"/>
      <c r="AL99" s="230"/>
      <c r="AM99" s="230"/>
      <c r="AN99" s="230"/>
      <c r="AO99" s="230"/>
    </row>
    <row r="100" spans="17:41" ht="15" thickBot="1">
      <c r="Q100" s="230"/>
      <c r="R100" s="230"/>
      <c r="S100" s="230"/>
      <c r="T100" s="230"/>
      <c r="U100" s="1413" t="s">
        <v>169</v>
      </c>
      <c r="V100" s="1414"/>
      <c r="W100" s="1414"/>
      <c r="X100" s="1415"/>
      <c r="Y100" s="1413" t="s">
        <v>413</v>
      </c>
      <c r="Z100" s="1414"/>
      <c r="AA100" s="1414"/>
      <c r="AB100" s="1414"/>
      <c r="AC100" s="1413" t="s">
        <v>416</v>
      </c>
      <c r="AD100" s="1414"/>
      <c r="AE100" s="1414"/>
      <c r="AF100" s="1414"/>
      <c r="AG100" s="1413" t="s">
        <v>414</v>
      </c>
      <c r="AH100" s="1414"/>
      <c r="AI100" s="1414"/>
      <c r="AJ100" s="1415"/>
      <c r="AK100" s="1413" t="s">
        <v>415</v>
      </c>
      <c r="AL100" s="1414"/>
      <c r="AM100" s="1414"/>
      <c r="AN100" s="1415"/>
      <c r="AO100" s="230"/>
    </row>
    <row r="101" spans="17:41" ht="15" thickBot="1">
      <c r="Q101" s="230"/>
      <c r="R101" s="230"/>
      <c r="S101" s="230"/>
      <c r="T101" s="230"/>
      <c r="U101" s="382" t="s">
        <v>406</v>
      </c>
      <c r="V101" s="383" t="s">
        <v>407</v>
      </c>
      <c r="W101" s="383" t="s">
        <v>408</v>
      </c>
      <c r="X101" s="384" t="s">
        <v>409</v>
      </c>
      <c r="Y101" s="382" t="s">
        <v>406</v>
      </c>
      <c r="Z101" s="383" t="s">
        <v>407</v>
      </c>
      <c r="AA101" s="383" t="s">
        <v>408</v>
      </c>
      <c r="AB101" s="385" t="s">
        <v>409</v>
      </c>
      <c r="AC101" s="382" t="s">
        <v>406</v>
      </c>
      <c r="AD101" s="383" t="s">
        <v>407</v>
      </c>
      <c r="AE101" s="383" t="s">
        <v>408</v>
      </c>
      <c r="AF101" s="385" t="s">
        <v>409</v>
      </c>
      <c r="AG101" s="386" t="s">
        <v>406</v>
      </c>
      <c r="AH101" s="383" t="s">
        <v>407</v>
      </c>
      <c r="AI101" s="383" t="s">
        <v>408</v>
      </c>
      <c r="AJ101" s="384" t="s">
        <v>409</v>
      </c>
      <c r="AK101" s="382" t="s">
        <v>406</v>
      </c>
      <c r="AL101" s="383" t="s">
        <v>407</v>
      </c>
      <c r="AM101" s="383" t="s">
        <v>408</v>
      </c>
      <c r="AN101" s="384" t="s">
        <v>409</v>
      </c>
      <c r="AO101" s="230"/>
    </row>
    <row r="102" spans="17:41" ht="15" thickBot="1">
      <c r="Q102" s="230"/>
      <c r="R102" s="230"/>
      <c r="S102" s="230"/>
      <c r="T102" s="378">
        <v>2021</v>
      </c>
      <c r="U102" s="387">
        <f>((Y102*10^3)-(AC102*10^3))/AG102</f>
        <v>-6.8890460776966818E-3</v>
      </c>
      <c r="V102" s="388"/>
      <c r="W102" s="388"/>
      <c r="X102" s="389"/>
      <c r="Y102" s="390">
        <v>6242.3742929999971</v>
      </c>
      <c r="Z102" s="388"/>
      <c r="AA102" s="388"/>
      <c r="AB102" s="391"/>
      <c r="AC102" s="390">
        <v>6417.7068630000022</v>
      </c>
      <c r="AD102" s="388"/>
      <c r="AE102" s="388"/>
      <c r="AF102" s="391"/>
      <c r="AG102" s="392">
        <f>AK102-(AC102*10^3)</f>
        <v>25450921.364518806</v>
      </c>
      <c r="AH102" s="388"/>
      <c r="AI102" s="388"/>
      <c r="AJ102" s="389"/>
      <c r="AK102" s="392">
        <f>U90+(Y102*10^3)</f>
        <v>31868628.227518808</v>
      </c>
      <c r="AL102" s="388"/>
      <c r="AM102" s="388"/>
      <c r="AN102" s="389"/>
      <c r="AO102" s="230"/>
    </row>
    <row r="103" spans="17:41">
      <c r="Q103" s="230"/>
      <c r="R103" s="230"/>
      <c r="S103" s="230"/>
      <c r="T103" s="393">
        <f>T102-1</f>
        <v>2020</v>
      </c>
      <c r="U103" s="387">
        <f>((Y103*10^3)-(AC103*10^3))/AG103</f>
        <v>-1.5477160261360867E-2</v>
      </c>
      <c r="V103" s="388"/>
      <c r="W103" s="388"/>
      <c r="X103" s="389"/>
      <c r="Y103" s="390">
        <v>5492.6895010000126</v>
      </c>
      <c r="Z103" s="388"/>
      <c r="AA103" s="388"/>
      <c r="AB103" s="391"/>
      <c r="AC103" s="390">
        <v>5885.5064630000043</v>
      </c>
      <c r="AD103" s="388"/>
      <c r="AE103" s="388"/>
      <c r="AF103" s="391"/>
      <c r="AG103" s="392">
        <f t="shared" ref="AG103:AG106" si="8">AK103-(AC103*10^3)</f>
        <v>25380428.668214392</v>
      </c>
      <c r="AH103" s="388"/>
      <c r="AI103" s="388"/>
      <c r="AJ103" s="389"/>
      <c r="AK103" s="392">
        <f>U89+(Y103*10^3)</f>
        <v>31265935.131214395</v>
      </c>
      <c r="AL103" s="388"/>
      <c r="AM103" s="388"/>
      <c r="AN103" s="389"/>
      <c r="AO103" s="230"/>
    </row>
    <row r="104" spans="17:41">
      <c r="Q104" s="230"/>
      <c r="R104" s="230"/>
      <c r="S104" s="230"/>
      <c r="T104" s="393">
        <f t="shared" ref="T104:T105" si="9">T103-1</f>
        <v>2019</v>
      </c>
      <c r="U104" s="387">
        <f t="shared" ref="U104:U106" si="10">((Y104*10^3)-(AC104*10^3))/AG104</f>
        <v>-3.1459672503060865E-2</v>
      </c>
      <c r="V104" s="388"/>
      <c r="W104" s="388"/>
      <c r="X104" s="389"/>
      <c r="Y104" s="390">
        <v>5853.1580919999933</v>
      </c>
      <c r="Z104" s="388"/>
      <c r="AA104" s="388"/>
      <c r="AB104" s="391"/>
      <c r="AC104" s="390">
        <v>6638.3698009999971</v>
      </c>
      <c r="AD104" s="388"/>
      <c r="AE104" s="388"/>
      <c r="AF104" s="391"/>
      <c r="AG104" s="392">
        <f t="shared" si="8"/>
        <v>24959309.69795081</v>
      </c>
      <c r="AH104" s="388"/>
      <c r="AI104" s="388"/>
      <c r="AJ104" s="389"/>
      <c r="AK104" s="392">
        <f>U88+(Y104*10^3)</f>
        <v>31597679.498950806</v>
      </c>
      <c r="AL104" s="388"/>
      <c r="AM104" s="388"/>
      <c r="AN104" s="389"/>
      <c r="AO104" s="230"/>
    </row>
    <row r="105" spans="17:41">
      <c r="Q105" s="230"/>
      <c r="R105" s="230"/>
      <c r="S105" s="230"/>
      <c r="T105" s="393">
        <f t="shared" si="9"/>
        <v>2018</v>
      </c>
      <c r="U105" s="387">
        <f t="shared" si="10"/>
        <v>-3.7065959176290804E-2</v>
      </c>
      <c r="V105" s="388"/>
      <c r="W105" s="388"/>
      <c r="X105" s="389"/>
      <c r="Y105" s="390">
        <v>7478.5321020000019</v>
      </c>
      <c r="Z105" s="388"/>
      <c r="AA105" s="388"/>
      <c r="AB105" s="391"/>
      <c r="AC105" s="390">
        <v>8409.3700109999936</v>
      </c>
      <c r="AD105" s="388"/>
      <c r="AE105" s="388"/>
      <c r="AF105" s="391"/>
      <c r="AG105" s="392">
        <f t="shared" si="8"/>
        <v>25113012.847524039</v>
      </c>
      <c r="AH105" s="388"/>
      <c r="AI105" s="388"/>
      <c r="AJ105" s="389"/>
      <c r="AK105" s="392">
        <f>U87+(Y105*10^3)</f>
        <v>33522382.858524032</v>
      </c>
      <c r="AL105" s="388"/>
      <c r="AM105" s="388"/>
      <c r="AN105" s="389"/>
      <c r="AO105" s="230"/>
    </row>
    <row r="106" spans="17:41" ht="15" thickBot="1">
      <c r="Q106" s="230"/>
      <c r="R106" s="230"/>
      <c r="S106" s="230"/>
      <c r="T106" s="394">
        <f>T105-1</f>
        <v>2017</v>
      </c>
      <c r="U106" s="395">
        <f t="shared" si="10"/>
        <v>-9.1061741719433899E-3</v>
      </c>
      <c r="V106" s="396"/>
      <c r="W106" s="396"/>
      <c r="X106" s="397"/>
      <c r="Y106" s="398">
        <v>7590.3331100000423</v>
      </c>
      <c r="Z106" s="396"/>
      <c r="AA106" s="396"/>
      <c r="AB106" s="399"/>
      <c r="AC106" s="398">
        <v>7826.3090320000256</v>
      </c>
      <c r="AD106" s="396"/>
      <c r="AE106" s="396"/>
      <c r="AF106" s="399"/>
      <c r="AG106" s="400">
        <f t="shared" si="8"/>
        <v>25913837.967984177</v>
      </c>
      <c r="AH106" s="396"/>
      <c r="AI106" s="396"/>
      <c r="AJ106" s="397"/>
      <c r="AK106" s="400">
        <f>U86+(Y106*10^3)</f>
        <v>33740146.999984205</v>
      </c>
      <c r="AL106" s="396"/>
      <c r="AM106" s="396"/>
      <c r="AN106" s="397"/>
      <c r="AO106" s="230"/>
    </row>
    <row r="107" spans="17:41">
      <c r="Q107" s="230"/>
      <c r="R107" s="230"/>
      <c r="S107" s="230"/>
      <c r="T107" s="230"/>
      <c r="U107" s="230"/>
      <c r="V107" s="230"/>
      <c r="W107" s="230"/>
      <c r="X107" s="230"/>
      <c r="Y107" s="230"/>
      <c r="Z107" s="230"/>
      <c r="AA107" s="230"/>
      <c r="AB107" s="230"/>
      <c r="AC107" s="230"/>
      <c r="AD107" s="230"/>
      <c r="AE107" s="230"/>
      <c r="AF107" s="230"/>
      <c r="AG107" s="230"/>
      <c r="AH107" s="230"/>
      <c r="AI107" s="230"/>
      <c r="AJ107" s="230"/>
      <c r="AK107" s="230"/>
      <c r="AL107" s="230"/>
      <c r="AM107" s="230"/>
      <c r="AN107" s="230"/>
      <c r="AO107" s="230"/>
    </row>
    <row r="108" spans="17:41">
      <c r="Q108" s="230"/>
      <c r="R108" s="230"/>
      <c r="S108" s="230"/>
      <c r="T108" s="230"/>
      <c r="U108" s="230"/>
      <c r="V108" s="230"/>
      <c r="W108" s="230"/>
      <c r="X108" s="230"/>
      <c r="Y108" s="230"/>
      <c r="Z108" s="230"/>
      <c r="AA108" s="230"/>
      <c r="AB108" s="230"/>
      <c r="AC108" s="230"/>
      <c r="AD108" s="230"/>
      <c r="AE108" s="230"/>
      <c r="AF108" s="230"/>
      <c r="AG108" s="230"/>
      <c r="AH108" s="230"/>
      <c r="AI108" s="230"/>
      <c r="AJ108" s="230"/>
      <c r="AK108" s="230"/>
      <c r="AL108" s="230"/>
      <c r="AM108" s="230"/>
      <c r="AN108" s="230"/>
      <c r="AO108" s="230"/>
    </row>
    <row r="109" spans="17:41">
      <c r="Q109" s="230"/>
      <c r="R109" s="230"/>
      <c r="S109" s="1418" t="s">
        <v>417</v>
      </c>
      <c r="T109" s="1418"/>
      <c r="U109" s="1418"/>
      <c r="V109" s="1418"/>
      <c r="W109" s="1418"/>
      <c r="X109" s="1418"/>
      <c r="Y109" s="1418"/>
      <c r="Z109" s="230"/>
      <c r="AA109" s="230"/>
      <c r="AB109" s="230"/>
      <c r="AC109" s="230"/>
      <c r="AD109" s="230"/>
      <c r="AE109" s="230"/>
      <c r="AF109" s="230"/>
      <c r="AG109" s="230"/>
      <c r="AH109" s="230"/>
      <c r="AI109" s="230"/>
      <c r="AJ109" s="230"/>
      <c r="AK109" s="230"/>
      <c r="AL109" s="230"/>
      <c r="AM109" s="230"/>
      <c r="AN109" s="230"/>
      <c r="AO109" s="230"/>
    </row>
    <row r="110" spans="17:41">
      <c r="Q110" s="230"/>
      <c r="R110" s="230"/>
      <c r="S110" s="1418"/>
      <c r="T110" s="1418"/>
      <c r="U110" s="1418"/>
      <c r="V110" s="1418"/>
      <c r="W110" s="1418"/>
      <c r="X110" s="1418"/>
      <c r="Y110" s="1418"/>
      <c r="Z110" s="230"/>
      <c r="AA110" s="230"/>
      <c r="AB110" s="230"/>
      <c r="AC110" s="230"/>
      <c r="AD110" s="1412" t="s">
        <v>390</v>
      </c>
      <c r="AE110" s="1412"/>
      <c r="AF110" s="1412"/>
      <c r="AG110" s="1412"/>
      <c r="AH110" s="1412"/>
      <c r="AI110" s="1412"/>
      <c r="AJ110" s="230"/>
      <c r="AK110" s="230"/>
      <c r="AL110" s="230"/>
      <c r="AM110" s="230"/>
      <c r="AN110" s="230"/>
      <c r="AO110" s="230"/>
    </row>
    <row r="111" spans="17:41">
      <c r="Q111" s="230"/>
      <c r="R111" s="230"/>
      <c r="S111" s="1418"/>
      <c r="T111" s="1418"/>
      <c r="U111" s="1418"/>
      <c r="V111" s="1418"/>
      <c r="W111" s="1418"/>
      <c r="X111" s="1418"/>
      <c r="Y111" s="1418"/>
      <c r="Z111" s="230"/>
      <c r="AA111" s="230"/>
      <c r="AB111" s="230"/>
      <c r="AC111" s="230"/>
      <c r="AD111" s="1412" t="s">
        <v>221</v>
      </c>
      <c r="AE111" s="1412"/>
      <c r="AF111" s="1412"/>
      <c r="AG111" s="1412"/>
      <c r="AH111" s="1412"/>
      <c r="AI111" s="1412"/>
      <c r="AJ111" s="230"/>
      <c r="AK111" s="230"/>
      <c r="AL111" s="230"/>
      <c r="AM111" s="230"/>
      <c r="AN111" s="230"/>
      <c r="AO111" s="230"/>
    </row>
    <row r="112" spans="17:41">
      <c r="Q112" s="230"/>
      <c r="R112" s="230"/>
      <c r="S112" s="1418"/>
      <c r="T112" s="1418"/>
      <c r="U112" s="1418"/>
      <c r="V112" s="1418"/>
      <c r="W112" s="1418"/>
      <c r="X112" s="1418"/>
      <c r="Y112" s="1418"/>
      <c r="Z112" s="230"/>
      <c r="AA112" s="230"/>
      <c r="AB112" s="230"/>
      <c r="AC112" s="230"/>
      <c r="AD112" s="230"/>
      <c r="AE112" s="230"/>
      <c r="AF112" s="230"/>
      <c r="AG112" s="230"/>
      <c r="AH112" s="230"/>
      <c r="AI112" s="230"/>
      <c r="AJ112" s="230"/>
      <c r="AK112" s="230"/>
      <c r="AL112" s="230"/>
      <c r="AM112" s="230"/>
      <c r="AN112" s="230"/>
      <c r="AO112" s="230"/>
    </row>
    <row r="113" spans="17:41">
      <c r="Q113" s="230"/>
      <c r="R113" s="230"/>
      <c r="S113" s="230"/>
      <c r="T113" s="230"/>
      <c r="U113" s="230"/>
      <c r="V113" s="230"/>
      <c r="W113" s="230"/>
      <c r="X113" s="230"/>
      <c r="Y113" s="230"/>
      <c r="Z113" s="230"/>
      <c r="AA113" s="230"/>
      <c r="AB113" s="230"/>
      <c r="AC113" s="230"/>
      <c r="AD113" s="230"/>
      <c r="AE113" s="230"/>
      <c r="AF113" s="230"/>
      <c r="AG113" s="230"/>
      <c r="AH113" s="230"/>
      <c r="AI113" s="230"/>
      <c r="AJ113" s="230"/>
      <c r="AK113" s="230"/>
      <c r="AL113" s="230"/>
      <c r="AM113" s="230"/>
      <c r="AN113" s="230"/>
      <c r="AO113" s="230"/>
    </row>
    <row r="114" spans="17:41">
      <c r="Q114" s="230"/>
      <c r="R114" s="230"/>
      <c r="S114" s="230"/>
      <c r="T114" s="230"/>
      <c r="U114" s="230"/>
      <c r="V114" s="230"/>
      <c r="W114" s="230"/>
      <c r="X114" s="230"/>
      <c r="Y114" s="230"/>
      <c r="Z114" s="230"/>
      <c r="AA114" s="230"/>
      <c r="AB114" s="230"/>
      <c r="AC114" s="230"/>
      <c r="AD114" s="230"/>
      <c r="AE114" s="230"/>
      <c r="AF114" s="230"/>
      <c r="AG114" s="230"/>
      <c r="AH114" s="230"/>
      <c r="AI114" s="230"/>
      <c r="AJ114" s="230"/>
      <c r="AK114" s="230"/>
      <c r="AL114" s="230"/>
      <c r="AM114" s="230"/>
      <c r="AN114" s="230"/>
      <c r="AO114" s="230"/>
    </row>
    <row r="115" spans="17:41">
      <c r="Q115" s="230"/>
      <c r="R115" s="230"/>
      <c r="S115" s="230"/>
      <c r="T115" s="230"/>
      <c r="U115" s="230"/>
      <c r="V115" s="230"/>
      <c r="W115" s="230"/>
      <c r="X115" s="230"/>
      <c r="Y115" s="230"/>
      <c r="Z115" s="230"/>
      <c r="AA115" s="230"/>
      <c r="AB115" s="230"/>
      <c r="AC115" s="230"/>
      <c r="AD115" s="230"/>
      <c r="AE115" s="230"/>
      <c r="AF115" s="230"/>
      <c r="AG115" s="230"/>
      <c r="AH115" s="230"/>
      <c r="AI115" s="230"/>
      <c r="AJ115" s="230"/>
      <c r="AK115" s="230"/>
      <c r="AL115" s="230"/>
      <c r="AM115" s="230"/>
      <c r="AN115" s="230"/>
      <c r="AO115" s="230"/>
    </row>
    <row r="116" spans="17:41">
      <c r="Q116" s="230"/>
      <c r="R116" s="230"/>
      <c r="S116" s="230"/>
      <c r="T116" s="230"/>
      <c r="U116" s="230"/>
      <c r="V116" s="230"/>
      <c r="W116" s="230"/>
      <c r="X116" s="230"/>
      <c r="Y116" s="230"/>
      <c r="Z116" s="230"/>
      <c r="AA116" s="230"/>
      <c r="AB116" s="230"/>
      <c r="AC116" s="230"/>
      <c r="AD116" s="230"/>
      <c r="AE116" s="230"/>
      <c r="AF116" s="230"/>
      <c r="AG116" s="230"/>
      <c r="AH116" s="230"/>
      <c r="AI116" s="230"/>
      <c r="AJ116" s="230"/>
      <c r="AK116" s="230"/>
      <c r="AL116" s="230"/>
      <c r="AM116" s="230"/>
      <c r="AN116" s="230"/>
      <c r="AO116" s="230"/>
    </row>
  </sheetData>
  <mergeCells count="149">
    <mergeCell ref="R56:S56"/>
    <mergeCell ref="R57:S57"/>
    <mergeCell ref="R58:S58"/>
    <mergeCell ref="R59:S59"/>
    <mergeCell ref="T54:W54"/>
    <mergeCell ref="V49:W49"/>
    <mergeCell ref="X49:Z49"/>
    <mergeCell ref="AA49:AC49"/>
    <mergeCell ref="U41:AC41"/>
    <mergeCell ref="AA43:AC43"/>
    <mergeCell ref="AA44:AC44"/>
    <mergeCell ref="AA45:AC45"/>
    <mergeCell ref="AA46:AC46"/>
    <mergeCell ref="AA47:AC47"/>
    <mergeCell ref="X43:Z43"/>
    <mergeCell ref="X44:Z44"/>
    <mergeCell ref="X45:Z45"/>
    <mergeCell ref="X46:Z46"/>
    <mergeCell ref="X48:Z48"/>
    <mergeCell ref="X47:Z47"/>
    <mergeCell ref="V43:W43"/>
    <mergeCell ref="V44:W44"/>
    <mergeCell ref="V45:W45"/>
    <mergeCell ref="V48:W48"/>
    <mergeCell ref="AA21:AA23"/>
    <mergeCell ref="AB21:AB23"/>
    <mergeCell ref="R23:R24"/>
    <mergeCell ref="S23:S24"/>
    <mergeCell ref="F24:F27"/>
    <mergeCell ref="G24:G26"/>
    <mergeCell ref="V24:V26"/>
    <mergeCell ref="W24:W26"/>
    <mergeCell ref="H25:H26"/>
    <mergeCell ref="I25:I26"/>
    <mergeCell ref="J25:J26"/>
    <mergeCell ref="K25:K26"/>
    <mergeCell ref="M25:M26"/>
    <mergeCell ref="N25:N26"/>
    <mergeCell ref="O25:O26"/>
    <mergeCell ref="P25:P26"/>
    <mergeCell ref="Q25:Q26"/>
    <mergeCell ref="R25:R26"/>
    <mergeCell ref="F15:G15"/>
    <mergeCell ref="AA20:AK20"/>
    <mergeCell ref="AA19:AK19"/>
    <mergeCell ref="AI21:AI23"/>
    <mergeCell ref="AJ21:AJ23"/>
    <mergeCell ref="AK21:AK23"/>
    <mergeCell ref="AD21:AD23"/>
    <mergeCell ref="AE21:AE23"/>
    <mergeCell ref="AF21:AF23"/>
    <mergeCell ref="AG21:AG23"/>
    <mergeCell ref="AH21:AH23"/>
    <mergeCell ref="U23:U24"/>
    <mergeCell ref="X19:Z19"/>
    <mergeCell ref="AI24:AI26"/>
    <mergeCell ref="AJ24:AJ26"/>
    <mergeCell ref="Y24:Y26"/>
    <mergeCell ref="Z24:Z26"/>
    <mergeCell ref="AA24:AA26"/>
    <mergeCell ref="AB24:AB26"/>
    <mergeCell ref="AC24:AC26"/>
    <mergeCell ref="T25:T26"/>
    <mergeCell ref="U25:U26"/>
    <mergeCell ref="AK24:AK26"/>
    <mergeCell ref="S25:S26"/>
    <mergeCell ref="AO25:AO26"/>
    <mergeCell ref="AP25:AP26"/>
    <mergeCell ref="AL21:AL23"/>
    <mergeCell ref="AM21:AM23"/>
    <mergeCell ref="V46:W46"/>
    <mergeCell ref="V47:W47"/>
    <mergeCell ref="C39:H39"/>
    <mergeCell ref="A15:E15"/>
    <mergeCell ref="X42:Z42"/>
    <mergeCell ref="AA42:AC42"/>
    <mergeCell ref="F19:F23"/>
    <mergeCell ref="G19:W19"/>
    <mergeCell ref="H22:R22"/>
    <mergeCell ref="S22:U22"/>
    <mergeCell ref="H23:H24"/>
    <mergeCell ref="I23:I24"/>
    <mergeCell ref="J23:J24"/>
    <mergeCell ref="K23:K24"/>
    <mergeCell ref="L23:L24"/>
    <mergeCell ref="M23:M24"/>
    <mergeCell ref="N23:N24"/>
    <mergeCell ref="O23:O24"/>
    <mergeCell ref="P23:P24"/>
    <mergeCell ref="Q23:Q24"/>
    <mergeCell ref="AQ19:AQ22"/>
    <mergeCell ref="G20:W20"/>
    <mergeCell ref="X20:Z20"/>
    <mergeCell ref="G21:G23"/>
    <mergeCell ref="H21:R21"/>
    <mergeCell ref="S21:U21"/>
    <mergeCell ref="V21:V23"/>
    <mergeCell ref="W21:W23"/>
    <mergeCell ref="X21:X23"/>
    <mergeCell ref="Y21:Y23"/>
    <mergeCell ref="Z21:Z23"/>
    <mergeCell ref="AC21:AC23"/>
    <mergeCell ref="T23:T24"/>
    <mergeCell ref="X24:X26"/>
    <mergeCell ref="AL19:AP19"/>
    <mergeCell ref="AL20:AP20"/>
    <mergeCell ref="AQ23:AQ26"/>
    <mergeCell ref="AN21:AP21"/>
    <mergeCell ref="AN22:AP22"/>
    <mergeCell ref="AN23:AN24"/>
    <mergeCell ref="AO23:AO24"/>
    <mergeCell ref="AP23:AP24"/>
    <mergeCell ref="AN25:AN26"/>
    <mergeCell ref="L25:L26"/>
    <mergeCell ref="AL24:AL26"/>
    <mergeCell ref="AM24:AM26"/>
    <mergeCell ref="AD24:AD26"/>
    <mergeCell ref="AE24:AE26"/>
    <mergeCell ref="AF24:AF26"/>
    <mergeCell ref="AG24:AG26"/>
    <mergeCell ref="AH24:AH26"/>
    <mergeCell ref="AF54:AI54"/>
    <mergeCell ref="T73:W73"/>
    <mergeCell ref="AA48:AC48"/>
    <mergeCell ref="V42:W42"/>
    <mergeCell ref="T74:W74"/>
    <mergeCell ref="X67:AB67"/>
    <mergeCell ref="T68:W68"/>
    <mergeCell ref="AJ54:AM54"/>
    <mergeCell ref="T55:AM55"/>
    <mergeCell ref="T67:W67"/>
    <mergeCell ref="T69:W69"/>
    <mergeCell ref="T70:W70"/>
    <mergeCell ref="T71:W71"/>
    <mergeCell ref="T72:W72"/>
    <mergeCell ref="X54:AA54"/>
    <mergeCell ref="AB54:AE54"/>
    <mergeCell ref="AD110:AI110"/>
    <mergeCell ref="AD111:AI111"/>
    <mergeCell ref="AC100:AF100"/>
    <mergeCell ref="AK100:AN100"/>
    <mergeCell ref="AB99:AC99"/>
    <mergeCell ref="S109:Y112"/>
    <mergeCell ref="U83:X83"/>
    <mergeCell ref="AB77:AI85"/>
    <mergeCell ref="S94:V94"/>
    <mergeCell ref="U100:X100"/>
    <mergeCell ref="Y100:AB100"/>
    <mergeCell ref="AG100:AJ100"/>
  </mergeCells>
  <hyperlinks>
    <hyperlink ref="A15:E15" r:id="rId1" display="Extração interna de materiais:" xr:uid="{75341A51-C7B0-4E25-92B2-CF158001C8A0}"/>
  </hyperlinks>
  <pageMargins left="0.7" right="0.7" top="0.75" bottom="0.75" header="0.3" footer="0.3"/>
  <pageSetup orientation="portrait" r:id="rId2"/>
  <drawing r:id="rId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FEBD-9C75-4B4A-87D7-7A087022C110}">
  <dimension ref="B5"/>
  <sheetViews>
    <sheetView zoomScale="80" zoomScaleNormal="80" workbookViewId="0">
      <selection activeCell="B5" sqref="B5"/>
    </sheetView>
  </sheetViews>
  <sheetFormatPr defaultRowHeight="14.4"/>
  <cols>
    <col min="2" max="2" width="12.109375" bestFit="1" customWidth="1"/>
  </cols>
  <sheetData>
    <row r="5" spans="2:2">
      <c r="B5" s="408" t="s">
        <v>424</v>
      </c>
    </row>
  </sheetData>
  <hyperlinks>
    <hyperlink ref="B5" r:id="rId1" xr:uid="{100DF7E6-A5C1-4418-B434-DAFCF615B0E1}"/>
  </hyperlinks>
  <pageMargins left="0.7" right="0.7" top="0.75" bottom="0.75" header="0.3" footer="0.3"/>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D2CD5-6D35-42FE-9050-E8A150B2D776}">
  <dimension ref="A1:EB135"/>
  <sheetViews>
    <sheetView topLeftCell="A16" workbookViewId="0">
      <selection activeCell="J147" sqref="J146:J147"/>
    </sheetView>
  </sheetViews>
  <sheetFormatPr defaultRowHeight="14.4"/>
  <cols>
    <col min="15" max="15" width="14.21875" customWidth="1"/>
  </cols>
  <sheetData>
    <row r="1" spans="1:50" ht="15" thickBot="1">
      <c r="A1" s="1162" t="s">
        <v>461</v>
      </c>
      <c r="B1" s="1163"/>
      <c r="C1" s="1164"/>
    </row>
    <row r="2" spans="1:50">
      <c r="A2" s="1131" t="s">
        <v>447</v>
      </c>
      <c r="B2" s="1132"/>
      <c r="C2" s="1133" t="s">
        <v>448</v>
      </c>
      <c r="D2" s="1136"/>
      <c r="E2" s="1136"/>
      <c r="F2" s="1136"/>
      <c r="G2" s="1136"/>
      <c r="H2" s="1136"/>
      <c r="I2" s="1136"/>
      <c r="J2" s="1136"/>
      <c r="K2" s="1136"/>
      <c r="L2" s="1136"/>
      <c r="M2" s="1136"/>
      <c r="N2" s="1205"/>
    </row>
    <row r="3" spans="1:50">
      <c r="A3" s="1131"/>
      <c r="B3" s="1132"/>
      <c r="C3" s="1137" t="s">
        <v>449</v>
      </c>
      <c r="D3" s="1138"/>
      <c r="E3" s="1138"/>
      <c r="F3" s="1138"/>
      <c r="G3" s="1138"/>
      <c r="H3" s="1138"/>
      <c r="I3" s="1138"/>
      <c r="J3" s="1138"/>
      <c r="K3" s="1138"/>
      <c r="L3" s="1138"/>
      <c r="M3" s="1138"/>
      <c r="N3" s="1204"/>
    </row>
    <row r="4" spans="1:50">
      <c r="A4" s="1131"/>
      <c r="B4" s="1132"/>
      <c r="C4" s="1137">
        <v>2021</v>
      </c>
      <c r="D4" s="1204"/>
      <c r="E4" s="1137">
        <v>2020</v>
      </c>
      <c r="F4" s="1204"/>
      <c r="G4" s="1137">
        <v>2019</v>
      </c>
      <c r="H4" s="1204"/>
      <c r="I4" s="1137">
        <v>2018</v>
      </c>
      <c r="J4" s="1204"/>
      <c r="K4" s="1137">
        <v>2017</v>
      </c>
      <c r="L4" s="1204"/>
      <c r="M4" s="1137">
        <v>2016</v>
      </c>
      <c r="N4" s="1204"/>
    </row>
    <row r="5" spans="1:50">
      <c r="A5" s="1131"/>
      <c r="B5" s="1132"/>
      <c r="C5" s="1137" t="s">
        <v>450</v>
      </c>
      <c r="D5" s="1138"/>
      <c r="E5" s="1138"/>
      <c r="F5" s="1138"/>
      <c r="G5" s="1138"/>
      <c r="H5" s="1138"/>
      <c r="I5" s="1138"/>
      <c r="J5" s="1138"/>
      <c r="K5" s="1138"/>
      <c r="L5" s="1138"/>
      <c r="M5" s="1138"/>
      <c r="N5" s="1204"/>
    </row>
    <row r="6" spans="1:50">
      <c r="A6" s="1131"/>
      <c r="B6" s="1132"/>
      <c r="C6" s="1137" t="s">
        <v>1</v>
      </c>
      <c r="D6" s="1138"/>
      <c r="E6" s="1138"/>
      <c r="F6" s="1138"/>
      <c r="G6" s="1138"/>
      <c r="H6" s="1138"/>
      <c r="I6" s="1138"/>
      <c r="J6" s="1138"/>
      <c r="K6" s="1138"/>
      <c r="L6" s="1138"/>
      <c r="M6" s="1138"/>
      <c r="N6" s="1204"/>
    </row>
    <row r="7" spans="1:50">
      <c r="A7" s="1133"/>
      <c r="B7" s="1134"/>
      <c r="C7" s="1137" t="s">
        <v>451</v>
      </c>
      <c r="D7" s="1204"/>
      <c r="E7" s="1137" t="s">
        <v>451</v>
      </c>
      <c r="F7" s="1204"/>
      <c r="G7" s="1137" t="s">
        <v>451</v>
      </c>
      <c r="H7" s="1204"/>
      <c r="I7" s="1137" t="s">
        <v>451</v>
      </c>
      <c r="J7" s="1204"/>
      <c r="K7" s="1137" t="s">
        <v>451</v>
      </c>
      <c r="L7" s="1204"/>
      <c r="M7" s="1137" t="s">
        <v>451</v>
      </c>
      <c r="N7" s="1204"/>
    </row>
    <row r="8" spans="1:50">
      <c r="A8" s="409" t="s">
        <v>263</v>
      </c>
      <c r="B8" s="410" t="s">
        <v>430</v>
      </c>
      <c r="C8" s="411">
        <v>140562</v>
      </c>
      <c r="D8" s="412"/>
      <c r="E8" s="411">
        <v>110454</v>
      </c>
      <c r="F8" s="412"/>
      <c r="G8" s="411">
        <v>137669</v>
      </c>
      <c r="H8" s="412"/>
      <c r="I8" s="411">
        <v>128438</v>
      </c>
      <c r="J8" s="412"/>
      <c r="K8" s="411">
        <v>118395</v>
      </c>
      <c r="L8" s="412"/>
      <c r="M8" s="411">
        <v>124264</v>
      </c>
      <c r="N8" s="412"/>
    </row>
    <row r="9" spans="1:50">
      <c r="A9" s="413" t="s">
        <v>3</v>
      </c>
      <c r="B9" s="414">
        <v>16</v>
      </c>
      <c r="C9" s="415">
        <v>41016</v>
      </c>
      <c r="D9" s="416"/>
      <c r="E9" s="415">
        <v>34731</v>
      </c>
      <c r="F9" s="416"/>
      <c r="G9" s="415">
        <v>35511</v>
      </c>
      <c r="H9" s="416"/>
      <c r="I9" s="415">
        <v>36524</v>
      </c>
      <c r="J9" s="416"/>
      <c r="K9" s="415">
        <v>39276</v>
      </c>
      <c r="L9" s="416"/>
      <c r="M9" s="415">
        <v>35974</v>
      </c>
      <c r="N9" s="416"/>
    </row>
    <row r="10" spans="1:50">
      <c r="A10" s="417"/>
      <c r="B10" s="418"/>
      <c r="C10" s="418"/>
      <c r="D10" s="1203"/>
      <c r="E10" s="1203"/>
      <c r="F10" s="1203"/>
      <c r="G10" s="1203"/>
      <c r="H10" s="1203"/>
      <c r="I10" s="1203"/>
      <c r="J10" s="1203"/>
      <c r="K10" s="1203"/>
      <c r="L10" s="1203"/>
      <c r="M10" s="1203"/>
      <c r="N10" s="418"/>
    </row>
    <row r="11" spans="1:50" ht="15" thickBot="1"/>
    <row r="12" spans="1:50" ht="15" thickBot="1">
      <c r="A12" s="1162" t="s">
        <v>462</v>
      </c>
      <c r="B12" s="1163"/>
      <c r="C12" s="1164"/>
    </row>
    <row r="13" spans="1:50">
      <c r="A13" s="1131" t="s">
        <v>452</v>
      </c>
      <c r="B13" s="1132"/>
      <c r="C13" s="1133" t="s">
        <v>453</v>
      </c>
      <c r="D13" s="1136"/>
      <c r="E13" s="1136"/>
      <c r="F13" s="1136"/>
      <c r="G13" s="1136"/>
      <c r="H13" s="1136"/>
      <c r="I13" s="1136"/>
      <c r="J13" s="1136"/>
      <c r="K13" s="1136"/>
      <c r="L13" s="1136"/>
      <c r="M13" s="1136"/>
      <c r="N13" s="1136"/>
      <c r="O13" s="1136"/>
      <c r="P13" s="1136"/>
      <c r="Q13" s="1136"/>
      <c r="R13" s="1136"/>
      <c r="S13" s="1136"/>
      <c r="T13" s="1136"/>
      <c r="U13" s="1136"/>
      <c r="V13" s="1136"/>
      <c r="W13" s="1136"/>
      <c r="X13" s="1136"/>
      <c r="Y13" s="1136"/>
      <c r="Z13" s="1136"/>
      <c r="AA13" s="1136"/>
      <c r="AB13" s="1136"/>
      <c r="AC13" s="1136"/>
      <c r="AD13" s="1136"/>
      <c r="AE13" s="1136"/>
      <c r="AF13" s="1136"/>
      <c r="AG13" s="1136"/>
      <c r="AH13" s="1136"/>
      <c r="AI13" s="1136"/>
      <c r="AJ13" s="1136"/>
      <c r="AK13" s="1136"/>
      <c r="AL13" s="1136"/>
      <c r="AM13" s="1136"/>
      <c r="AN13" s="1136"/>
      <c r="AO13" s="1136"/>
      <c r="AP13" s="1136"/>
      <c r="AQ13" s="1136"/>
      <c r="AR13" s="1136"/>
      <c r="AS13" s="1136"/>
      <c r="AT13" s="1136"/>
      <c r="AU13" s="1136"/>
      <c r="AV13" s="1136"/>
      <c r="AW13" s="1136"/>
      <c r="AX13" s="1205"/>
    </row>
    <row r="14" spans="1:50">
      <c r="A14" s="1131"/>
      <c r="B14" s="1132"/>
      <c r="C14" s="1137" t="s">
        <v>449</v>
      </c>
      <c r="D14" s="1138"/>
      <c r="E14" s="1138"/>
      <c r="F14" s="1138"/>
      <c r="G14" s="1138"/>
      <c r="H14" s="1138"/>
      <c r="I14" s="1138"/>
      <c r="J14" s="1138"/>
      <c r="K14" s="1138"/>
      <c r="L14" s="1138"/>
      <c r="M14" s="1138"/>
      <c r="N14" s="1138"/>
      <c r="O14" s="1138"/>
      <c r="P14" s="1138"/>
      <c r="Q14" s="1138"/>
      <c r="R14" s="1138"/>
      <c r="S14" s="1138"/>
      <c r="T14" s="1138"/>
      <c r="U14" s="1138"/>
      <c r="V14" s="1138"/>
      <c r="W14" s="1138"/>
      <c r="X14" s="1138"/>
      <c r="Y14" s="1138"/>
      <c r="Z14" s="1138"/>
      <c r="AA14" s="1138"/>
      <c r="AB14" s="1138"/>
      <c r="AC14" s="1138"/>
      <c r="AD14" s="1138"/>
      <c r="AE14" s="1138"/>
      <c r="AF14" s="1138"/>
      <c r="AG14" s="1138"/>
      <c r="AH14" s="1138"/>
      <c r="AI14" s="1138"/>
      <c r="AJ14" s="1138"/>
      <c r="AK14" s="1138"/>
      <c r="AL14" s="1138"/>
      <c r="AM14" s="1138"/>
      <c r="AN14" s="1138"/>
      <c r="AO14" s="1138"/>
      <c r="AP14" s="1138"/>
      <c r="AQ14" s="1138"/>
      <c r="AR14" s="1138"/>
      <c r="AS14" s="1138"/>
      <c r="AT14" s="1138"/>
      <c r="AU14" s="1138"/>
      <c r="AV14" s="1138"/>
      <c r="AW14" s="1138"/>
      <c r="AX14" s="1204"/>
    </row>
    <row r="15" spans="1:50">
      <c r="A15" s="1131"/>
      <c r="B15" s="1132"/>
      <c r="C15" s="1137">
        <v>2021</v>
      </c>
      <c r="D15" s="1138"/>
      <c r="E15" s="1138"/>
      <c r="F15" s="1138"/>
      <c r="G15" s="1138"/>
      <c r="H15" s="1138"/>
      <c r="I15" s="1138"/>
      <c r="J15" s="1204"/>
      <c r="K15" s="1137">
        <v>2020</v>
      </c>
      <c r="L15" s="1138"/>
      <c r="M15" s="1138"/>
      <c r="N15" s="1138"/>
      <c r="O15" s="1138"/>
      <c r="P15" s="1138"/>
      <c r="Q15" s="1138"/>
      <c r="R15" s="1204"/>
      <c r="S15" s="1137">
        <v>2019</v>
      </c>
      <c r="T15" s="1138"/>
      <c r="U15" s="1138"/>
      <c r="V15" s="1138"/>
      <c r="W15" s="1138"/>
      <c r="X15" s="1138"/>
      <c r="Y15" s="1138"/>
      <c r="Z15" s="1204"/>
      <c r="AA15" s="1137">
        <v>2018</v>
      </c>
      <c r="AB15" s="1138"/>
      <c r="AC15" s="1138"/>
      <c r="AD15" s="1138"/>
      <c r="AE15" s="1138"/>
      <c r="AF15" s="1138"/>
      <c r="AG15" s="1138"/>
      <c r="AH15" s="1204"/>
      <c r="AI15" s="1137">
        <v>2017</v>
      </c>
      <c r="AJ15" s="1138"/>
      <c r="AK15" s="1138"/>
      <c r="AL15" s="1138"/>
      <c r="AM15" s="1138"/>
      <c r="AN15" s="1138"/>
      <c r="AO15" s="1138"/>
      <c r="AP15" s="1204"/>
      <c r="AQ15" s="1137">
        <v>2016</v>
      </c>
      <c r="AR15" s="1138"/>
      <c r="AS15" s="1138"/>
      <c r="AT15" s="1138"/>
      <c r="AU15" s="1138"/>
      <c r="AV15" s="1138"/>
      <c r="AW15" s="1138"/>
      <c r="AX15" s="1204"/>
    </row>
    <row r="16" spans="1:50">
      <c r="A16" s="1131"/>
      <c r="B16" s="1132"/>
      <c r="C16" s="1137" t="s">
        <v>454</v>
      </c>
      <c r="D16" s="1138"/>
      <c r="E16" s="1138"/>
      <c r="F16" s="1138"/>
      <c r="G16" s="1138"/>
      <c r="H16" s="1138"/>
      <c r="I16" s="1138"/>
      <c r="J16" s="1138"/>
      <c r="K16" s="1138"/>
      <c r="L16" s="1138"/>
      <c r="M16" s="1138"/>
      <c r="N16" s="1138"/>
      <c r="O16" s="1138"/>
      <c r="P16" s="1138"/>
      <c r="Q16" s="1138"/>
      <c r="R16" s="1138"/>
      <c r="S16" s="1138"/>
      <c r="T16" s="1138"/>
      <c r="U16" s="1138"/>
      <c r="V16" s="1138"/>
      <c r="W16" s="1138"/>
      <c r="X16" s="1138"/>
      <c r="Y16" s="1138"/>
      <c r="Z16" s="1138"/>
      <c r="AA16" s="1138"/>
      <c r="AB16" s="1138"/>
      <c r="AC16" s="1138"/>
      <c r="AD16" s="1138"/>
      <c r="AE16" s="1138"/>
      <c r="AF16" s="1138"/>
      <c r="AG16" s="1138"/>
      <c r="AH16" s="1138"/>
      <c r="AI16" s="1138"/>
      <c r="AJ16" s="1138"/>
      <c r="AK16" s="1138"/>
      <c r="AL16" s="1138"/>
      <c r="AM16" s="1138"/>
      <c r="AN16" s="1138"/>
      <c r="AO16" s="1138"/>
      <c r="AP16" s="1138"/>
      <c r="AQ16" s="1138"/>
      <c r="AR16" s="1138"/>
      <c r="AS16" s="1138"/>
      <c r="AT16" s="1138"/>
      <c r="AU16" s="1138"/>
      <c r="AV16" s="1138"/>
      <c r="AW16" s="1138"/>
      <c r="AX16" s="1204"/>
    </row>
    <row r="17" spans="1:50" ht="20.399999999999999" customHeight="1">
      <c r="A17" s="1131"/>
      <c r="B17" s="1132"/>
      <c r="C17" s="1137" t="s">
        <v>1</v>
      </c>
      <c r="D17" s="1204"/>
      <c r="E17" s="1137" t="s">
        <v>455</v>
      </c>
      <c r="F17" s="1204"/>
      <c r="G17" s="1137" t="s">
        <v>456</v>
      </c>
      <c r="H17" s="1204"/>
      <c r="I17" s="1137" t="s">
        <v>457</v>
      </c>
      <c r="J17" s="1204"/>
      <c r="K17" s="1137" t="s">
        <v>1</v>
      </c>
      <c r="L17" s="1204"/>
      <c r="M17" s="1137" t="s">
        <v>455</v>
      </c>
      <c r="N17" s="1204"/>
      <c r="O17" s="1137" t="s">
        <v>456</v>
      </c>
      <c r="P17" s="1204"/>
      <c r="Q17" s="1137" t="s">
        <v>457</v>
      </c>
      <c r="R17" s="1204"/>
      <c r="S17" s="1137" t="s">
        <v>1</v>
      </c>
      <c r="T17" s="1204"/>
      <c r="U17" s="1137" t="s">
        <v>455</v>
      </c>
      <c r="V17" s="1204"/>
      <c r="W17" s="1137" t="s">
        <v>456</v>
      </c>
      <c r="X17" s="1204"/>
      <c r="Y17" s="1137" t="s">
        <v>457</v>
      </c>
      <c r="Z17" s="1204"/>
      <c r="AA17" s="1137" t="s">
        <v>1</v>
      </c>
      <c r="AB17" s="1204"/>
      <c r="AC17" s="1137" t="s">
        <v>455</v>
      </c>
      <c r="AD17" s="1204"/>
      <c r="AE17" s="1137" t="s">
        <v>456</v>
      </c>
      <c r="AF17" s="1204"/>
      <c r="AG17" s="1137" t="s">
        <v>457</v>
      </c>
      <c r="AH17" s="1204"/>
      <c r="AI17" s="1137" t="s">
        <v>1</v>
      </c>
      <c r="AJ17" s="1204"/>
      <c r="AK17" s="1137" t="s">
        <v>455</v>
      </c>
      <c r="AL17" s="1204"/>
      <c r="AM17" s="1137" t="s">
        <v>456</v>
      </c>
      <c r="AN17" s="1204"/>
      <c r="AO17" s="1137" t="s">
        <v>457</v>
      </c>
      <c r="AP17" s="1204"/>
      <c r="AQ17" s="1137" t="s">
        <v>1</v>
      </c>
      <c r="AR17" s="1204"/>
      <c r="AS17" s="1137" t="s">
        <v>455</v>
      </c>
      <c r="AT17" s="1204"/>
      <c r="AU17" s="1137" t="s">
        <v>456</v>
      </c>
      <c r="AV17" s="1204"/>
      <c r="AW17" s="1137" t="s">
        <v>457</v>
      </c>
      <c r="AX17" s="1204"/>
    </row>
    <row r="18" spans="1:50">
      <c r="A18" s="1133"/>
      <c r="B18" s="1134"/>
      <c r="C18" s="1137" t="s">
        <v>451</v>
      </c>
      <c r="D18" s="1204"/>
      <c r="E18" s="1137" t="s">
        <v>451</v>
      </c>
      <c r="F18" s="1204"/>
      <c r="G18" s="1137" t="s">
        <v>451</v>
      </c>
      <c r="H18" s="1204"/>
      <c r="I18" s="1137" t="s">
        <v>451</v>
      </c>
      <c r="J18" s="1204"/>
      <c r="K18" s="1137" t="s">
        <v>451</v>
      </c>
      <c r="L18" s="1204"/>
      <c r="M18" s="1137" t="s">
        <v>451</v>
      </c>
      <c r="N18" s="1204"/>
      <c r="O18" s="1137" t="s">
        <v>451</v>
      </c>
      <c r="P18" s="1204"/>
      <c r="Q18" s="1137" t="s">
        <v>451</v>
      </c>
      <c r="R18" s="1204"/>
      <c r="S18" s="1137" t="s">
        <v>451</v>
      </c>
      <c r="T18" s="1204"/>
      <c r="U18" s="1137" t="s">
        <v>451</v>
      </c>
      <c r="V18" s="1204"/>
      <c r="W18" s="1137" t="s">
        <v>451</v>
      </c>
      <c r="X18" s="1204"/>
      <c r="Y18" s="1137" t="s">
        <v>451</v>
      </c>
      <c r="Z18" s="1204"/>
      <c r="AA18" s="1137" t="s">
        <v>451</v>
      </c>
      <c r="AB18" s="1204"/>
      <c r="AC18" s="1137" t="s">
        <v>451</v>
      </c>
      <c r="AD18" s="1204"/>
      <c r="AE18" s="1137" t="s">
        <v>451</v>
      </c>
      <c r="AF18" s="1204"/>
      <c r="AG18" s="1137" t="s">
        <v>451</v>
      </c>
      <c r="AH18" s="1204"/>
      <c r="AI18" s="1137" t="s">
        <v>451</v>
      </c>
      <c r="AJ18" s="1204"/>
      <c r="AK18" s="1137" t="s">
        <v>451</v>
      </c>
      <c r="AL18" s="1204"/>
      <c r="AM18" s="1137" t="s">
        <v>451</v>
      </c>
      <c r="AN18" s="1204"/>
      <c r="AO18" s="1137" t="s">
        <v>451</v>
      </c>
      <c r="AP18" s="1204"/>
      <c r="AQ18" s="1137" t="s">
        <v>451</v>
      </c>
      <c r="AR18" s="1204"/>
      <c r="AS18" s="1137" t="s">
        <v>451</v>
      </c>
      <c r="AT18" s="1204"/>
      <c r="AU18" s="1137" t="s">
        <v>451</v>
      </c>
      <c r="AV18" s="1204"/>
      <c r="AW18" s="1137" t="s">
        <v>451</v>
      </c>
      <c r="AX18" s="1204"/>
    </row>
    <row r="19" spans="1:50">
      <c r="A19" s="409" t="s">
        <v>263</v>
      </c>
      <c r="B19" s="410" t="s">
        <v>430</v>
      </c>
      <c r="C19" s="411">
        <v>911360</v>
      </c>
      <c r="D19" s="412" t="s">
        <v>458</v>
      </c>
      <c r="E19" s="411">
        <v>497524</v>
      </c>
      <c r="F19" s="412" t="s">
        <v>458</v>
      </c>
      <c r="G19" s="411">
        <v>398434</v>
      </c>
      <c r="H19" s="412" t="s">
        <v>458</v>
      </c>
      <c r="I19" s="411">
        <v>15402</v>
      </c>
      <c r="J19" s="412" t="s">
        <v>458</v>
      </c>
      <c r="K19" s="411">
        <v>902024</v>
      </c>
      <c r="L19" s="412" t="s">
        <v>459</v>
      </c>
      <c r="M19" s="411">
        <v>493359</v>
      </c>
      <c r="N19" s="412" t="s">
        <v>459</v>
      </c>
      <c r="O19" s="411">
        <v>393390</v>
      </c>
      <c r="P19" s="412" t="s">
        <v>459</v>
      </c>
      <c r="Q19" s="411">
        <v>15275</v>
      </c>
      <c r="R19" s="412" t="s">
        <v>459</v>
      </c>
      <c r="S19" s="411">
        <v>902793</v>
      </c>
      <c r="T19" s="412"/>
      <c r="U19" s="411">
        <v>498050</v>
      </c>
      <c r="V19" s="412"/>
      <c r="W19" s="411">
        <v>389210</v>
      </c>
      <c r="X19" s="412"/>
      <c r="Y19" s="411">
        <v>15533</v>
      </c>
      <c r="Z19" s="412"/>
      <c r="AA19" s="411">
        <v>891469</v>
      </c>
      <c r="AB19" s="412"/>
      <c r="AC19" s="411">
        <v>494337</v>
      </c>
      <c r="AD19" s="412"/>
      <c r="AE19" s="411">
        <v>382145</v>
      </c>
      <c r="AF19" s="412"/>
      <c r="AG19" s="411">
        <v>14987</v>
      </c>
      <c r="AH19" s="412"/>
      <c r="AI19" s="411">
        <v>889402</v>
      </c>
      <c r="AJ19" s="412"/>
      <c r="AK19" s="411">
        <v>486227</v>
      </c>
      <c r="AL19" s="412"/>
      <c r="AM19" s="411">
        <v>388773</v>
      </c>
      <c r="AN19" s="412"/>
      <c r="AO19" s="411">
        <v>14402</v>
      </c>
      <c r="AP19" s="412"/>
      <c r="AQ19" s="411">
        <v>893156</v>
      </c>
      <c r="AR19" s="412"/>
      <c r="AS19" s="411">
        <v>508830</v>
      </c>
      <c r="AT19" s="412"/>
      <c r="AU19" s="411">
        <v>369142</v>
      </c>
      <c r="AV19" s="412"/>
      <c r="AW19" s="411">
        <v>15184</v>
      </c>
      <c r="AX19" s="412"/>
    </row>
    <row r="20" spans="1:50">
      <c r="A20" s="413" t="s">
        <v>460</v>
      </c>
      <c r="B20" s="414">
        <v>1</v>
      </c>
      <c r="C20" s="415">
        <v>876132</v>
      </c>
      <c r="D20" s="416" t="s">
        <v>458</v>
      </c>
      <c r="E20" s="415">
        <v>470620</v>
      </c>
      <c r="F20" s="416" t="s">
        <v>458</v>
      </c>
      <c r="G20" s="415">
        <v>390441</v>
      </c>
      <c r="H20" s="416" t="s">
        <v>458</v>
      </c>
      <c r="I20" s="415">
        <v>15071</v>
      </c>
      <c r="J20" s="416" t="s">
        <v>458</v>
      </c>
      <c r="K20" s="415">
        <v>867997</v>
      </c>
      <c r="L20" s="416" t="s">
        <v>459</v>
      </c>
      <c r="M20" s="415">
        <v>468133</v>
      </c>
      <c r="N20" s="416" t="s">
        <v>459</v>
      </c>
      <c r="O20" s="415">
        <v>384912</v>
      </c>
      <c r="P20" s="416" t="s">
        <v>459</v>
      </c>
      <c r="Q20" s="415">
        <v>14952</v>
      </c>
      <c r="R20" s="416" t="s">
        <v>459</v>
      </c>
      <c r="S20" s="415">
        <v>868802</v>
      </c>
      <c r="T20" s="416"/>
      <c r="U20" s="415">
        <v>472721</v>
      </c>
      <c r="V20" s="416"/>
      <c r="W20" s="415">
        <v>380886</v>
      </c>
      <c r="X20" s="416"/>
      <c r="Y20" s="415">
        <v>15195</v>
      </c>
      <c r="Z20" s="416"/>
      <c r="AA20" s="415">
        <v>858485</v>
      </c>
      <c r="AB20" s="416"/>
      <c r="AC20" s="415">
        <v>469782</v>
      </c>
      <c r="AD20" s="416"/>
      <c r="AE20" s="415">
        <v>374022</v>
      </c>
      <c r="AF20" s="416"/>
      <c r="AG20" s="415">
        <v>14681</v>
      </c>
      <c r="AH20" s="416"/>
      <c r="AI20" s="415">
        <v>858450</v>
      </c>
      <c r="AJ20" s="416"/>
      <c r="AK20" s="415">
        <v>463860</v>
      </c>
      <c r="AL20" s="416"/>
      <c r="AM20" s="415">
        <v>380540</v>
      </c>
      <c r="AN20" s="416"/>
      <c r="AO20" s="415">
        <v>14050</v>
      </c>
      <c r="AP20" s="416"/>
      <c r="AQ20" s="415">
        <v>860007</v>
      </c>
      <c r="AR20" s="416"/>
      <c r="AS20" s="415">
        <v>484690</v>
      </c>
      <c r="AT20" s="416"/>
      <c r="AU20" s="415">
        <v>360631</v>
      </c>
      <c r="AV20" s="416"/>
      <c r="AW20" s="415">
        <v>14686</v>
      </c>
      <c r="AX20" s="416"/>
    </row>
    <row r="21" spans="1:50">
      <c r="A21" s="409" t="s">
        <v>3</v>
      </c>
      <c r="B21" s="410">
        <v>16</v>
      </c>
      <c r="C21" s="411">
        <v>483882</v>
      </c>
      <c r="D21" s="412" t="s">
        <v>458</v>
      </c>
      <c r="E21" s="411">
        <v>164909</v>
      </c>
      <c r="F21" s="412" t="s">
        <v>458</v>
      </c>
      <c r="G21" s="411">
        <v>313602</v>
      </c>
      <c r="H21" s="412" t="s">
        <v>458</v>
      </c>
      <c r="I21" s="411">
        <v>5371</v>
      </c>
      <c r="J21" s="412" t="s">
        <v>458</v>
      </c>
      <c r="K21" s="411">
        <v>476779</v>
      </c>
      <c r="L21" s="412" t="s">
        <v>459</v>
      </c>
      <c r="M21" s="411">
        <v>162371</v>
      </c>
      <c r="N21" s="412" t="s">
        <v>459</v>
      </c>
      <c r="O21" s="411">
        <v>309095</v>
      </c>
      <c r="P21" s="412" t="s">
        <v>459</v>
      </c>
      <c r="Q21" s="411">
        <v>5313</v>
      </c>
      <c r="R21" s="412" t="s">
        <v>459</v>
      </c>
      <c r="S21" s="411">
        <v>444365</v>
      </c>
      <c r="T21" s="412"/>
      <c r="U21" s="411">
        <v>169292</v>
      </c>
      <c r="V21" s="412"/>
      <c r="W21" s="411">
        <v>269990</v>
      </c>
      <c r="X21" s="412"/>
      <c r="Y21" s="411">
        <v>5083</v>
      </c>
      <c r="Z21" s="412"/>
      <c r="AA21" s="411">
        <v>440942</v>
      </c>
      <c r="AB21" s="412"/>
      <c r="AC21" s="411">
        <v>171169</v>
      </c>
      <c r="AD21" s="412"/>
      <c r="AE21" s="411">
        <v>264772</v>
      </c>
      <c r="AF21" s="412"/>
      <c r="AG21" s="411">
        <v>5001</v>
      </c>
      <c r="AH21" s="412"/>
      <c r="AI21" s="411">
        <v>442215</v>
      </c>
      <c r="AJ21" s="412"/>
      <c r="AK21" s="411">
        <v>168834</v>
      </c>
      <c r="AL21" s="412"/>
      <c r="AM21" s="411">
        <v>268624</v>
      </c>
      <c r="AN21" s="412"/>
      <c r="AO21" s="411">
        <v>4757</v>
      </c>
      <c r="AP21" s="412"/>
      <c r="AQ21" s="411">
        <v>436796</v>
      </c>
      <c r="AR21" s="412"/>
      <c r="AS21" s="411">
        <v>176887</v>
      </c>
      <c r="AT21" s="412"/>
      <c r="AU21" s="411">
        <v>254269</v>
      </c>
      <c r="AV21" s="412"/>
      <c r="AW21" s="411">
        <v>5640</v>
      </c>
      <c r="AX21" s="412"/>
    </row>
    <row r="22" spans="1:50" ht="15" thickBot="1">
      <c r="A22" s="417"/>
      <c r="B22" s="418"/>
      <c r="C22" s="418"/>
      <c r="D22" s="1203"/>
      <c r="E22" s="1203"/>
      <c r="F22" s="1203"/>
      <c r="G22" s="1203"/>
      <c r="H22" s="1203"/>
      <c r="I22" s="1203"/>
      <c r="J22" s="1203"/>
      <c r="K22" s="1203"/>
      <c r="L22" s="1203"/>
      <c r="M22" s="1203"/>
      <c r="N22" s="1203"/>
      <c r="O22" s="1203"/>
      <c r="P22" s="1203"/>
      <c r="Q22" s="1203"/>
      <c r="R22" s="1203"/>
      <c r="S22" s="1203"/>
      <c r="T22" s="1203"/>
      <c r="U22" s="1203"/>
      <c r="V22" s="1203"/>
      <c r="W22" s="1203"/>
      <c r="X22" s="1203"/>
      <c r="Y22" s="1203"/>
      <c r="Z22" s="1203"/>
      <c r="AA22" s="1203"/>
      <c r="AB22" s="1203"/>
      <c r="AC22" s="1203"/>
      <c r="AD22" s="1203"/>
      <c r="AE22" s="1203"/>
      <c r="AF22" s="1203"/>
      <c r="AG22" s="1203"/>
      <c r="AH22" s="1203"/>
      <c r="AI22" s="1203"/>
      <c r="AJ22" s="1203"/>
      <c r="AK22" s="1203"/>
      <c r="AL22" s="1203"/>
      <c r="AM22" s="1203"/>
      <c r="AN22" s="1203"/>
      <c r="AO22" s="1203"/>
      <c r="AP22" s="1203"/>
      <c r="AQ22" s="1203"/>
      <c r="AR22" s="1203"/>
      <c r="AS22" s="1203"/>
      <c r="AT22" s="1203"/>
      <c r="AU22" s="1203"/>
      <c r="AV22" s="1203"/>
      <c r="AW22" s="1203"/>
      <c r="AX22" s="418"/>
    </row>
    <row r="23" spans="1:50" ht="15" hidden="1" thickBot="1"/>
    <row r="24" spans="1:50" ht="15" thickBot="1">
      <c r="A24" s="1162" t="s">
        <v>466</v>
      </c>
      <c r="B24" s="1163"/>
      <c r="C24" s="1164"/>
    </row>
    <row r="25" spans="1:50" ht="30.6" customHeight="1">
      <c r="A25" s="1213" t="s">
        <v>449</v>
      </c>
      <c r="B25" s="1131" t="s">
        <v>452</v>
      </c>
      <c r="C25" s="1132"/>
      <c r="D25" s="1135" t="s">
        <v>463</v>
      </c>
      <c r="E25" s="1205"/>
      <c r="F25" s="1135" t="s">
        <v>464</v>
      </c>
      <c r="G25" s="1205"/>
      <c r="H25" s="1135" t="s">
        <v>465</v>
      </c>
      <c r="I25" s="1205"/>
    </row>
    <row r="26" spans="1:50">
      <c r="A26" s="1214"/>
      <c r="B26" s="1133"/>
      <c r="C26" s="1134"/>
      <c r="D26" s="1137" t="s">
        <v>451</v>
      </c>
      <c r="E26" s="1204"/>
      <c r="F26" s="1137" t="s">
        <v>451</v>
      </c>
      <c r="G26" s="1204"/>
      <c r="H26" s="1137" t="s">
        <v>451</v>
      </c>
      <c r="I26" s="1204"/>
    </row>
    <row r="27" spans="1:50">
      <c r="A27" s="1206">
        <v>2021</v>
      </c>
      <c r="B27" s="409" t="s">
        <v>263</v>
      </c>
      <c r="C27" s="410" t="s">
        <v>430</v>
      </c>
      <c r="D27" s="411">
        <v>10441</v>
      </c>
      <c r="E27" s="412" t="s">
        <v>458</v>
      </c>
      <c r="F27" s="411">
        <v>291</v>
      </c>
      <c r="G27" s="412" t="s">
        <v>458</v>
      </c>
      <c r="H27" s="411">
        <v>5026</v>
      </c>
      <c r="I27" s="412" t="s">
        <v>458</v>
      </c>
    </row>
    <row r="28" spans="1:50">
      <c r="A28" s="1208"/>
      <c r="B28" s="413" t="s">
        <v>3</v>
      </c>
      <c r="C28" s="414">
        <v>16</v>
      </c>
      <c r="D28" s="415">
        <v>2818</v>
      </c>
      <c r="E28" s="416" t="s">
        <v>458</v>
      </c>
      <c r="F28" s="415">
        <v>78</v>
      </c>
      <c r="G28" s="416" t="s">
        <v>458</v>
      </c>
      <c r="H28" s="415">
        <v>1170</v>
      </c>
      <c r="I28" s="416" t="s">
        <v>458</v>
      </c>
    </row>
    <row r="29" spans="1:50">
      <c r="A29" s="1206">
        <v>2020</v>
      </c>
      <c r="B29" s="409" t="s">
        <v>263</v>
      </c>
      <c r="C29" s="410" t="s">
        <v>430</v>
      </c>
      <c r="D29" s="411">
        <v>9817</v>
      </c>
      <c r="E29" s="412" t="s">
        <v>459</v>
      </c>
      <c r="F29" s="411">
        <v>274</v>
      </c>
      <c r="G29" s="412" t="s">
        <v>459</v>
      </c>
      <c r="H29" s="411">
        <v>6027</v>
      </c>
      <c r="I29" s="412" t="s">
        <v>459</v>
      </c>
    </row>
    <row r="30" spans="1:50">
      <c r="A30" s="1208"/>
      <c r="B30" s="413" t="s">
        <v>3</v>
      </c>
      <c r="C30" s="414">
        <v>16</v>
      </c>
      <c r="D30" s="415">
        <v>2705</v>
      </c>
      <c r="E30" s="416" t="s">
        <v>459</v>
      </c>
      <c r="F30" s="415">
        <v>75</v>
      </c>
      <c r="G30" s="416" t="s">
        <v>459</v>
      </c>
      <c r="H30" s="415">
        <v>1417</v>
      </c>
      <c r="I30" s="416" t="s">
        <v>459</v>
      </c>
    </row>
    <row r="31" spans="1:50">
      <c r="A31" s="1206">
        <v>2019</v>
      </c>
      <c r="B31" s="409" t="s">
        <v>263</v>
      </c>
      <c r="C31" s="410" t="s">
        <v>430</v>
      </c>
      <c r="D31" s="411">
        <v>10104</v>
      </c>
      <c r="E31" s="412"/>
      <c r="F31" s="411">
        <v>283</v>
      </c>
      <c r="G31" s="412"/>
      <c r="H31" s="411">
        <v>6171</v>
      </c>
      <c r="I31" s="412"/>
    </row>
    <row r="32" spans="1:50">
      <c r="A32" s="1208"/>
      <c r="B32" s="413" t="s">
        <v>3</v>
      </c>
      <c r="C32" s="414">
        <v>16</v>
      </c>
      <c r="D32" s="415">
        <v>2733</v>
      </c>
      <c r="E32" s="416"/>
      <c r="F32" s="415">
        <v>76</v>
      </c>
      <c r="G32" s="416"/>
      <c r="H32" s="415">
        <v>1448</v>
      </c>
      <c r="I32" s="416"/>
    </row>
    <row r="33" spans="1:14">
      <c r="A33" s="1206">
        <v>2018</v>
      </c>
      <c r="B33" s="409" t="s">
        <v>263</v>
      </c>
      <c r="C33" s="410" t="s">
        <v>430</v>
      </c>
      <c r="D33" s="411">
        <v>9878</v>
      </c>
      <c r="E33" s="412"/>
      <c r="F33" s="411">
        <v>282</v>
      </c>
      <c r="G33" s="412"/>
      <c r="H33" s="411">
        <v>5546</v>
      </c>
      <c r="I33" s="412"/>
    </row>
    <row r="34" spans="1:14">
      <c r="A34" s="1208"/>
      <c r="B34" s="413" t="s">
        <v>3</v>
      </c>
      <c r="C34" s="414">
        <v>16</v>
      </c>
      <c r="D34" s="415">
        <v>2635</v>
      </c>
      <c r="E34" s="416"/>
      <c r="F34" s="415">
        <v>75</v>
      </c>
      <c r="G34" s="416"/>
      <c r="H34" s="415">
        <v>1329</v>
      </c>
      <c r="I34" s="416"/>
    </row>
    <row r="35" spans="1:14">
      <c r="A35" s="1206">
        <v>2017</v>
      </c>
      <c r="B35" s="409" t="s">
        <v>263</v>
      </c>
      <c r="C35" s="410" t="s">
        <v>430</v>
      </c>
      <c r="D35" s="411">
        <v>10776</v>
      </c>
      <c r="E35" s="412"/>
      <c r="F35" s="411">
        <v>324</v>
      </c>
      <c r="G35" s="412"/>
      <c r="H35" s="411">
        <v>5939</v>
      </c>
      <c r="I35" s="412"/>
    </row>
    <row r="36" spans="1:14">
      <c r="A36" s="1208"/>
      <c r="B36" s="413" t="s">
        <v>3</v>
      </c>
      <c r="C36" s="414">
        <v>16</v>
      </c>
      <c r="D36" s="415">
        <v>2908</v>
      </c>
      <c r="E36" s="416"/>
      <c r="F36" s="415">
        <v>87</v>
      </c>
      <c r="G36" s="416"/>
      <c r="H36" s="415">
        <v>1431</v>
      </c>
      <c r="I36" s="416"/>
    </row>
    <row r="37" spans="1:14">
      <c r="A37" s="1206">
        <v>2016</v>
      </c>
      <c r="B37" s="409" t="s">
        <v>263</v>
      </c>
      <c r="C37" s="410" t="s">
        <v>430</v>
      </c>
      <c r="D37" s="411">
        <v>14246</v>
      </c>
      <c r="E37" s="412"/>
      <c r="F37" s="411">
        <v>417</v>
      </c>
      <c r="G37" s="412"/>
      <c r="H37" s="411">
        <v>6410</v>
      </c>
      <c r="I37" s="412"/>
    </row>
    <row r="38" spans="1:14">
      <c r="A38" s="1208"/>
      <c r="B38" s="413" t="s">
        <v>3</v>
      </c>
      <c r="C38" s="414">
        <v>16</v>
      </c>
      <c r="D38" s="415">
        <v>4814</v>
      </c>
      <c r="E38" s="416"/>
      <c r="F38" s="415">
        <v>140</v>
      </c>
      <c r="G38" s="416"/>
      <c r="H38" s="415">
        <v>1548</v>
      </c>
      <c r="I38" s="416"/>
    </row>
    <row r="39" spans="1:14" ht="15" thickBot="1">
      <c r="A39" s="417"/>
      <c r="B39" s="418"/>
      <c r="C39" s="418"/>
      <c r="D39" s="418"/>
      <c r="E39" s="1203"/>
      <c r="F39" s="1203"/>
      <c r="G39" s="1203"/>
      <c r="H39" s="1203"/>
      <c r="I39" s="418"/>
    </row>
    <row r="40" spans="1:14" ht="15" thickBot="1">
      <c r="A40" s="1548" t="s">
        <v>470</v>
      </c>
      <c r="B40" s="1549"/>
      <c r="C40" s="1550"/>
      <c r="D40" s="418"/>
      <c r="E40" s="1350"/>
      <c r="F40" s="1350"/>
      <c r="G40" s="1350"/>
      <c r="H40" s="1350"/>
      <c r="I40" s="418"/>
    </row>
    <row r="41" spans="1:14">
      <c r="A41" s="1131" t="s">
        <v>452</v>
      </c>
      <c r="B41" s="1132"/>
      <c r="C41" s="1133" t="s">
        <v>467</v>
      </c>
      <c r="D41" s="1136"/>
      <c r="E41" s="1136"/>
      <c r="F41" s="1136"/>
      <c r="G41" s="1136"/>
      <c r="H41" s="1136"/>
      <c r="I41" s="1136"/>
      <c r="J41" s="1136"/>
      <c r="K41" s="1136"/>
      <c r="L41" s="1136"/>
      <c r="M41" s="1136"/>
      <c r="N41" s="1205"/>
    </row>
    <row r="42" spans="1:14">
      <c r="A42" s="1131"/>
      <c r="B42" s="1132"/>
      <c r="C42" s="1137" t="s">
        <v>449</v>
      </c>
      <c r="D42" s="1138"/>
      <c r="E42" s="1138"/>
      <c r="F42" s="1138"/>
      <c r="G42" s="1138"/>
      <c r="H42" s="1138"/>
      <c r="I42" s="1138"/>
      <c r="J42" s="1138"/>
      <c r="K42" s="1138"/>
      <c r="L42" s="1138"/>
      <c r="M42" s="1138"/>
      <c r="N42" s="1204"/>
    </row>
    <row r="43" spans="1:14">
      <c r="A43" s="1131"/>
      <c r="B43" s="1132"/>
      <c r="C43" s="1137">
        <v>2021</v>
      </c>
      <c r="D43" s="1204"/>
      <c r="E43" s="1137">
        <v>2020</v>
      </c>
      <c r="F43" s="1204"/>
      <c r="G43" s="1137">
        <v>2019</v>
      </c>
      <c r="H43" s="1204"/>
      <c r="I43" s="1137">
        <v>2018</v>
      </c>
      <c r="J43" s="1204"/>
      <c r="K43" s="1137">
        <v>2017</v>
      </c>
      <c r="L43" s="1204"/>
      <c r="M43" s="1137">
        <v>2016</v>
      </c>
      <c r="N43" s="1204"/>
    </row>
    <row r="44" spans="1:14">
      <c r="A44" s="1131"/>
      <c r="B44" s="1132"/>
      <c r="C44" s="1137" t="s">
        <v>468</v>
      </c>
      <c r="D44" s="1138"/>
      <c r="E44" s="1138"/>
      <c r="F44" s="1138"/>
      <c r="G44" s="1138"/>
      <c r="H44" s="1138"/>
      <c r="I44" s="1138"/>
      <c r="J44" s="1138"/>
      <c r="K44" s="1138"/>
      <c r="L44" s="1138"/>
      <c r="M44" s="1138"/>
      <c r="N44" s="1204"/>
    </row>
    <row r="45" spans="1:14">
      <c r="A45" s="1131"/>
      <c r="B45" s="1132"/>
      <c r="C45" s="1137" t="s">
        <v>469</v>
      </c>
      <c r="D45" s="1138"/>
      <c r="E45" s="1138"/>
      <c r="F45" s="1138"/>
      <c r="G45" s="1138"/>
      <c r="H45" s="1138"/>
      <c r="I45" s="1138"/>
      <c r="J45" s="1138"/>
      <c r="K45" s="1138"/>
      <c r="L45" s="1138"/>
      <c r="M45" s="1138"/>
      <c r="N45" s="1204"/>
    </row>
    <row r="46" spans="1:14">
      <c r="A46" s="1133"/>
      <c r="B46" s="1134"/>
      <c r="C46" s="1137" t="s">
        <v>451</v>
      </c>
      <c r="D46" s="1204"/>
      <c r="E46" s="1137" t="s">
        <v>451</v>
      </c>
      <c r="F46" s="1204"/>
      <c r="G46" s="1137" t="s">
        <v>451</v>
      </c>
      <c r="H46" s="1204"/>
      <c r="I46" s="1137" t="s">
        <v>451</v>
      </c>
      <c r="J46" s="1204"/>
      <c r="K46" s="1137" t="s">
        <v>451</v>
      </c>
      <c r="L46" s="1204"/>
      <c r="M46" s="1137" t="s">
        <v>451</v>
      </c>
      <c r="N46" s="1204"/>
    </row>
    <row r="47" spans="1:14">
      <c r="A47" s="409" t="s">
        <v>263</v>
      </c>
      <c r="B47" s="410" t="s">
        <v>430</v>
      </c>
      <c r="C47" s="411">
        <v>2100187</v>
      </c>
      <c r="D47" s="412"/>
      <c r="E47" s="411">
        <v>2102577</v>
      </c>
      <c r="F47" s="412" t="s">
        <v>459</v>
      </c>
      <c r="G47" s="411">
        <v>2081878</v>
      </c>
      <c r="H47" s="412" t="s">
        <v>459</v>
      </c>
      <c r="I47" s="411">
        <v>2077799</v>
      </c>
      <c r="J47" s="412"/>
      <c r="K47" s="411">
        <v>2025384</v>
      </c>
      <c r="L47" s="412"/>
      <c r="M47" s="411">
        <v>2027118</v>
      </c>
      <c r="N47" s="412"/>
    </row>
    <row r="48" spans="1:14">
      <c r="A48" s="413" t="s">
        <v>3</v>
      </c>
      <c r="B48" s="414">
        <v>16</v>
      </c>
      <c r="C48" s="415">
        <v>238348</v>
      </c>
      <c r="D48" s="416"/>
      <c r="E48" s="415">
        <v>230829</v>
      </c>
      <c r="F48" s="416" t="s">
        <v>459</v>
      </c>
      <c r="G48" s="415">
        <v>245245</v>
      </c>
      <c r="H48" s="416" t="s">
        <v>459</v>
      </c>
      <c r="I48" s="415">
        <v>246596</v>
      </c>
      <c r="J48" s="416"/>
      <c r="K48" s="415">
        <v>254845</v>
      </c>
      <c r="L48" s="416"/>
      <c r="M48" s="415">
        <v>261460</v>
      </c>
      <c r="N48" s="416"/>
    </row>
    <row r="49" spans="1:132" ht="15" thickBot="1"/>
    <row r="50" spans="1:132" ht="15" thickBot="1">
      <c r="A50" s="1162" t="s">
        <v>473</v>
      </c>
      <c r="B50" s="1163"/>
      <c r="C50" s="1164"/>
    </row>
    <row r="51" spans="1:132">
      <c r="A51" s="1131" t="s">
        <v>452</v>
      </c>
      <c r="B51" s="1132"/>
      <c r="C51" s="1133" t="s">
        <v>471</v>
      </c>
      <c r="D51" s="1136"/>
      <c r="E51" s="1136"/>
      <c r="F51" s="1136"/>
      <c r="G51" s="1136"/>
      <c r="H51" s="1136"/>
      <c r="I51" s="1136"/>
      <c r="J51" s="1136"/>
      <c r="K51" s="1136"/>
      <c r="L51" s="1136"/>
      <c r="M51" s="1136"/>
      <c r="N51" s="1205"/>
    </row>
    <row r="52" spans="1:132">
      <c r="A52" s="1131"/>
      <c r="B52" s="1132"/>
      <c r="C52" s="1137" t="s">
        <v>449</v>
      </c>
      <c r="D52" s="1138"/>
      <c r="E52" s="1138"/>
      <c r="F52" s="1138"/>
      <c r="G52" s="1138"/>
      <c r="H52" s="1138"/>
      <c r="I52" s="1138"/>
      <c r="J52" s="1138"/>
      <c r="K52" s="1138"/>
      <c r="L52" s="1138"/>
      <c r="M52" s="1138"/>
      <c r="N52" s="1204"/>
    </row>
    <row r="53" spans="1:132">
      <c r="A53" s="1131"/>
      <c r="B53" s="1132"/>
      <c r="C53" s="1137">
        <v>2021</v>
      </c>
      <c r="D53" s="1204"/>
      <c r="E53" s="1137">
        <v>2020</v>
      </c>
      <c r="F53" s="1204"/>
      <c r="G53" s="1137">
        <v>2019</v>
      </c>
      <c r="H53" s="1204"/>
      <c r="I53" s="1137">
        <v>2018</v>
      </c>
      <c r="J53" s="1204"/>
      <c r="K53" s="1137">
        <v>2017</v>
      </c>
      <c r="L53" s="1204"/>
      <c r="M53" s="1137">
        <v>2016</v>
      </c>
      <c r="N53" s="1204"/>
    </row>
    <row r="54" spans="1:132">
      <c r="A54" s="1131"/>
      <c r="B54" s="1132"/>
      <c r="C54" s="1137" t="s">
        <v>472</v>
      </c>
      <c r="D54" s="1138"/>
      <c r="E54" s="1138"/>
      <c r="F54" s="1138"/>
      <c r="G54" s="1138"/>
      <c r="H54" s="1138"/>
      <c r="I54" s="1138"/>
      <c r="J54" s="1138"/>
      <c r="K54" s="1138"/>
      <c r="L54" s="1138"/>
      <c r="M54" s="1138"/>
      <c r="N54" s="1204"/>
    </row>
    <row r="55" spans="1:132">
      <c r="A55" s="1131"/>
      <c r="B55" s="1132"/>
      <c r="C55" s="1137" t="s">
        <v>1</v>
      </c>
      <c r="D55" s="1138"/>
      <c r="E55" s="1138"/>
      <c r="F55" s="1138"/>
      <c r="G55" s="1138"/>
      <c r="H55" s="1138"/>
      <c r="I55" s="1138"/>
      <c r="J55" s="1138"/>
      <c r="K55" s="1138"/>
      <c r="L55" s="1138"/>
      <c r="M55" s="1138"/>
      <c r="N55" s="1204"/>
    </row>
    <row r="56" spans="1:132">
      <c r="A56" s="1133"/>
      <c r="B56" s="1134"/>
      <c r="C56" s="1137" t="s">
        <v>451</v>
      </c>
      <c r="D56" s="1204"/>
      <c r="E56" s="1137" t="s">
        <v>451</v>
      </c>
      <c r="F56" s="1204"/>
      <c r="G56" s="1137" t="s">
        <v>451</v>
      </c>
      <c r="H56" s="1204"/>
      <c r="I56" s="1137" t="s">
        <v>451</v>
      </c>
      <c r="J56" s="1204"/>
      <c r="K56" s="1137" t="s">
        <v>451</v>
      </c>
      <c r="L56" s="1204"/>
      <c r="M56" s="1137" t="s">
        <v>451</v>
      </c>
      <c r="N56" s="1204"/>
    </row>
    <row r="57" spans="1:132">
      <c r="A57" s="409" t="s">
        <v>263</v>
      </c>
      <c r="B57" s="410" t="s">
        <v>430</v>
      </c>
      <c r="C57" s="411">
        <v>142808</v>
      </c>
      <c r="D57" s="412" t="s">
        <v>458</v>
      </c>
      <c r="E57" s="411">
        <v>146994</v>
      </c>
      <c r="F57" s="412" t="s">
        <v>459</v>
      </c>
      <c r="G57" s="411">
        <v>142418</v>
      </c>
      <c r="H57" s="412"/>
      <c r="I57" s="411">
        <v>143473</v>
      </c>
      <c r="J57" s="412"/>
      <c r="K57" s="411">
        <v>141829</v>
      </c>
      <c r="L57" s="412"/>
      <c r="M57" s="411">
        <v>139921</v>
      </c>
      <c r="N57" s="412"/>
    </row>
    <row r="58" spans="1:132">
      <c r="A58" s="413" t="s">
        <v>3</v>
      </c>
      <c r="B58" s="414">
        <v>16</v>
      </c>
      <c r="C58" s="415">
        <v>126208</v>
      </c>
      <c r="D58" s="416" t="s">
        <v>458</v>
      </c>
      <c r="E58" s="415">
        <v>130311</v>
      </c>
      <c r="F58" s="416" t="s">
        <v>459</v>
      </c>
      <c r="G58" s="415">
        <v>125696</v>
      </c>
      <c r="H58" s="416"/>
      <c r="I58" s="415">
        <v>126148</v>
      </c>
      <c r="J58" s="416"/>
      <c r="K58" s="415">
        <v>123329</v>
      </c>
      <c r="L58" s="416"/>
      <c r="M58" s="415">
        <v>121571</v>
      </c>
      <c r="N58" s="416"/>
    </row>
    <row r="60" spans="1:132" ht="15" thickBot="1"/>
    <row r="61" spans="1:132" ht="15" thickBot="1">
      <c r="A61" s="1162" t="s">
        <v>488</v>
      </c>
      <c r="B61" s="1163"/>
      <c r="C61" s="1164"/>
    </row>
    <row r="62" spans="1:132">
      <c r="A62" s="1131" t="s">
        <v>452</v>
      </c>
      <c r="B62" s="1132"/>
      <c r="C62" s="1133" t="s">
        <v>474</v>
      </c>
      <c r="D62" s="1136"/>
      <c r="E62" s="1136"/>
      <c r="F62" s="1136"/>
      <c r="G62" s="1136"/>
      <c r="H62" s="1136"/>
      <c r="I62" s="1136"/>
      <c r="J62" s="1136"/>
      <c r="K62" s="1136"/>
      <c r="L62" s="1136"/>
      <c r="M62" s="1136"/>
      <c r="N62" s="1136"/>
      <c r="O62" s="1136"/>
      <c r="P62" s="1136"/>
      <c r="Q62" s="1136"/>
      <c r="R62" s="1136"/>
      <c r="S62" s="1136"/>
      <c r="T62" s="1136"/>
      <c r="U62" s="1136"/>
      <c r="V62" s="1136"/>
      <c r="W62" s="1136"/>
      <c r="X62" s="1136"/>
      <c r="Y62" s="1136"/>
      <c r="Z62" s="1136"/>
      <c r="AA62" s="1136"/>
      <c r="AB62" s="1136"/>
      <c r="AC62" s="1136"/>
      <c r="AD62" s="1136"/>
      <c r="AE62" s="1136"/>
      <c r="AF62" s="1136"/>
      <c r="AG62" s="1136"/>
      <c r="AH62" s="1136"/>
      <c r="AI62" s="1136"/>
      <c r="AJ62" s="1136"/>
      <c r="AK62" s="1136"/>
      <c r="AL62" s="1136"/>
      <c r="AM62" s="1136"/>
      <c r="AN62" s="1136"/>
      <c r="AO62" s="1136"/>
      <c r="AP62" s="1136"/>
      <c r="AQ62" s="1136"/>
      <c r="AR62" s="1136"/>
      <c r="AS62" s="1136"/>
      <c r="AT62" s="1136"/>
      <c r="AU62" s="1136"/>
      <c r="AV62" s="1136"/>
      <c r="AW62" s="1136"/>
      <c r="AX62" s="1136"/>
      <c r="AY62" s="1136"/>
      <c r="AZ62" s="1136"/>
      <c r="BA62" s="1136"/>
      <c r="BB62" s="1136"/>
      <c r="BC62" s="1136"/>
      <c r="BD62" s="1136"/>
      <c r="BE62" s="1136"/>
      <c r="BF62" s="1136"/>
      <c r="BG62" s="1136"/>
      <c r="BH62" s="1136"/>
      <c r="BI62" s="1136"/>
      <c r="BJ62" s="1136"/>
      <c r="BK62" s="1136"/>
      <c r="BL62" s="1136"/>
      <c r="BM62" s="1136"/>
      <c r="BN62" s="1136"/>
      <c r="BO62" s="1136"/>
      <c r="BP62" s="1136"/>
      <c r="BQ62" s="1136"/>
      <c r="BR62" s="1136"/>
      <c r="BS62" s="1136"/>
      <c r="BT62" s="1136"/>
      <c r="BU62" s="1136"/>
      <c r="BV62" s="1136"/>
      <c r="BW62" s="1136"/>
      <c r="BX62" s="1136"/>
      <c r="BY62" s="1136"/>
      <c r="BZ62" s="1136"/>
      <c r="CA62" s="1136"/>
      <c r="CB62" s="1136"/>
      <c r="CC62" s="1136"/>
      <c r="CD62" s="1136"/>
      <c r="CE62" s="1136"/>
      <c r="CF62" s="1136"/>
      <c r="CG62" s="1136"/>
      <c r="CH62" s="1136"/>
      <c r="CI62" s="1136"/>
      <c r="CJ62" s="1136"/>
      <c r="CK62" s="1136"/>
      <c r="CL62" s="1136"/>
      <c r="CM62" s="1136"/>
      <c r="CN62" s="1136"/>
      <c r="CO62" s="1136"/>
      <c r="CP62" s="1136"/>
      <c r="CQ62" s="1136"/>
      <c r="CR62" s="1136"/>
      <c r="CS62" s="1136"/>
      <c r="CT62" s="1136"/>
      <c r="CU62" s="1136"/>
      <c r="CV62" s="1136"/>
      <c r="CW62" s="1136"/>
      <c r="CX62" s="1136"/>
      <c r="CY62" s="1136"/>
      <c r="CZ62" s="1136"/>
      <c r="DA62" s="1136"/>
      <c r="DB62" s="1136"/>
      <c r="DC62" s="1136"/>
      <c r="DD62" s="1136"/>
      <c r="DE62" s="1136"/>
      <c r="DF62" s="1136"/>
      <c r="DG62" s="1136"/>
      <c r="DH62" s="1136"/>
      <c r="DI62" s="1136"/>
      <c r="DJ62" s="1136"/>
      <c r="DK62" s="1136"/>
      <c r="DL62" s="1136"/>
      <c r="DM62" s="1136"/>
      <c r="DN62" s="1136"/>
      <c r="DO62" s="1136"/>
      <c r="DP62" s="1136"/>
      <c r="DQ62" s="1136"/>
      <c r="DR62" s="1136"/>
      <c r="DS62" s="1136"/>
      <c r="DT62" s="1136"/>
      <c r="DU62" s="1136"/>
      <c r="DV62" s="1136"/>
      <c r="DW62" s="1136"/>
      <c r="DX62" s="1136"/>
      <c r="DY62" s="1136"/>
      <c r="DZ62" s="1136"/>
      <c r="EA62" s="1136"/>
      <c r="EB62" s="1205"/>
    </row>
    <row r="63" spans="1:132">
      <c r="A63" s="1131"/>
      <c r="B63" s="1132"/>
      <c r="C63" s="1137" t="s">
        <v>449</v>
      </c>
      <c r="D63" s="1138"/>
      <c r="E63" s="1138"/>
      <c r="F63" s="1138"/>
      <c r="G63" s="1138"/>
      <c r="H63" s="1138"/>
      <c r="I63" s="1138"/>
      <c r="J63" s="1138"/>
      <c r="K63" s="1138"/>
      <c r="L63" s="1138"/>
      <c r="M63" s="1138"/>
      <c r="N63" s="1138"/>
      <c r="O63" s="1138"/>
      <c r="P63" s="1138"/>
      <c r="Q63" s="1138"/>
      <c r="R63" s="1138"/>
      <c r="S63" s="1138"/>
      <c r="T63" s="1138"/>
      <c r="U63" s="1138"/>
      <c r="V63" s="1138"/>
      <c r="W63" s="1138"/>
      <c r="X63" s="1138"/>
      <c r="Y63" s="1138"/>
      <c r="Z63" s="1138"/>
      <c r="AA63" s="1138"/>
      <c r="AB63" s="1138"/>
      <c r="AC63" s="1138"/>
      <c r="AD63" s="1138"/>
      <c r="AE63" s="1138"/>
      <c r="AF63" s="1138"/>
      <c r="AG63" s="1138"/>
      <c r="AH63" s="1138"/>
      <c r="AI63" s="1138"/>
      <c r="AJ63" s="1138"/>
      <c r="AK63" s="1138"/>
      <c r="AL63" s="1138"/>
      <c r="AM63" s="1138"/>
      <c r="AN63" s="1138"/>
      <c r="AO63" s="1138"/>
      <c r="AP63" s="1138"/>
      <c r="AQ63" s="1138"/>
      <c r="AR63" s="1138"/>
      <c r="AS63" s="1138"/>
      <c r="AT63" s="1138"/>
      <c r="AU63" s="1138"/>
      <c r="AV63" s="1138"/>
      <c r="AW63" s="1138"/>
      <c r="AX63" s="1138"/>
      <c r="AY63" s="1138"/>
      <c r="AZ63" s="1138"/>
      <c r="BA63" s="1138"/>
      <c r="BB63" s="1138"/>
      <c r="BC63" s="1138"/>
      <c r="BD63" s="1138"/>
      <c r="BE63" s="1138"/>
      <c r="BF63" s="1138"/>
      <c r="BG63" s="1138"/>
      <c r="BH63" s="1138"/>
      <c r="BI63" s="1138"/>
      <c r="BJ63" s="1138"/>
      <c r="BK63" s="1138"/>
      <c r="BL63" s="1138"/>
      <c r="BM63" s="1138"/>
      <c r="BN63" s="1138"/>
      <c r="BO63" s="1138"/>
      <c r="BP63" s="1138"/>
      <c r="BQ63" s="1138"/>
      <c r="BR63" s="1138"/>
      <c r="BS63" s="1138"/>
      <c r="BT63" s="1138"/>
      <c r="BU63" s="1138"/>
      <c r="BV63" s="1138"/>
      <c r="BW63" s="1138"/>
      <c r="BX63" s="1138"/>
      <c r="BY63" s="1138"/>
      <c r="BZ63" s="1138"/>
      <c r="CA63" s="1138"/>
      <c r="CB63" s="1138"/>
      <c r="CC63" s="1138"/>
      <c r="CD63" s="1138"/>
      <c r="CE63" s="1138"/>
      <c r="CF63" s="1138"/>
      <c r="CG63" s="1138"/>
      <c r="CH63" s="1138"/>
      <c r="CI63" s="1138"/>
      <c r="CJ63" s="1138"/>
      <c r="CK63" s="1138"/>
      <c r="CL63" s="1138"/>
      <c r="CM63" s="1138"/>
      <c r="CN63" s="1138"/>
      <c r="CO63" s="1138"/>
      <c r="CP63" s="1138"/>
      <c r="CQ63" s="1138"/>
      <c r="CR63" s="1138"/>
      <c r="CS63" s="1138"/>
      <c r="CT63" s="1138"/>
      <c r="CU63" s="1138"/>
      <c r="CV63" s="1138"/>
      <c r="CW63" s="1138"/>
      <c r="CX63" s="1138"/>
      <c r="CY63" s="1138"/>
      <c r="CZ63" s="1138"/>
      <c r="DA63" s="1138"/>
      <c r="DB63" s="1138"/>
      <c r="DC63" s="1138"/>
      <c r="DD63" s="1138"/>
      <c r="DE63" s="1138"/>
      <c r="DF63" s="1138"/>
      <c r="DG63" s="1138"/>
      <c r="DH63" s="1138"/>
      <c r="DI63" s="1138"/>
      <c r="DJ63" s="1138"/>
      <c r="DK63" s="1138"/>
      <c r="DL63" s="1138"/>
      <c r="DM63" s="1138"/>
      <c r="DN63" s="1138"/>
      <c r="DO63" s="1138"/>
      <c r="DP63" s="1138"/>
      <c r="DQ63" s="1138"/>
      <c r="DR63" s="1138"/>
      <c r="DS63" s="1138"/>
      <c r="DT63" s="1138"/>
      <c r="DU63" s="1138"/>
      <c r="DV63" s="1138"/>
      <c r="DW63" s="1138"/>
      <c r="DX63" s="1138"/>
      <c r="DY63" s="1138"/>
      <c r="DZ63" s="1138"/>
      <c r="EA63" s="1138"/>
      <c r="EB63" s="1204"/>
    </row>
    <row r="64" spans="1:132">
      <c r="A64" s="1131"/>
      <c r="B64" s="1132"/>
      <c r="C64" s="1137">
        <v>2021</v>
      </c>
      <c r="D64" s="1138"/>
      <c r="E64" s="1138"/>
      <c r="F64" s="1138"/>
      <c r="G64" s="1138"/>
      <c r="H64" s="1138"/>
      <c r="I64" s="1138"/>
      <c r="J64" s="1138"/>
      <c r="K64" s="1138"/>
      <c r="L64" s="1138"/>
      <c r="M64" s="1138"/>
      <c r="N64" s="1138"/>
      <c r="O64" s="1138"/>
      <c r="P64" s="1138"/>
      <c r="Q64" s="1138"/>
      <c r="R64" s="1138"/>
      <c r="S64" s="1138"/>
      <c r="T64" s="1138"/>
      <c r="U64" s="1138"/>
      <c r="V64" s="1138"/>
      <c r="W64" s="1138"/>
      <c r="X64" s="1138"/>
      <c r="Y64" s="1138"/>
      <c r="Z64" s="1138"/>
      <c r="AA64" s="1138"/>
      <c r="AB64" s="1204"/>
      <c r="AC64" s="1137">
        <v>2020</v>
      </c>
      <c r="AD64" s="1138"/>
      <c r="AE64" s="1138"/>
      <c r="AF64" s="1138"/>
      <c r="AG64" s="1138"/>
      <c r="AH64" s="1138"/>
      <c r="AI64" s="1138"/>
      <c r="AJ64" s="1138"/>
      <c r="AK64" s="1138"/>
      <c r="AL64" s="1138"/>
      <c r="AM64" s="1138"/>
      <c r="AN64" s="1138"/>
      <c r="AO64" s="1138"/>
      <c r="AP64" s="1138"/>
      <c r="AQ64" s="1138"/>
      <c r="AR64" s="1138"/>
      <c r="AS64" s="1138"/>
      <c r="AT64" s="1138"/>
      <c r="AU64" s="1138"/>
      <c r="AV64" s="1138"/>
      <c r="AW64" s="1138"/>
      <c r="AX64" s="1138"/>
      <c r="AY64" s="1138"/>
      <c r="AZ64" s="1138"/>
      <c r="BA64" s="1138"/>
      <c r="BB64" s="1204"/>
      <c r="BC64" s="1137">
        <v>2019</v>
      </c>
      <c r="BD64" s="1138"/>
      <c r="BE64" s="1138"/>
      <c r="BF64" s="1138"/>
      <c r="BG64" s="1138"/>
      <c r="BH64" s="1138"/>
      <c r="BI64" s="1138"/>
      <c r="BJ64" s="1138"/>
      <c r="BK64" s="1138"/>
      <c r="BL64" s="1138"/>
      <c r="BM64" s="1138"/>
      <c r="BN64" s="1138"/>
      <c r="BO64" s="1138"/>
      <c r="BP64" s="1138"/>
      <c r="BQ64" s="1138"/>
      <c r="BR64" s="1138"/>
      <c r="BS64" s="1138"/>
      <c r="BT64" s="1138"/>
      <c r="BU64" s="1138"/>
      <c r="BV64" s="1138"/>
      <c r="BW64" s="1138"/>
      <c r="BX64" s="1138"/>
      <c r="BY64" s="1138"/>
      <c r="BZ64" s="1138"/>
      <c r="CA64" s="1138"/>
      <c r="CB64" s="1204"/>
      <c r="CC64" s="1137">
        <v>2018</v>
      </c>
      <c r="CD64" s="1138"/>
      <c r="CE64" s="1138"/>
      <c r="CF64" s="1138"/>
      <c r="CG64" s="1138"/>
      <c r="CH64" s="1138"/>
      <c r="CI64" s="1138"/>
      <c r="CJ64" s="1138"/>
      <c r="CK64" s="1138"/>
      <c r="CL64" s="1138"/>
      <c r="CM64" s="1138"/>
      <c r="CN64" s="1138"/>
      <c r="CO64" s="1138"/>
      <c r="CP64" s="1138"/>
      <c r="CQ64" s="1138"/>
      <c r="CR64" s="1138"/>
      <c r="CS64" s="1138"/>
      <c r="CT64" s="1138"/>
      <c r="CU64" s="1138"/>
      <c r="CV64" s="1138"/>
      <c r="CW64" s="1138"/>
      <c r="CX64" s="1138"/>
      <c r="CY64" s="1138"/>
      <c r="CZ64" s="1138"/>
      <c r="DA64" s="1138"/>
      <c r="DB64" s="1204"/>
      <c r="DC64" s="1137">
        <v>2017</v>
      </c>
      <c r="DD64" s="1138"/>
      <c r="DE64" s="1138"/>
      <c r="DF64" s="1138"/>
      <c r="DG64" s="1138"/>
      <c r="DH64" s="1138"/>
      <c r="DI64" s="1138"/>
      <c r="DJ64" s="1138"/>
      <c r="DK64" s="1138"/>
      <c r="DL64" s="1138"/>
      <c r="DM64" s="1138"/>
      <c r="DN64" s="1138"/>
      <c r="DO64" s="1138"/>
      <c r="DP64" s="1138"/>
      <c r="DQ64" s="1138"/>
      <c r="DR64" s="1138"/>
      <c r="DS64" s="1138"/>
      <c r="DT64" s="1138"/>
      <c r="DU64" s="1138"/>
      <c r="DV64" s="1138"/>
      <c r="DW64" s="1138"/>
      <c r="DX64" s="1138"/>
      <c r="DY64" s="1138"/>
      <c r="DZ64" s="1138"/>
      <c r="EA64" s="1138"/>
      <c r="EB64" s="1204"/>
    </row>
    <row r="65" spans="1:132">
      <c r="A65" s="1131"/>
      <c r="B65" s="1132"/>
      <c r="C65" s="1137" t="s">
        <v>450</v>
      </c>
      <c r="D65" s="1138"/>
      <c r="E65" s="1138"/>
      <c r="F65" s="1138"/>
      <c r="G65" s="1138"/>
      <c r="H65" s="1138"/>
      <c r="I65" s="1138"/>
      <c r="J65" s="1138"/>
      <c r="K65" s="1138"/>
      <c r="L65" s="1138"/>
      <c r="M65" s="1138"/>
      <c r="N65" s="1138"/>
      <c r="O65" s="1138"/>
      <c r="P65" s="1138"/>
      <c r="Q65" s="1138"/>
      <c r="R65" s="1138"/>
      <c r="S65" s="1138"/>
      <c r="T65" s="1138"/>
      <c r="U65" s="1138"/>
      <c r="V65" s="1138"/>
      <c r="W65" s="1138"/>
      <c r="X65" s="1138"/>
      <c r="Y65" s="1138"/>
      <c r="Z65" s="1138"/>
      <c r="AA65" s="1138"/>
      <c r="AB65" s="1138"/>
      <c r="AC65" s="1138"/>
      <c r="AD65" s="1138"/>
      <c r="AE65" s="1138"/>
      <c r="AF65" s="1138"/>
      <c r="AG65" s="1138"/>
      <c r="AH65" s="1138"/>
      <c r="AI65" s="1138"/>
      <c r="AJ65" s="1138"/>
      <c r="AK65" s="1138"/>
      <c r="AL65" s="1138"/>
      <c r="AM65" s="1138"/>
      <c r="AN65" s="1138"/>
      <c r="AO65" s="1138"/>
      <c r="AP65" s="1138"/>
      <c r="AQ65" s="1138"/>
      <c r="AR65" s="1138"/>
      <c r="AS65" s="1138"/>
      <c r="AT65" s="1138"/>
      <c r="AU65" s="1138"/>
      <c r="AV65" s="1138"/>
      <c r="AW65" s="1138"/>
      <c r="AX65" s="1138"/>
      <c r="AY65" s="1138"/>
      <c r="AZ65" s="1138"/>
      <c r="BA65" s="1138"/>
      <c r="BB65" s="1138"/>
      <c r="BC65" s="1138"/>
      <c r="BD65" s="1138"/>
      <c r="BE65" s="1138"/>
      <c r="BF65" s="1138"/>
      <c r="BG65" s="1138"/>
      <c r="BH65" s="1138"/>
      <c r="BI65" s="1138"/>
      <c r="BJ65" s="1138"/>
      <c r="BK65" s="1138"/>
      <c r="BL65" s="1138"/>
      <c r="BM65" s="1138"/>
      <c r="BN65" s="1138"/>
      <c r="BO65" s="1138"/>
      <c r="BP65" s="1138"/>
      <c r="BQ65" s="1138"/>
      <c r="BR65" s="1138"/>
      <c r="BS65" s="1138"/>
      <c r="BT65" s="1138"/>
      <c r="BU65" s="1138"/>
      <c r="BV65" s="1138"/>
      <c r="BW65" s="1138"/>
      <c r="BX65" s="1138"/>
      <c r="BY65" s="1138"/>
      <c r="BZ65" s="1138"/>
      <c r="CA65" s="1138"/>
      <c r="CB65" s="1138"/>
      <c r="CC65" s="1138"/>
      <c r="CD65" s="1138"/>
      <c r="CE65" s="1138"/>
      <c r="CF65" s="1138"/>
      <c r="CG65" s="1138"/>
      <c r="CH65" s="1138"/>
      <c r="CI65" s="1138"/>
      <c r="CJ65" s="1138"/>
      <c r="CK65" s="1138"/>
      <c r="CL65" s="1138"/>
      <c r="CM65" s="1138"/>
      <c r="CN65" s="1138"/>
      <c r="CO65" s="1138"/>
      <c r="CP65" s="1138"/>
      <c r="CQ65" s="1138"/>
      <c r="CR65" s="1138"/>
      <c r="CS65" s="1138"/>
      <c r="CT65" s="1138"/>
      <c r="CU65" s="1138"/>
      <c r="CV65" s="1138"/>
      <c r="CW65" s="1138"/>
      <c r="CX65" s="1138"/>
      <c r="CY65" s="1138"/>
      <c r="CZ65" s="1138"/>
      <c r="DA65" s="1138"/>
      <c r="DB65" s="1138"/>
      <c r="DC65" s="1138"/>
      <c r="DD65" s="1138"/>
      <c r="DE65" s="1138"/>
      <c r="DF65" s="1138"/>
      <c r="DG65" s="1138"/>
      <c r="DH65" s="1138"/>
      <c r="DI65" s="1138"/>
      <c r="DJ65" s="1138"/>
      <c r="DK65" s="1138"/>
      <c r="DL65" s="1138"/>
      <c r="DM65" s="1138"/>
      <c r="DN65" s="1138"/>
      <c r="DO65" s="1138"/>
      <c r="DP65" s="1138"/>
      <c r="DQ65" s="1138"/>
      <c r="DR65" s="1138"/>
      <c r="DS65" s="1138"/>
      <c r="DT65" s="1138"/>
      <c r="DU65" s="1138"/>
      <c r="DV65" s="1138"/>
      <c r="DW65" s="1138"/>
      <c r="DX65" s="1138"/>
      <c r="DY65" s="1138"/>
      <c r="DZ65" s="1138"/>
      <c r="EA65" s="1138"/>
      <c r="EB65" s="1204"/>
    </row>
    <row r="66" spans="1:132" ht="20.399999999999999" customHeight="1">
      <c r="A66" s="1131"/>
      <c r="B66" s="1132"/>
      <c r="C66" s="1137" t="s">
        <v>475</v>
      </c>
      <c r="D66" s="1204"/>
      <c r="E66" s="1137" t="s">
        <v>476</v>
      </c>
      <c r="F66" s="1204"/>
      <c r="G66" s="1137" t="s">
        <v>477</v>
      </c>
      <c r="H66" s="1204"/>
      <c r="I66" s="1137" t="s">
        <v>478</v>
      </c>
      <c r="J66" s="1204"/>
      <c r="K66" s="1137" t="s">
        <v>479</v>
      </c>
      <c r="L66" s="1204"/>
      <c r="M66" s="1137" t="s">
        <v>480</v>
      </c>
      <c r="N66" s="1204"/>
      <c r="O66" s="1137" t="s">
        <v>481</v>
      </c>
      <c r="P66" s="1204"/>
      <c r="Q66" s="1137" t="s">
        <v>482</v>
      </c>
      <c r="R66" s="1204"/>
      <c r="S66" s="1137" t="s">
        <v>483</v>
      </c>
      <c r="T66" s="1204"/>
      <c r="U66" s="1137" t="s">
        <v>484</v>
      </c>
      <c r="V66" s="1204"/>
      <c r="W66" s="1137" t="s">
        <v>485</v>
      </c>
      <c r="X66" s="1204"/>
      <c r="Y66" s="1137" t="s">
        <v>486</v>
      </c>
      <c r="Z66" s="1204"/>
      <c r="AA66" s="1137" t="s">
        <v>487</v>
      </c>
      <c r="AB66" s="1204"/>
      <c r="AC66" s="1137" t="s">
        <v>475</v>
      </c>
      <c r="AD66" s="1204"/>
      <c r="AE66" s="1137" t="s">
        <v>476</v>
      </c>
      <c r="AF66" s="1204"/>
      <c r="AG66" s="1137" t="s">
        <v>477</v>
      </c>
      <c r="AH66" s="1204"/>
      <c r="AI66" s="1137" t="s">
        <v>478</v>
      </c>
      <c r="AJ66" s="1204"/>
      <c r="AK66" s="1137" t="s">
        <v>479</v>
      </c>
      <c r="AL66" s="1204"/>
      <c r="AM66" s="1137" t="s">
        <v>480</v>
      </c>
      <c r="AN66" s="1204"/>
      <c r="AO66" s="1137" t="s">
        <v>481</v>
      </c>
      <c r="AP66" s="1204"/>
      <c r="AQ66" s="1137" t="s">
        <v>482</v>
      </c>
      <c r="AR66" s="1204"/>
      <c r="AS66" s="1137" t="s">
        <v>483</v>
      </c>
      <c r="AT66" s="1204"/>
      <c r="AU66" s="1137" t="s">
        <v>484</v>
      </c>
      <c r="AV66" s="1204"/>
      <c r="AW66" s="1137" t="s">
        <v>485</v>
      </c>
      <c r="AX66" s="1204"/>
      <c r="AY66" s="1137" t="s">
        <v>486</v>
      </c>
      <c r="AZ66" s="1204"/>
      <c r="BA66" s="1137" t="s">
        <v>487</v>
      </c>
      <c r="BB66" s="1204"/>
      <c r="BC66" s="1137" t="s">
        <v>475</v>
      </c>
      <c r="BD66" s="1204"/>
      <c r="BE66" s="1137" t="s">
        <v>476</v>
      </c>
      <c r="BF66" s="1204"/>
      <c r="BG66" s="1137" t="s">
        <v>477</v>
      </c>
      <c r="BH66" s="1204"/>
      <c r="BI66" s="1137" t="s">
        <v>478</v>
      </c>
      <c r="BJ66" s="1204"/>
      <c r="BK66" s="1137" t="s">
        <v>479</v>
      </c>
      <c r="BL66" s="1204"/>
      <c r="BM66" s="1137" t="s">
        <v>480</v>
      </c>
      <c r="BN66" s="1204"/>
      <c r="BO66" s="1137" t="s">
        <v>481</v>
      </c>
      <c r="BP66" s="1204"/>
      <c r="BQ66" s="1137" t="s">
        <v>482</v>
      </c>
      <c r="BR66" s="1204"/>
      <c r="BS66" s="1137" t="s">
        <v>483</v>
      </c>
      <c r="BT66" s="1204"/>
      <c r="BU66" s="1137" t="s">
        <v>484</v>
      </c>
      <c r="BV66" s="1204"/>
      <c r="BW66" s="1137" t="s">
        <v>485</v>
      </c>
      <c r="BX66" s="1204"/>
      <c r="BY66" s="1137" t="s">
        <v>486</v>
      </c>
      <c r="BZ66" s="1204"/>
      <c r="CA66" s="1137" t="s">
        <v>487</v>
      </c>
      <c r="CB66" s="1204"/>
      <c r="CC66" s="1137" t="s">
        <v>475</v>
      </c>
      <c r="CD66" s="1204"/>
      <c r="CE66" s="1137" t="s">
        <v>476</v>
      </c>
      <c r="CF66" s="1204"/>
      <c r="CG66" s="1137" t="s">
        <v>477</v>
      </c>
      <c r="CH66" s="1204"/>
      <c r="CI66" s="1137" t="s">
        <v>478</v>
      </c>
      <c r="CJ66" s="1204"/>
      <c r="CK66" s="1137" t="s">
        <v>479</v>
      </c>
      <c r="CL66" s="1204"/>
      <c r="CM66" s="1137" t="s">
        <v>480</v>
      </c>
      <c r="CN66" s="1204"/>
      <c r="CO66" s="1137" t="s">
        <v>481</v>
      </c>
      <c r="CP66" s="1204"/>
      <c r="CQ66" s="1137" t="s">
        <v>482</v>
      </c>
      <c r="CR66" s="1204"/>
      <c r="CS66" s="1137" t="s">
        <v>483</v>
      </c>
      <c r="CT66" s="1204"/>
      <c r="CU66" s="1137" t="s">
        <v>484</v>
      </c>
      <c r="CV66" s="1204"/>
      <c r="CW66" s="1137" t="s">
        <v>485</v>
      </c>
      <c r="CX66" s="1204"/>
      <c r="CY66" s="1137" t="s">
        <v>486</v>
      </c>
      <c r="CZ66" s="1204"/>
      <c r="DA66" s="1137" t="s">
        <v>487</v>
      </c>
      <c r="DB66" s="1204"/>
      <c r="DC66" s="1137" t="s">
        <v>475</v>
      </c>
      <c r="DD66" s="1204"/>
      <c r="DE66" s="1137" t="s">
        <v>476</v>
      </c>
      <c r="DF66" s="1204"/>
      <c r="DG66" s="1137" t="s">
        <v>477</v>
      </c>
      <c r="DH66" s="1204"/>
      <c r="DI66" s="1137" t="s">
        <v>478</v>
      </c>
      <c r="DJ66" s="1204"/>
      <c r="DK66" s="1137" t="s">
        <v>479</v>
      </c>
      <c r="DL66" s="1204"/>
      <c r="DM66" s="1137" t="s">
        <v>480</v>
      </c>
      <c r="DN66" s="1204"/>
      <c r="DO66" s="1137" t="s">
        <v>481</v>
      </c>
      <c r="DP66" s="1204"/>
      <c r="DQ66" s="1137" t="s">
        <v>482</v>
      </c>
      <c r="DR66" s="1204"/>
      <c r="DS66" s="1137" t="s">
        <v>483</v>
      </c>
      <c r="DT66" s="1204"/>
      <c r="DU66" s="1137" t="s">
        <v>484</v>
      </c>
      <c r="DV66" s="1204"/>
      <c r="DW66" s="1137" t="s">
        <v>485</v>
      </c>
      <c r="DX66" s="1204"/>
      <c r="DY66" s="1137" t="s">
        <v>486</v>
      </c>
      <c r="DZ66" s="1204"/>
      <c r="EA66" s="1137" t="s">
        <v>487</v>
      </c>
      <c r="EB66" s="1204"/>
    </row>
    <row r="67" spans="1:132">
      <c r="A67" s="1133"/>
      <c r="B67" s="1134"/>
      <c r="C67" s="1137" t="s">
        <v>451</v>
      </c>
      <c r="D67" s="1204"/>
      <c r="E67" s="1137" t="s">
        <v>451</v>
      </c>
      <c r="F67" s="1204"/>
      <c r="G67" s="1137" t="s">
        <v>451</v>
      </c>
      <c r="H67" s="1204"/>
      <c r="I67" s="1137" t="s">
        <v>451</v>
      </c>
      <c r="J67" s="1204"/>
      <c r="K67" s="1137" t="s">
        <v>451</v>
      </c>
      <c r="L67" s="1204"/>
      <c r="M67" s="1137" t="s">
        <v>451</v>
      </c>
      <c r="N67" s="1204"/>
      <c r="O67" s="1137" t="s">
        <v>451</v>
      </c>
      <c r="P67" s="1204"/>
      <c r="Q67" s="1137" t="s">
        <v>451</v>
      </c>
      <c r="R67" s="1204"/>
      <c r="S67" s="1137" t="s">
        <v>451</v>
      </c>
      <c r="T67" s="1204"/>
      <c r="U67" s="1137" t="s">
        <v>451</v>
      </c>
      <c r="V67" s="1204"/>
      <c r="W67" s="1137" t="s">
        <v>451</v>
      </c>
      <c r="X67" s="1204"/>
      <c r="Y67" s="1137" t="s">
        <v>451</v>
      </c>
      <c r="Z67" s="1204"/>
      <c r="AA67" s="1137" t="s">
        <v>451</v>
      </c>
      <c r="AB67" s="1204"/>
      <c r="AC67" s="1137" t="s">
        <v>451</v>
      </c>
      <c r="AD67" s="1204"/>
      <c r="AE67" s="1137" t="s">
        <v>451</v>
      </c>
      <c r="AF67" s="1204"/>
      <c r="AG67" s="1137" t="s">
        <v>451</v>
      </c>
      <c r="AH67" s="1204"/>
      <c r="AI67" s="1137" t="s">
        <v>451</v>
      </c>
      <c r="AJ67" s="1204"/>
      <c r="AK67" s="1137" t="s">
        <v>451</v>
      </c>
      <c r="AL67" s="1204"/>
      <c r="AM67" s="1137" t="s">
        <v>451</v>
      </c>
      <c r="AN67" s="1204"/>
      <c r="AO67" s="1137" t="s">
        <v>451</v>
      </c>
      <c r="AP67" s="1204"/>
      <c r="AQ67" s="1137" t="s">
        <v>451</v>
      </c>
      <c r="AR67" s="1204"/>
      <c r="AS67" s="1137" t="s">
        <v>451</v>
      </c>
      <c r="AT67" s="1204"/>
      <c r="AU67" s="1137" t="s">
        <v>451</v>
      </c>
      <c r="AV67" s="1204"/>
      <c r="AW67" s="1137" t="s">
        <v>451</v>
      </c>
      <c r="AX67" s="1204"/>
      <c r="AY67" s="1137" t="s">
        <v>451</v>
      </c>
      <c r="AZ67" s="1204"/>
      <c r="BA67" s="1137" t="s">
        <v>451</v>
      </c>
      <c r="BB67" s="1204"/>
      <c r="BC67" s="1137" t="s">
        <v>451</v>
      </c>
      <c r="BD67" s="1204"/>
      <c r="BE67" s="1137" t="s">
        <v>451</v>
      </c>
      <c r="BF67" s="1204"/>
      <c r="BG67" s="1137" t="s">
        <v>451</v>
      </c>
      <c r="BH67" s="1204"/>
      <c r="BI67" s="1137" t="s">
        <v>451</v>
      </c>
      <c r="BJ67" s="1204"/>
      <c r="BK67" s="1137" t="s">
        <v>451</v>
      </c>
      <c r="BL67" s="1204"/>
      <c r="BM67" s="1137" t="s">
        <v>451</v>
      </c>
      <c r="BN67" s="1204"/>
      <c r="BO67" s="1137" t="s">
        <v>451</v>
      </c>
      <c r="BP67" s="1204"/>
      <c r="BQ67" s="1137" t="s">
        <v>451</v>
      </c>
      <c r="BR67" s="1204"/>
      <c r="BS67" s="1137" t="s">
        <v>451</v>
      </c>
      <c r="BT67" s="1204"/>
      <c r="BU67" s="1137" t="s">
        <v>451</v>
      </c>
      <c r="BV67" s="1204"/>
      <c r="BW67" s="1137" t="s">
        <v>451</v>
      </c>
      <c r="BX67" s="1204"/>
      <c r="BY67" s="1137" t="s">
        <v>451</v>
      </c>
      <c r="BZ67" s="1204"/>
      <c r="CA67" s="1137" t="s">
        <v>451</v>
      </c>
      <c r="CB67" s="1204"/>
      <c r="CC67" s="1137" t="s">
        <v>451</v>
      </c>
      <c r="CD67" s="1204"/>
      <c r="CE67" s="1137" t="s">
        <v>451</v>
      </c>
      <c r="CF67" s="1204"/>
      <c r="CG67" s="1137" t="s">
        <v>451</v>
      </c>
      <c r="CH67" s="1204"/>
      <c r="CI67" s="1137" t="s">
        <v>451</v>
      </c>
      <c r="CJ67" s="1204"/>
      <c r="CK67" s="1137" t="s">
        <v>451</v>
      </c>
      <c r="CL67" s="1204"/>
      <c r="CM67" s="1137" t="s">
        <v>451</v>
      </c>
      <c r="CN67" s="1204"/>
      <c r="CO67" s="1137" t="s">
        <v>451</v>
      </c>
      <c r="CP67" s="1204"/>
      <c r="CQ67" s="1137" t="s">
        <v>451</v>
      </c>
      <c r="CR67" s="1204"/>
      <c r="CS67" s="1137" t="s">
        <v>451</v>
      </c>
      <c r="CT67" s="1204"/>
      <c r="CU67" s="1137" t="s">
        <v>451</v>
      </c>
      <c r="CV67" s="1204"/>
      <c r="CW67" s="1137" t="s">
        <v>451</v>
      </c>
      <c r="CX67" s="1204"/>
      <c r="CY67" s="1137" t="s">
        <v>451</v>
      </c>
      <c r="CZ67" s="1204"/>
      <c r="DA67" s="1137" t="s">
        <v>451</v>
      </c>
      <c r="DB67" s="1204"/>
      <c r="DC67" s="1137" t="s">
        <v>451</v>
      </c>
      <c r="DD67" s="1204"/>
      <c r="DE67" s="1137" t="s">
        <v>451</v>
      </c>
      <c r="DF67" s="1204"/>
      <c r="DG67" s="1137" t="s">
        <v>451</v>
      </c>
      <c r="DH67" s="1204"/>
      <c r="DI67" s="1137" t="s">
        <v>451</v>
      </c>
      <c r="DJ67" s="1204"/>
      <c r="DK67" s="1137" t="s">
        <v>451</v>
      </c>
      <c r="DL67" s="1204"/>
      <c r="DM67" s="1137" t="s">
        <v>451</v>
      </c>
      <c r="DN67" s="1204"/>
      <c r="DO67" s="1137" t="s">
        <v>451</v>
      </c>
      <c r="DP67" s="1204"/>
      <c r="DQ67" s="1137" t="s">
        <v>451</v>
      </c>
      <c r="DR67" s="1204"/>
      <c r="DS67" s="1137" t="s">
        <v>451</v>
      </c>
      <c r="DT67" s="1204"/>
      <c r="DU67" s="1137" t="s">
        <v>451</v>
      </c>
      <c r="DV67" s="1204"/>
      <c r="DW67" s="1137" t="s">
        <v>451</v>
      </c>
      <c r="DX67" s="1204"/>
      <c r="DY67" s="1137" t="s">
        <v>451</v>
      </c>
      <c r="DZ67" s="1204"/>
      <c r="EA67" s="1137" t="s">
        <v>451</v>
      </c>
      <c r="EB67" s="1204"/>
    </row>
    <row r="68" spans="1:132">
      <c r="A68" s="409" t="s">
        <v>263</v>
      </c>
      <c r="B68" s="410" t="s">
        <v>430</v>
      </c>
      <c r="C68" s="411">
        <v>1117578</v>
      </c>
      <c r="D68" s="412"/>
      <c r="E68" s="411">
        <v>6480</v>
      </c>
      <c r="F68" s="412"/>
      <c r="G68" s="411">
        <v>413323</v>
      </c>
      <c r="H68" s="412"/>
      <c r="I68" s="411">
        <v>1601304</v>
      </c>
      <c r="J68" s="412"/>
      <c r="K68" s="411">
        <v>1315885</v>
      </c>
      <c r="L68" s="412"/>
      <c r="M68" s="411">
        <v>4514087</v>
      </c>
      <c r="N68" s="412"/>
      <c r="O68" s="411">
        <v>712216</v>
      </c>
      <c r="P68" s="412"/>
      <c r="Q68" s="411">
        <v>48274</v>
      </c>
      <c r="R68" s="412"/>
      <c r="S68" s="411">
        <v>102043</v>
      </c>
      <c r="T68" s="412"/>
      <c r="U68" s="411">
        <v>434271</v>
      </c>
      <c r="V68" s="412"/>
      <c r="W68" s="411">
        <v>86380</v>
      </c>
      <c r="X68" s="412"/>
      <c r="Y68" s="411">
        <v>977664</v>
      </c>
      <c r="Z68" s="412" t="s">
        <v>458</v>
      </c>
      <c r="AA68" s="411">
        <v>1375753</v>
      </c>
      <c r="AB68" s="412"/>
      <c r="AC68" s="411">
        <v>1044002</v>
      </c>
      <c r="AD68" s="412"/>
      <c r="AE68" s="411">
        <v>5421</v>
      </c>
      <c r="AF68" s="412"/>
      <c r="AG68" s="411">
        <v>409641</v>
      </c>
      <c r="AH68" s="412"/>
      <c r="AI68" s="411">
        <v>1265439</v>
      </c>
      <c r="AJ68" s="412"/>
      <c r="AK68" s="411">
        <v>1214815</v>
      </c>
      <c r="AL68" s="412"/>
      <c r="AM68" s="411">
        <v>4415984</v>
      </c>
      <c r="AN68" s="412"/>
      <c r="AO68" s="411">
        <v>508524</v>
      </c>
      <c r="AP68" s="412"/>
      <c r="AQ68" s="411">
        <v>43779</v>
      </c>
      <c r="AR68" s="412"/>
      <c r="AS68" s="411">
        <v>90026</v>
      </c>
      <c r="AT68" s="412" t="s">
        <v>459</v>
      </c>
      <c r="AU68" s="411">
        <v>422929</v>
      </c>
      <c r="AV68" s="412"/>
      <c r="AW68" s="411">
        <v>79117</v>
      </c>
      <c r="AX68" s="412"/>
      <c r="AY68" s="411">
        <v>853384</v>
      </c>
      <c r="AZ68" s="412"/>
      <c r="BA68" s="411">
        <v>735347</v>
      </c>
      <c r="BB68" s="412" t="s">
        <v>459</v>
      </c>
      <c r="BC68" s="411">
        <v>1151289</v>
      </c>
      <c r="BD68" s="412"/>
      <c r="BE68" s="411">
        <v>4445</v>
      </c>
      <c r="BF68" s="412"/>
      <c r="BG68" s="411">
        <v>424294</v>
      </c>
      <c r="BH68" s="412"/>
      <c r="BI68" s="411">
        <v>1450836</v>
      </c>
      <c r="BJ68" s="412"/>
      <c r="BK68" s="411">
        <v>869142</v>
      </c>
      <c r="BL68" s="412"/>
      <c r="BM68" s="411">
        <v>4586033</v>
      </c>
      <c r="BN68" s="412"/>
      <c r="BO68" s="411">
        <v>685892</v>
      </c>
      <c r="BP68" s="412"/>
      <c r="BQ68" s="411">
        <v>43741</v>
      </c>
      <c r="BR68" s="412"/>
      <c r="BS68" s="411">
        <v>85952</v>
      </c>
      <c r="BT68" s="412"/>
      <c r="BU68" s="411">
        <v>412057</v>
      </c>
      <c r="BV68" s="412"/>
      <c r="BW68" s="411">
        <v>82521</v>
      </c>
      <c r="BX68" s="412"/>
      <c r="BY68" s="411">
        <v>864848</v>
      </c>
      <c r="BZ68" s="412"/>
      <c r="CA68" s="411">
        <v>939066</v>
      </c>
      <c r="CB68" s="412" t="s">
        <v>459</v>
      </c>
      <c r="CC68" s="411">
        <v>1103370</v>
      </c>
      <c r="CD68" s="412"/>
      <c r="CE68" s="411">
        <v>5054</v>
      </c>
      <c r="CF68" s="412"/>
      <c r="CG68" s="411">
        <v>431686</v>
      </c>
      <c r="CH68" s="412"/>
      <c r="CI68" s="411">
        <v>1243878</v>
      </c>
      <c r="CJ68" s="412"/>
      <c r="CK68" s="411">
        <v>896110</v>
      </c>
      <c r="CL68" s="412"/>
      <c r="CM68" s="411">
        <v>4170670</v>
      </c>
      <c r="CN68" s="412"/>
      <c r="CO68" s="411">
        <v>528009</v>
      </c>
      <c r="CP68" s="412"/>
      <c r="CQ68" s="411">
        <v>39568</v>
      </c>
      <c r="CR68" s="412"/>
      <c r="CS68" s="411">
        <v>57655</v>
      </c>
      <c r="CT68" s="412"/>
      <c r="CU68" s="411">
        <v>398825</v>
      </c>
      <c r="CV68" s="412"/>
      <c r="CW68" s="411">
        <v>56241</v>
      </c>
      <c r="CX68" s="412"/>
      <c r="CY68" s="411">
        <v>802082</v>
      </c>
      <c r="CZ68" s="412"/>
      <c r="DA68" s="411">
        <v>750027</v>
      </c>
      <c r="DB68" s="412" t="s">
        <v>459</v>
      </c>
      <c r="DC68" s="411">
        <v>1125906</v>
      </c>
      <c r="DD68" s="412"/>
      <c r="DE68" s="411">
        <v>3903</v>
      </c>
      <c r="DF68" s="412"/>
      <c r="DG68" s="411">
        <v>515030</v>
      </c>
      <c r="DH68" s="412"/>
      <c r="DI68" s="411">
        <v>1677929</v>
      </c>
      <c r="DJ68" s="412"/>
      <c r="DK68" s="411">
        <v>936077</v>
      </c>
      <c r="DL68" s="412"/>
      <c r="DM68" s="411">
        <v>4150084</v>
      </c>
      <c r="DN68" s="412"/>
      <c r="DO68" s="411">
        <v>647909</v>
      </c>
      <c r="DP68" s="412"/>
      <c r="DQ68" s="411">
        <v>29148</v>
      </c>
      <c r="DR68" s="412"/>
      <c r="DS68" s="411">
        <v>64203</v>
      </c>
      <c r="DT68" s="412"/>
      <c r="DU68" s="411">
        <v>374413</v>
      </c>
      <c r="DV68" s="412"/>
      <c r="DW68" s="411">
        <v>57820</v>
      </c>
      <c r="DX68" s="412"/>
      <c r="DY68" s="411">
        <v>896089</v>
      </c>
      <c r="DZ68" s="412" t="s">
        <v>458</v>
      </c>
      <c r="EA68" s="411">
        <v>876215</v>
      </c>
      <c r="EB68" s="412"/>
    </row>
    <row r="69" spans="1:132">
      <c r="A69" s="413" t="s">
        <v>3</v>
      </c>
      <c r="B69" s="414">
        <v>16</v>
      </c>
      <c r="C69" s="415">
        <v>290257</v>
      </c>
      <c r="D69" s="416"/>
      <c r="E69" s="415">
        <v>1387</v>
      </c>
      <c r="F69" s="416"/>
      <c r="G69" s="415">
        <v>109679</v>
      </c>
      <c r="H69" s="416"/>
      <c r="I69" s="415">
        <v>11057</v>
      </c>
      <c r="J69" s="416"/>
      <c r="K69" s="415"/>
      <c r="L69" s="416" t="s">
        <v>39</v>
      </c>
      <c r="M69" s="415">
        <v>834700</v>
      </c>
      <c r="N69" s="416"/>
      <c r="O69" s="415">
        <v>434135</v>
      </c>
      <c r="P69" s="416"/>
      <c r="Q69" s="415">
        <v>9000</v>
      </c>
      <c r="R69" s="416"/>
      <c r="S69" s="415">
        <v>10004</v>
      </c>
      <c r="T69" s="416"/>
      <c r="U69" s="415">
        <v>12470</v>
      </c>
      <c r="V69" s="416"/>
      <c r="W69" s="415">
        <v>13685</v>
      </c>
      <c r="X69" s="416"/>
      <c r="Y69" s="415">
        <v>281065</v>
      </c>
      <c r="Z69" s="416" t="s">
        <v>458</v>
      </c>
      <c r="AA69" s="415">
        <v>116405</v>
      </c>
      <c r="AB69" s="416"/>
      <c r="AC69" s="415">
        <v>287725</v>
      </c>
      <c r="AD69" s="416"/>
      <c r="AE69" s="415">
        <v>1041</v>
      </c>
      <c r="AF69" s="416"/>
      <c r="AG69" s="415">
        <v>111497</v>
      </c>
      <c r="AH69" s="416"/>
      <c r="AI69" s="415">
        <v>11137</v>
      </c>
      <c r="AJ69" s="416"/>
      <c r="AK69" s="415"/>
      <c r="AL69" s="416" t="s">
        <v>39</v>
      </c>
      <c r="AM69" s="415">
        <v>802408</v>
      </c>
      <c r="AN69" s="416"/>
      <c r="AO69" s="415">
        <v>294471</v>
      </c>
      <c r="AP69" s="416"/>
      <c r="AQ69" s="415">
        <v>7655</v>
      </c>
      <c r="AR69" s="416"/>
      <c r="AS69" s="415">
        <v>9071</v>
      </c>
      <c r="AT69" s="416" t="s">
        <v>459</v>
      </c>
      <c r="AU69" s="415">
        <v>11392</v>
      </c>
      <c r="AV69" s="416"/>
      <c r="AW69" s="415">
        <v>12445</v>
      </c>
      <c r="AX69" s="416"/>
      <c r="AY69" s="415">
        <v>248573</v>
      </c>
      <c r="AZ69" s="416"/>
      <c r="BA69" s="415">
        <v>44006</v>
      </c>
      <c r="BB69" s="416"/>
      <c r="BC69" s="415">
        <v>277759</v>
      </c>
      <c r="BD69" s="416"/>
      <c r="BE69" s="415">
        <v>1024</v>
      </c>
      <c r="BF69" s="416"/>
      <c r="BG69" s="415">
        <v>118096</v>
      </c>
      <c r="BH69" s="416"/>
      <c r="BI69" s="415">
        <v>31549</v>
      </c>
      <c r="BJ69" s="416"/>
      <c r="BK69" s="415"/>
      <c r="BL69" s="416" t="s">
        <v>39</v>
      </c>
      <c r="BM69" s="415">
        <v>760298</v>
      </c>
      <c r="BN69" s="416"/>
      <c r="BO69" s="415">
        <v>404510</v>
      </c>
      <c r="BP69" s="416"/>
      <c r="BQ69" s="415">
        <v>7560</v>
      </c>
      <c r="BR69" s="416"/>
      <c r="BS69" s="415">
        <v>7654</v>
      </c>
      <c r="BT69" s="416"/>
      <c r="BU69" s="415">
        <v>11183</v>
      </c>
      <c r="BV69" s="416"/>
      <c r="BW69" s="415">
        <v>12472</v>
      </c>
      <c r="BX69" s="416"/>
      <c r="BY69" s="415">
        <v>226266</v>
      </c>
      <c r="BZ69" s="416"/>
      <c r="CA69" s="415">
        <v>99407</v>
      </c>
      <c r="CB69" s="416"/>
      <c r="CC69" s="415">
        <v>282453</v>
      </c>
      <c r="CD69" s="416"/>
      <c r="CE69" s="415">
        <v>1020</v>
      </c>
      <c r="CF69" s="416"/>
      <c r="CG69" s="415">
        <v>145695</v>
      </c>
      <c r="CH69" s="416"/>
      <c r="CI69" s="415">
        <v>25507</v>
      </c>
      <c r="CJ69" s="416"/>
      <c r="CK69" s="415"/>
      <c r="CL69" s="416" t="s">
        <v>39</v>
      </c>
      <c r="CM69" s="415">
        <v>906609</v>
      </c>
      <c r="CN69" s="416"/>
      <c r="CO69" s="415">
        <v>350412</v>
      </c>
      <c r="CP69" s="416"/>
      <c r="CQ69" s="415">
        <v>4384</v>
      </c>
      <c r="CR69" s="416"/>
      <c r="CS69" s="415">
        <v>6711</v>
      </c>
      <c r="CT69" s="416"/>
      <c r="CU69" s="415">
        <v>11959</v>
      </c>
      <c r="CV69" s="416"/>
      <c r="CW69" s="415">
        <v>4587</v>
      </c>
      <c r="CX69" s="416"/>
      <c r="CY69" s="415">
        <v>230964</v>
      </c>
      <c r="CZ69" s="416"/>
      <c r="DA69" s="415">
        <v>63064</v>
      </c>
      <c r="DB69" s="416"/>
      <c r="DC69" s="415">
        <v>332661</v>
      </c>
      <c r="DD69" s="416"/>
      <c r="DE69" s="415">
        <v>937</v>
      </c>
      <c r="DF69" s="416"/>
      <c r="DG69" s="415">
        <v>153989</v>
      </c>
      <c r="DH69" s="416"/>
      <c r="DI69" s="415">
        <v>38269</v>
      </c>
      <c r="DJ69" s="416"/>
      <c r="DK69" s="415"/>
      <c r="DL69" s="416" t="s">
        <v>39</v>
      </c>
      <c r="DM69" s="415">
        <v>841887</v>
      </c>
      <c r="DN69" s="416"/>
      <c r="DO69" s="415">
        <v>419394</v>
      </c>
      <c r="DP69" s="416"/>
      <c r="DQ69" s="415"/>
      <c r="DR69" s="416" t="s">
        <v>39</v>
      </c>
      <c r="DS69" s="415">
        <v>7811</v>
      </c>
      <c r="DT69" s="416"/>
      <c r="DU69" s="415">
        <v>12459</v>
      </c>
      <c r="DV69" s="416"/>
      <c r="DW69" s="415">
        <v>4527</v>
      </c>
      <c r="DX69" s="416"/>
      <c r="DY69" s="415">
        <v>272313</v>
      </c>
      <c r="DZ69" s="416" t="s">
        <v>458</v>
      </c>
      <c r="EA69" s="415">
        <v>109165</v>
      </c>
      <c r="EB69" s="416"/>
    </row>
    <row r="71" spans="1:132" ht="15" thickBot="1"/>
    <row r="72" spans="1:132" ht="15" thickBot="1">
      <c r="A72" s="1162" t="s">
        <v>495</v>
      </c>
      <c r="B72" s="1163"/>
      <c r="C72" s="1164"/>
    </row>
    <row r="73" spans="1:132">
      <c r="A73" s="1131" t="s">
        <v>489</v>
      </c>
      <c r="B73" s="1132"/>
      <c r="C73" s="1133" t="s">
        <v>490</v>
      </c>
      <c r="D73" s="1136"/>
      <c r="E73" s="1136"/>
      <c r="F73" s="1136"/>
      <c r="G73" s="1136"/>
      <c r="H73" s="1136"/>
      <c r="I73" s="1136"/>
      <c r="J73" s="1136"/>
      <c r="K73" s="1136"/>
      <c r="L73" s="1136"/>
      <c r="M73" s="1136"/>
      <c r="N73" s="1205"/>
      <c r="O73" s="1129" t="s">
        <v>493</v>
      </c>
      <c r="P73" s="1130"/>
      <c r="Q73" s="1135" t="s">
        <v>494</v>
      </c>
      <c r="R73" s="1136"/>
      <c r="S73" s="1136"/>
      <c r="T73" s="1136"/>
      <c r="U73" s="1136"/>
      <c r="V73" s="1136"/>
      <c r="W73" s="1136"/>
      <c r="X73" s="1136"/>
      <c r="Y73" s="1136"/>
      <c r="Z73" s="1136"/>
      <c r="AA73" s="1136"/>
      <c r="AB73" s="1205"/>
    </row>
    <row r="74" spans="1:132">
      <c r="A74" s="1131"/>
      <c r="B74" s="1132"/>
      <c r="C74" s="1137" t="s">
        <v>449</v>
      </c>
      <c r="D74" s="1138"/>
      <c r="E74" s="1138"/>
      <c r="F74" s="1138"/>
      <c r="G74" s="1138"/>
      <c r="H74" s="1138"/>
      <c r="I74" s="1138"/>
      <c r="J74" s="1138"/>
      <c r="K74" s="1138"/>
      <c r="L74" s="1138"/>
      <c r="M74" s="1138"/>
      <c r="N74" s="1204"/>
      <c r="O74" s="1131"/>
      <c r="P74" s="1132"/>
      <c r="Q74" s="1137" t="s">
        <v>449</v>
      </c>
      <c r="R74" s="1138"/>
      <c r="S74" s="1138"/>
      <c r="T74" s="1138"/>
      <c r="U74" s="1138"/>
      <c r="V74" s="1138"/>
      <c r="W74" s="1138"/>
      <c r="X74" s="1138"/>
      <c r="Y74" s="1138"/>
      <c r="Z74" s="1138"/>
      <c r="AA74" s="1138"/>
      <c r="AB74" s="1204"/>
    </row>
    <row r="75" spans="1:132">
      <c r="A75" s="1131"/>
      <c r="B75" s="1132"/>
      <c r="C75" s="1137">
        <v>2021</v>
      </c>
      <c r="D75" s="1204"/>
      <c r="E75" s="1137">
        <v>2020</v>
      </c>
      <c r="F75" s="1204"/>
      <c r="G75" s="1137">
        <v>2019</v>
      </c>
      <c r="H75" s="1204"/>
      <c r="I75" s="1137">
        <v>2018</v>
      </c>
      <c r="J75" s="1204"/>
      <c r="K75" s="1137">
        <v>2017</v>
      </c>
      <c r="L75" s="1204"/>
      <c r="M75" s="1137">
        <v>2016</v>
      </c>
      <c r="N75" s="1204"/>
      <c r="O75" s="1131"/>
      <c r="P75" s="1132"/>
      <c r="Q75" s="1137">
        <v>2021</v>
      </c>
      <c r="R75" s="1204"/>
      <c r="S75" s="1137">
        <v>2020</v>
      </c>
      <c r="T75" s="1204"/>
      <c r="U75" s="1137">
        <v>2019</v>
      </c>
      <c r="V75" s="1204"/>
      <c r="W75" s="1137">
        <v>2018</v>
      </c>
      <c r="X75" s="1204"/>
      <c r="Y75" s="1137">
        <v>2017</v>
      </c>
      <c r="Z75" s="1204"/>
      <c r="AA75" s="1137">
        <v>2016</v>
      </c>
      <c r="AB75" s="1204"/>
    </row>
    <row r="76" spans="1:132">
      <c r="A76" s="1131"/>
      <c r="B76" s="1132"/>
      <c r="C76" s="1137" t="s">
        <v>491</v>
      </c>
      <c r="D76" s="1138"/>
      <c r="E76" s="1138"/>
      <c r="F76" s="1138"/>
      <c r="G76" s="1138"/>
      <c r="H76" s="1138"/>
      <c r="I76" s="1138"/>
      <c r="J76" s="1138"/>
      <c r="K76" s="1138"/>
      <c r="L76" s="1138"/>
      <c r="M76" s="1138"/>
      <c r="N76" s="1204"/>
      <c r="O76" s="1133"/>
      <c r="P76" s="1134"/>
      <c r="Q76" s="1137" t="s">
        <v>451</v>
      </c>
      <c r="R76" s="1204"/>
      <c r="S76" s="1137" t="s">
        <v>451</v>
      </c>
      <c r="T76" s="1204"/>
      <c r="U76" s="1137" t="s">
        <v>451</v>
      </c>
      <c r="V76" s="1204"/>
      <c r="W76" s="1137" t="s">
        <v>451</v>
      </c>
      <c r="X76" s="1204"/>
      <c r="Y76" s="1137" t="s">
        <v>451</v>
      </c>
      <c r="Z76" s="1204"/>
      <c r="AA76" s="1137" t="s">
        <v>451</v>
      </c>
      <c r="AB76" s="1204"/>
    </row>
    <row r="77" spans="1:132">
      <c r="A77" s="1131"/>
      <c r="B77" s="1132"/>
      <c r="C77" s="1137" t="s">
        <v>1</v>
      </c>
      <c r="D77" s="1138"/>
      <c r="E77" s="1138"/>
      <c r="F77" s="1138"/>
      <c r="G77" s="1138"/>
      <c r="H77" s="1138"/>
      <c r="I77" s="1138"/>
      <c r="J77" s="1138"/>
      <c r="K77" s="1138"/>
      <c r="L77" s="1138"/>
      <c r="M77" s="1138"/>
      <c r="N77" s="1204"/>
      <c r="O77" s="409" t="s">
        <v>460</v>
      </c>
      <c r="P77" s="410">
        <v>1</v>
      </c>
      <c r="Q77" s="411">
        <v>1350238</v>
      </c>
      <c r="R77" s="412"/>
      <c r="S77" s="411">
        <v>715176</v>
      </c>
      <c r="T77" s="412"/>
      <c r="U77" s="411">
        <v>916725</v>
      </c>
      <c r="V77" s="412"/>
      <c r="W77" s="411">
        <v>725368</v>
      </c>
      <c r="X77" s="412"/>
      <c r="Y77" s="411">
        <v>858413</v>
      </c>
      <c r="Z77" s="412"/>
      <c r="AA77" s="411">
        <v>476003</v>
      </c>
      <c r="AB77" s="412"/>
    </row>
    <row r="78" spans="1:132">
      <c r="A78" s="1133"/>
      <c r="B78" s="1134"/>
      <c r="C78" s="1137" t="s">
        <v>492</v>
      </c>
      <c r="D78" s="1204"/>
      <c r="E78" s="1137" t="s">
        <v>492</v>
      </c>
      <c r="F78" s="1204"/>
      <c r="G78" s="1137" t="s">
        <v>492</v>
      </c>
      <c r="H78" s="1204"/>
      <c r="I78" s="1137" t="s">
        <v>492</v>
      </c>
      <c r="J78" s="1204"/>
      <c r="K78" s="1137" t="s">
        <v>492</v>
      </c>
      <c r="L78" s="1204"/>
      <c r="M78" s="1137" t="s">
        <v>492</v>
      </c>
      <c r="N78" s="1204"/>
      <c r="O78" s="413" t="s">
        <v>3</v>
      </c>
      <c r="P78" s="414">
        <v>16</v>
      </c>
      <c r="Q78" s="415">
        <v>115807</v>
      </c>
      <c r="R78" s="416"/>
      <c r="S78" s="415">
        <v>43789</v>
      </c>
      <c r="T78" s="416"/>
      <c r="U78" s="415">
        <v>99150</v>
      </c>
      <c r="V78" s="416"/>
      <c r="W78" s="415">
        <v>62230</v>
      </c>
      <c r="X78" s="416"/>
      <c r="Y78" s="415">
        <v>108306</v>
      </c>
      <c r="Z78" s="416"/>
      <c r="AA78" s="415">
        <v>44197</v>
      </c>
      <c r="AB78" s="416"/>
    </row>
    <row r="79" spans="1:132">
      <c r="A79" s="409" t="s">
        <v>3</v>
      </c>
      <c r="B79" s="410">
        <v>16</v>
      </c>
      <c r="C79" s="411">
        <v>191533</v>
      </c>
      <c r="D79" s="412"/>
      <c r="E79" s="411">
        <v>75352</v>
      </c>
      <c r="F79" s="412"/>
      <c r="G79" s="411">
        <v>150633</v>
      </c>
      <c r="H79" s="412"/>
      <c r="I79" s="411">
        <v>105293</v>
      </c>
      <c r="J79" s="412"/>
      <c r="K79" s="411">
        <v>189166</v>
      </c>
      <c r="L79" s="412"/>
      <c r="M79" s="411">
        <v>78382</v>
      </c>
      <c r="N79" s="412"/>
      <c r="O79" s="409" t="s">
        <v>150</v>
      </c>
      <c r="P79" s="410" t="s">
        <v>290</v>
      </c>
      <c r="Q79" s="411">
        <v>9923</v>
      </c>
      <c r="R79" s="412"/>
      <c r="S79" s="411">
        <v>2534</v>
      </c>
      <c r="T79" s="412"/>
      <c r="U79" s="411">
        <v>17915</v>
      </c>
      <c r="V79" s="412"/>
      <c r="W79" s="411">
        <v>3163</v>
      </c>
      <c r="X79" s="412"/>
      <c r="Y79" s="411">
        <v>16726</v>
      </c>
      <c r="Z79" s="412"/>
      <c r="AA79" s="411">
        <v>3482</v>
      </c>
      <c r="AB79" s="412"/>
    </row>
    <row r="80" spans="1:132">
      <c r="A80" s="413" t="s">
        <v>150</v>
      </c>
      <c r="B80" s="414" t="s">
        <v>290</v>
      </c>
      <c r="C80" s="415">
        <v>15172</v>
      </c>
      <c r="D80" s="416"/>
      <c r="E80" s="415">
        <v>5600</v>
      </c>
      <c r="F80" s="416"/>
      <c r="G80" s="415">
        <v>20738</v>
      </c>
      <c r="H80" s="416"/>
      <c r="I80" s="415">
        <v>6483</v>
      </c>
      <c r="J80" s="416"/>
      <c r="K80" s="415">
        <v>31492</v>
      </c>
      <c r="L80" s="416"/>
      <c r="M80" s="415">
        <v>7589</v>
      </c>
      <c r="N80" s="416"/>
      <c r="O80" s="413" t="s">
        <v>151</v>
      </c>
      <c r="P80" s="414" t="s">
        <v>291</v>
      </c>
      <c r="Q80" s="415">
        <v>11788</v>
      </c>
      <c r="R80" s="416"/>
      <c r="S80" s="415">
        <v>5916</v>
      </c>
      <c r="T80" s="416"/>
      <c r="U80" s="415">
        <v>12022</v>
      </c>
      <c r="V80" s="416"/>
      <c r="W80" s="415">
        <v>7066</v>
      </c>
      <c r="X80" s="416"/>
      <c r="Y80" s="415">
        <v>14963</v>
      </c>
      <c r="Z80" s="416"/>
      <c r="AA80" s="415">
        <v>4280</v>
      </c>
      <c r="AB80" s="416"/>
    </row>
    <row r="81" spans="1:28">
      <c r="A81" s="409" t="s">
        <v>151</v>
      </c>
      <c r="B81" s="410" t="s">
        <v>291</v>
      </c>
      <c r="C81" s="411">
        <v>14651</v>
      </c>
      <c r="D81" s="412"/>
      <c r="E81" s="411">
        <v>6539</v>
      </c>
      <c r="F81" s="412"/>
      <c r="G81" s="411">
        <v>11817</v>
      </c>
      <c r="H81" s="412"/>
      <c r="I81" s="411">
        <v>7619</v>
      </c>
      <c r="J81" s="412"/>
      <c r="K81" s="411">
        <v>17738</v>
      </c>
      <c r="L81" s="412"/>
      <c r="M81" s="411">
        <v>5325</v>
      </c>
      <c r="N81" s="412"/>
      <c r="O81" s="409" t="s">
        <v>152</v>
      </c>
      <c r="P81" s="410" t="s">
        <v>292</v>
      </c>
      <c r="Q81" s="411">
        <v>21337</v>
      </c>
      <c r="R81" s="412"/>
      <c r="S81" s="411">
        <v>19202</v>
      </c>
      <c r="T81" s="412"/>
      <c r="U81" s="411">
        <v>15628</v>
      </c>
      <c r="V81" s="412"/>
      <c r="W81" s="411">
        <v>19488</v>
      </c>
      <c r="X81" s="412"/>
      <c r="Y81" s="411">
        <v>19875</v>
      </c>
      <c r="Z81" s="412"/>
      <c r="AA81" s="411">
        <v>15381</v>
      </c>
      <c r="AB81" s="412"/>
    </row>
    <row r="82" spans="1:28">
      <c r="A82" s="413" t="s">
        <v>152</v>
      </c>
      <c r="B82" s="414" t="s">
        <v>292</v>
      </c>
      <c r="C82" s="415">
        <v>30439</v>
      </c>
      <c r="D82" s="416"/>
      <c r="E82" s="415">
        <v>21463</v>
      </c>
      <c r="F82" s="416"/>
      <c r="G82" s="415">
        <v>18966</v>
      </c>
      <c r="H82" s="416"/>
      <c r="I82" s="415">
        <v>24679</v>
      </c>
      <c r="J82" s="416"/>
      <c r="K82" s="415">
        <v>26823</v>
      </c>
      <c r="L82" s="416"/>
      <c r="M82" s="415">
        <v>19608</v>
      </c>
      <c r="N82" s="416"/>
    </row>
    <row r="83" spans="1:28" ht="15" thickBot="1"/>
    <row r="84" spans="1:28" ht="15" thickBot="1">
      <c r="A84" s="442" t="s">
        <v>499</v>
      </c>
      <c r="B84" s="443"/>
      <c r="C84" s="444"/>
    </row>
    <row r="85" spans="1:28" ht="20.399999999999999" customHeight="1">
      <c r="A85" s="1131" t="s">
        <v>496</v>
      </c>
      <c r="B85" s="1132"/>
      <c r="C85" s="1133" t="s">
        <v>497</v>
      </c>
      <c r="D85" s="1136"/>
      <c r="E85" s="1136"/>
      <c r="F85" s="1136"/>
      <c r="G85" s="1136"/>
      <c r="H85" s="1136"/>
      <c r="I85" s="1136"/>
      <c r="J85" s="1136"/>
      <c r="K85" s="1136"/>
      <c r="L85" s="1136"/>
      <c r="M85" s="1136"/>
      <c r="N85" s="1205"/>
    </row>
    <row r="86" spans="1:28">
      <c r="A86" s="1131"/>
      <c r="B86" s="1132"/>
      <c r="C86" s="1137" t="s">
        <v>449</v>
      </c>
      <c r="D86" s="1138"/>
      <c r="E86" s="1138"/>
      <c r="F86" s="1138"/>
      <c r="G86" s="1138"/>
      <c r="H86" s="1138"/>
      <c r="I86" s="1138"/>
      <c r="J86" s="1138"/>
      <c r="K86" s="1138"/>
      <c r="L86" s="1138"/>
      <c r="M86" s="1138"/>
      <c r="N86" s="1204"/>
    </row>
    <row r="87" spans="1:28">
      <c r="A87" s="1131"/>
      <c r="B87" s="1132"/>
      <c r="C87" s="1137">
        <v>2021</v>
      </c>
      <c r="D87" s="1204"/>
      <c r="E87" s="1137">
        <v>2020</v>
      </c>
      <c r="F87" s="1204"/>
      <c r="G87" s="1137">
        <v>2019</v>
      </c>
      <c r="H87" s="1204"/>
      <c r="I87" s="1137">
        <v>2018</v>
      </c>
      <c r="J87" s="1204"/>
      <c r="K87" s="1137">
        <v>2017</v>
      </c>
      <c r="L87" s="1204"/>
      <c r="M87" s="1137">
        <v>2016</v>
      </c>
      <c r="N87" s="1204"/>
    </row>
    <row r="88" spans="1:28">
      <c r="A88" s="1131"/>
      <c r="B88" s="1132"/>
      <c r="C88" s="1137" t="s">
        <v>498</v>
      </c>
      <c r="D88" s="1138"/>
      <c r="E88" s="1138"/>
      <c r="F88" s="1138"/>
      <c r="G88" s="1138"/>
      <c r="H88" s="1138"/>
      <c r="I88" s="1138"/>
      <c r="J88" s="1138"/>
      <c r="K88" s="1138"/>
      <c r="L88" s="1138"/>
      <c r="M88" s="1138"/>
      <c r="N88" s="1204"/>
    </row>
    <row r="89" spans="1:28">
      <c r="A89" s="1131"/>
      <c r="B89" s="1132"/>
      <c r="C89" s="1137" t="s">
        <v>1</v>
      </c>
      <c r="D89" s="1138"/>
      <c r="E89" s="1138"/>
      <c r="F89" s="1138"/>
      <c r="G89" s="1138"/>
      <c r="H89" s="1138"/>
      <c r="I89" s="1138"/>
      <c r="J89" s="1138"/>
      <c r="K89" s="1138"/>
      <c r="L89" s="1138"/>
      <c r="M89" s="1138"/>
      <c r="N89" s="1204"/>
    </row>
    <row r="90" spans="1:28">
      <c r="A90" s="1133"/>
      <c r="B90" s="1134"/>
      <c r="C90" s="1137" t="s">
        <v>492</v>
      </c>
      <c r="D90" s="1204"/>
      <c r="E90" s="1137" t="s">
        <v>492</v>
      </c>
      <c r="F90" s="1204"/>
      <c r="G90" s="1137" t="s">
        <v>492</v>
      </c>
      <c r="H90" s="1204"/>
      <c r="I90" s="1137" t="s">
        <v>492</v>
      </c>
      <c r="J90" s="1204"/>
      <c r="K90" s="1137" t="s">
        <v>492</v>
      </c>
      <c r="L90" s="1204"/>
      <c r="M90" s="1137" t="s">
        <v>492</v>
      </c>
      <c r="N90" s="1204"/>
    </row>
    <row r="91" spans="1:28">
      <c r="A91" s="409" t="s">
        <v>263</v>
      </c>
      <c r="B91" s="410" t="s">
        <v>430</v>
      </c>
      <c r="C91" s="411">
        <v>7358539</v>
      </c>
      <c r="D91" s="412" t="s">
        <v>458</v>
      </c>
      <c r="E91" s="411">
        <v>6418030</v>
      </c>
      <c r="F91" s="412"/>
      <c r="G91" s="411">
        <v>6526562</v>
      </c>
      <c r="H91" s="412"/>
      <c r="I91" s="411">
        <v>6061243</v>
      </c>
      <c r="J91" s="412"/>
      <c r="K91" s="411">
        <v>6736772</v>
      </c>
      <c r="L91" s="412"/>
      <c r="M91" s="411">
        <v>6021968</v>
      </c>
      <c r="N91" s="412"/>
    </row>
    <row r="92" spans="1:28">
      <c r="A92" s="413" t="s">
        <v>3</v>
      </c>
      <c r="B92" s="414">
        <v>16</v>
      </c>
      <c r="C92" s="415">
        <v>1964297</v>
      </c>
      <c r="D92" s="416" t="s">
        <v>458</v>
      </c>
      <c r="E92" s="415">
        <v>1716954</v>
      </c>
      <c r="F92" s="416"/>
      <c r="G92" s="415">
        <v>1584854</v>
      </c>
      <c r="H92" s="416"/>
      <c r="I92" s="415">
        <v>1573130</v>
      </c>
      <c r="J92" s="416"/>
      <c r="K92" s="415">
        <v>1882215</v>
      </c>
      <c r="L92" s="416"/>
      <c r="M92" s="415">
        <v>1603586</v>
      </c>
      <c r="N92" s="416"/>
    </row>
    <row r="93" spans="1:28">
      <c r="A93" s="409" t="s">
        <v>150</v>
      </c>
      <c r="B93" s="410" t="s">
        <v>290</v>
      </c>
      <c r="C93" s="411">
        <v>74083</v>
      </c>
      <c r="D93" s="412" t="s">
        <v>458</v>
      </c>
      <c r="E93" s="411">
        <v>66114</v>
      </c>
      <c r="F93" s="412"/>
      <c r="G93" s="411">
        <v>59886</v>
      </c>
      <c r="H93" s="412"/>
      <c r="I93" s="411">
        <v>66341</v>
      </c>
      <c r="J93" s="412"/>
      <c r="K93" s="411">
        <v>94458</v>
      </c>
      <c r="L93" s="412"/>
      <c r="M93" s="411">
        <v>66332</v>
      </c>
      <c r="N93" s="412"/>
    </row>
    <row r="94" spans="1:28">
      <c r="A94" s="413" t="s">
        <v>151</v>
      </c>
      <c r="B94" s="414" t="s">
        <v>291</v>
      </c>
      <c r="C94" s="415">
        <v>247048</v>
      </c>
      <c r="D94" s="416" t="s">
        <v>458</v>
      </c>
      <c r="E94" s="415">
        <v>157590</v>
      </c>
      <c r="F94" s="416"/>
      <c r="G94" s="415">
        <v>224023</v>
      </c>
      <c r="H94" s="416"/>
      <c r="I94" s="415">
        <v>154553</v>
      </c>
      <c r="J94" s="416"/>
      <c r="K94" s="415">
        <v>272387</v>
      </c>
      <c r="L94" s="416"/>
      <c r="M94" s="415">
        <v>206891</v>
      </c>
      <c r="N94" s="416"/>
    </row>
    <row r="95" spans="1:28">
      <c r="A95" s="409" t="s">
        <v>152</v>
      </c>
      <c r="B95" s="410" t="s">
        <v>292</v>
      </c>
      <c r="C95" s="411">
        <v>315213</v>
      </c>
      <c r="D95" s="412" t="s">
        <v>458</v>
      </c>
      <c r="E95" s="411">
        <v>259824</v>
      </c>
      <c r="F95" s="412"/>
      <c r="G95" s="411">
        <v>298732</v>
      </c>
      <c r="H95" s="412"/>
      <c r="I95" s="411">
        <v>199768</v>
      </c>
      <c r="J95" s="412"/>
      <c r="K95" s="411">
        <v>241243</v>
      </c>
      <c r="L95" s="412"/>
      <c r="M95" s="411">
        <v>297253</v>
      </c>
      <c r="N95" s="412"/>
    </row>
    <row r="98" spans="1:52" ht="15" thickBot="1">
      <c r="A98" s="1162" t="s">
        <v>507</v>
      </c>
      <c r="B98" s="1163"/>
      <c r="C98" s="1164"/>
    </row>
    <row r="99" spans="1:52">
      <c r="A99" s="1131" t="s">
        <v>452</v>
      </c>
      <c r="B99" s="1132"/>
      <c r="C99" s="1133" t="s">
        <v>500</v>
      </c>
      <c r="D99" s="1136"/>
      <c r="E99" s="1136"/>
      <c r="F99" s="1136"/>
      <c r="G99" s="1136"/>
      <c r="H99" s="1136"/>
      <c r="I99" s="1136"/>
      <c r="J99" s="1136"/>
      <c r="K99" s="1136"/>
      <c r="L99" s="1136"/>
      <c r="M99" s="1136"/>
      <c r="N99" s="1136"/>
      <c r="O99" s="1136"/>
      <c r="P99" s="1136"/>
      <c r="Q99" s="1136"/>
      <c r="R99" s="1136"/>
      <c r="S99" s="1136"/>
      <c r="T99" s="1136"/>
      <c r="U99" s="1136"/>
      <c r="V99" s="1136"/>
      <c r="W99" s="1136"/>
      <c r="X99" s="1136"/>
      <c r="Y99" s="1136"/>
      <c r="Z99" s="1136"/>
      <c r="AA99" s="1136"/>
      <c r="AB99" s="1136"/>
      <c r="AC99" s="1136"/>
      <c r="AD99" s="1136"/>
      <c r="AE99" s="1136"/>
      <c r="AF99" s="1136"/>
      <c r="AG99" s="1136"/>
      <c r="AH99" s="1136"/>
      <c r="AI99" s="1136"/>
      <c r="AJ99" s="1136"/>
      <c r="AK99" s="1136"/>
      <c r="AL99" s="1136"/>
      <c r="AM99" s="1136"/>
      <c r="AN99" s="1136"/>
      <c r="AO99" s="1136"/>
      <c r="AP99" s="1136"/>
      <c r="AQ99" s="1136"/>
      <c r="AR99" s="1136"/>
      <c r="AS99" s="1136"/>
      <c r="AT99" s="1136"/>
      <c r="AU99" s="1136"/>
      <c r="AV99" s="1136"/>
      <c r="AW99" s="1136"/>
      <c r="AX99" s="1136"/>
      <c r="AY99" s="1136"/>
      <c r="AZ99" s="1205"/>
    </row>
    <row r="100" spans="1:52">
      <c r="A100" s="1131"/>
      <c r="B100" s="1132"/>
      <c r="C100" s="1137" t="s">
        <v>449</v>
      </c>
      <c r="D100" s="1138"/>
      <c r="E100" s="1138"/>
      <c r="F100" s="1138"/>
      <c r="G100" s="1138"/>
      <c r="H100" s="1138"/>
      <c r="I100" s="1138"/>
      <c r="J100" s="1138"/>
      <c r="K100" s="1138"/>
      <c r="L100" s="1138"/>
      <c r="M100" s="1138"/>
      <c r="N100" s="1138"/>
      <c r="O100" s="1138"/>
      <c r="P100" s="1138"/>
      <c r="Q100" s="1138"/>
      <c r="R100" s="1138"/>
      <c r="S100" s="1138"/>
      <c r="T100" s="1138"/>
      <c r="U100" s="1138"/>
      <c r="V100" s="1138"/>
      <c r="W100" s="1138"/>
      <c r="X100" s="1138"/>
      <c r="Y100" s="1138"/>
      <c r="Z100" s="1138"/>
      <c r="AA100" s="1138"/>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138"/>
      <c r="AX100" s="1138"/>
      <c r="AY100" s="1138"/>
      <c r="AZ100" s="1204"/>
    </row>
    <row r="101" spans="1:52">
      <c r="A101" s="1131"/>
      <c r="B101" s="1132"/>
      <c r="C101" s="1137">
        <v>2020</v>
      </c>
      <c r="D101" s="1138"/>
      <c r="E101" s="1138"/>
      <c r="F101" s="1138"/>
      <c r="G101" s="1138"/>
      <c r="H101" s="1138"/>
      <c r="I101" s="1138"/>
      <c r="J101" s="1138"/>
      <c r="K101" s="1138"/>
      <c r="L101" s="1204"/>
      <c r="M101" s="1137">
        <v>2019</v>
      </c>
      <c r="N101" s="1138"/>
      <c r="O101" s="1138"/>
      <c r="P101" s="1138"/>
      <c r="Q101" s="1138"/>
      <c r="R101" s="1138"/>
      <c r="S101" s="1138"/>
      <c r="T101" s="1138"/>
      <c r="U101" s="1138"/>
      <c r="V101" s="1204"/>
      <c r="W101" s="1137">
        <v>2018</v>
      </c>
      <c r="X101" s="1138"/>
      <c r="Y101" s="1138"/>
      <c r="Z101" s="1138"/>
      <c r="AA101" s="1138"/>
      <c r="AB101" s="1138"/>
      <c r="AC101" s="1138"/>
      <c r="AD101" s="1138"/>
      <c r="AE101" s="1138"/>
      <c r="AF101" s="1204"/>
      <c r="AG101" s="1137">
        <v>2017</v>
      </c>
      <c r="AH101" s="1138"/>
      <c r="AI101" s="1138"/>
      <c r="AJ101" s="1138"/>
      <c r="AK101" s="1138"/>
      <c r="AL101" s="1138"/>
      <c r="AM101" s="1138"/>
      <c r="AN101" s="1138"/>
      <c r="AO101" s="1138"/>
      <c r="AP101" s="1204"/>
      <c r="AQ101" s="1137">
        <v>2016</v>
      </c>
      <c r="AR101" s="1138"/>
      <c r="AS101" s="1138"/>
      <c r="AT101" s="1138"/>
      <c r="AU101" s="1138"/>
      <c r="AV101" s="1138"/>
      <c r="AW101" s="1138"/>
      <c r="AX101" s="1138"/>
      <c r="AY101" s="1138"/>
      <c r="AZ101" s="1204"/>
    </row>
    <row r="102" spans="1:52">
      <c r="A102" s="1131"/>
      <c r="B102" s="1132"/>
      <c r="C102" s="1137" t="s">
        <v>501</v>
      </c>
      <c r="D102" s="1138"/>
      <c r="E102" s="1138"/>
      <c r="F102" s="1138"/>
      <c r="G102" s="1138"/>
      <c r="H102" s="1138"/>
      <c r="I102" s="1138"/>
      <c r="J102" s="1138"/>
      <c r="K102" s="1138"/>
      <c r="L102" s="1138"/>
      <c r="M102" s="1138"/>
      <c r="N102" s="1138"/>
      <c r="O102" s="1138"/>
      <c r="P102" s="1138"/>
      <c r="Q102" s="1138"/>
      <c r="R102" s="1138"/>
      <c r="S102" s="1138"/>
      <c r="T102" s="1138"/>
      <c r="U102" s="1138"/>
      <c r="V102" s="1138"/>
      <c r="W102" s="1138"/>
      <c r="X102" s="1138"/>
      <c r="Y102" s="1138"/>
      <c r="Z102" s="1138"/>
      <c r="AA102" s="1138"/>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138"/>
      <c r="AX102" s="1138"/>
      <c r="AY102" s="1138"/>
      <c r="AZ102" s="1204"/>
    </row>
    <row r="103" spans="1:52" ht="20.399999999999999" customHeight="1">
      <c r="A103" s="1131"/>
      <c r="B103" s="1132"/>
      <c r="C103" s="1137" t="s">
        <v>1</v>
      </c>
      <c r="D103" s="1204"/>
      <c r="E103" s="1137" t="s">
        <v>502</v>
      </c>
      <c r="F103" s="1204"/>
      <c r="G103" s="1137" t="s">
        <v>503</v>
      </c>
      <c r="H103" s="1204"/>
      <c r="I103" s="1137" t="s">
        <v>504</v>
      </c>
      <c r="J103" s="1204"/>
      <c r="K103" s="1137" t="s">
        <v>505</v>
      </c>
      <c r="L103" s="1204"/>
      <c r="M103" s="1137" t="s">
        <v>1</v>
      </c>
      <c r="N103" s="1204"/>
      <c r="O103" s="1137" t="s">
        <v>502</v>
      </c>
      <c r="P103" s="1204"/>
      <c r="Q103" s="1137" t="s">
        <v>503</v>
      </c>
      <c r="R103" s="1204"/>
      <c r="S103" s="1137" t="s">
        <v>504</v>
      </c>
      <c r="T103" s="1204"/>
      <c r="U103" s="1137" t="s">
        <v>505</v>
      </c>
      <c r="V103" s="1204"/>
      <c r="W103" s="1137" t="s">
        <v>1</v>
      </c>
      <c r="X103" s="1204"/>
      <c r="Y103" s="1137" t="s">
        <v>502</v>
      </c>
      <c r="Z103" s="1204"/>
      <c r="AA103" s="1137" t="s">
        <v>503</v>
      </c>
      <c r="AB103" s="1204"/>
      <c r="AC103" s="1137" t="s">
        <v>504</v>
      </c>
      <c r="AD103" s="1204"/>
      <c r="AE103" s="1137" t="s">
        <v>505</v>
      </c>
      <c r="AF103" s="1204"/>
      <c r="AG103" s="1137" t="s">
        <v>1</v>
      </c>
      <c r="AH103" s="1204"/>
      <c r="AI103" s="1137" t="s">
        <v>502</v>
      </c>
      <c r="AJ103" s="1204"/>
      <c r="AK103" s="1137" t="s">
        <v>503</v>
      </c>
      <c r="AL103" s="1204"/>
      <c r="AM103" s="1137" t="s">
        <v>504</v>
      </c>
      <c r="AN103" s="1204"/>
      <c r="AO103" s="1137" t="s">
        <v>505</v>
      </c>
      <c r="AP103" s="1204"/>
      <c r="AQ103" s="1137" t="s">
        <v>1</v>
      </c>
      <c r="AR103" s="1204"/>
      <c r="AS103" s="1137" t="s">
        <v>502</v>
      </c>
      <c r="AT103" s="1204"/>
      <c r="AU103" s="1137" t="s">
        <v>503</v>
      </c>
      <c r="AV103" s="1204"/>
      <c r="AW103" s="1137" t="s">
        <v>504</v>
      </c>
      <c r="AX103" s="1204"/>
      <c r="AY103" s="1137" t="s">
        <v>505</v>
      </c>
      <c r="AZ103" s="1204"/>
    </row>
    <row r="104" spans="1:52">
      <c r="A104" s="1133"/>
      <c r="B104" s="1134"/>
      <c r="C104" s="1137" t="s">
        <v>451</v>
      </c>
      <c r="D104" s="1204"/>
      <c r="E104" s="1137" t="s">
        <v>451</v>
      </c>
      <c r="F104" s="1204"/>
      <c r="G104" s="1137" t="s">
        <v>451</v>
      </c>
      <c r="H104" s="1204"/>
      <c r="I104" s="1137" t="s">
        <v>451</v>
      </c>
      <c r="J104" s="1204"/>
      <c r="K104" s="1137" t="s">
        <v>451</v>
      </c>
      <c r="L104" s="1204"/>
      <c r="M104" s="1137" t="s">
        <v>451</v>
      </c>
      <c r="N104" s="1204"/>
      <c r="O104" s="1137" t="s">
        <v>451</v>
      </c>
      <c r="P104" s="1204"/>
      <c r="Q104" s="1137" t="s">
        <v>451</v>
      </c>
      <c r="R104" s="1204"/>
      <c r="S104" s="1137" t="s">
        <v>451</v>
      </c>
      <c r="T104" s="1204"/>
      <c r="U104" s="1137" t="s">
        <v>451</v>
      </c>
      <c r="V104" s="1204"/>
      <c r="W104" s="1137" t="s">
        <v>451</v>
      </c>
      <c r="X104" s="1204"/>
      <c r="Y104" s="1137" t="s">
        <v>451</v>
      </c>
      <c r="Z104" s="1204"/>
      <c r="AA104" s="1137" t="s">
        <v>451</v>
      </c>
      <c r="AB104" s="1204"/>
      <c r="AC104" s="1137" t="s">
        <v>451</v>
      </c>
      <c r="AD104" s="1204"/>
      <c r="AE104" s="1137" t="s">
        <v>451</v>
      </c>
      <c r="AF104" s="1204"/>
      <c r="AG104" s="1137" t="s">
        <v>451</v>
      </c>
      <c r="AH104" s="1204"/>
      <c r="AI104" s="1137" t="s">
        <v>451</v>
      </c>
      <c r="AJ104" s="1204"/>
      <c r="AK104" s="1137" t="s">
        <v>451</v>
      </c>
      <c r="AL104" s="1204"/>
      <c r="AM104" s="1137" t="s">
        <v>451</v>
      </c>
      <c r="AN104" s="1204"/>
      <c r="AO104" s="1137" t="s">
        <v>451</v>
      </c>
      <c r="AP104" s="1204"/>
      <c r="AQ104" s="1137" t="s">
        <v>451</v>
      </c>
      <c r="AR104" s="1204"/>
      <c r="AS104" s="1137" t="s">
        <v>451</v>
      </c>
      <c r="AT104" s="1204"/>
      <c r="AU104" s="1137" t="s">
        <v>451</v>
      </c>
      <c r="AV104" s="1204"/>
      <c r="AW104" s="1137" t="s">
        <v>451</v>
      </c>
      <c r="AX104" s="1204"/>
      <c r="AY104" s="1137" t="s">
        <v>451</v>
      </c>
      <c r="AZ104" s="1204"/>
    </row>
    <row r="105" spans="1:52">
      <c r="A105" s="409" t="s">
        <v>263</v>
      </c>
      <c r="B105" s="410" t="s">
        <v>430</v>
      </c>
      <c r="C105" s="411">
        <v>5070835</v>
      </c>
      <c r="D105" s="412"/>
      <c r="E105" s="411">
        <v>2710614</v>
      </c>
      <c r="F105" s="412"/>
      <c r="G105" s="411">
        <v>962401</v>
      </c>
      <c r="H105" s="412"/>
      <c r="I105" s="411">
        <v>724592</v>
      </c>
      <c r="J105" s="412"/>
      <c r="K105" s="411">
        <v>673228</v>
      </c>
      <c r="L105" s="412"/>
      <c r="M105" s="411">
        <v>5027378</v>
      </c>
      <c r="N105" s="412"/>
      <c r="O105" s="411">
        <v>2505484</v>
      </c>
      <c r="P105" s="412"/>
      <c r="Q105" s="411">
        <v>996124</v>
      </c>
      <c r="R105" s="412"/>
      <c r="S105" s="411">
        <v>883189</v>
      </c>
      <c r="T105" s="412"/>
      <c r="U105" s="411">
        <v>642581</v>
      </c>
      <c r="V105" s="412"/>
      <c r="W105" s="411">
        <v>4983766</v>
      </c>
      <c r="X105" s="412" t="s">
        <v>459</v>
      </c>
      <c r="Y105" s="411">
        <v>2518233</v>
      </c>
      <c r="Z105" s="412" t="s">
        <v>459</v>
      </c>
      <c r="AA105" s="411">
        <v>946132</v>
      </c>
      <c r="AB105" s="412" t="s">
        <v>459</v>
      </c>
      <c r="AC105" s="411">
        <v>880935</v>
      </c>
      <c r="AD105" s="412" t="s">
        <v>459</v>
      </c>
      <c r="AE105" s="411">
        <v>638465</v>
      </c>
      <c r="AF105" s="412" t="s">
        <v>459</v>
      </c>
      <c r="AG105" s="411">
        <v>4782961</v>
      </c>
      <c r="AH105" s="412" t="s">
        <v>459</v>
      </c>
      <c r="AI105" s="411">
        <v>2335276</v>
      </c>
      <c r="AJ105" s="412" t="s">
        <v>459</v>
      </c>
      <c r="AK105" s="411">
        <v>989436</v>
      </c>
      <c r="AL105" s="412" t="s">
        <v>459</v>
      </c>
      <c r="AM105" s="411">
        <v>854114</v>
      </c>
      <c r="AN105" s="412" t="s">
        <v>459</v>
      </c>
      <c r="AO105" s="411">
        <v>604135</v>
      </c>
      <c r="AP105" s="412" t="s">
        <v>459</v>
      </c>
      <c r="AQ105" s="411">
        <v>4606744</v>
      </c>
      <c r="AR105" s="412" t="s">
        <v>459</v>
      </c>
      <c r="AS105" s="411">
        <v>2144400</v>
      </c>
      <c r="AT105" s="412" t="s">
        <v>459</v>
      </c>
      <c r="AU105" s="411">
        <v>949692</v>
      </c>
      <c r="AV105" s="412" t="s">
        <v>459</v>
      </c>
      <c r="AW105" s="411">
        <v>813608</v>
      </c>
      <c r="AX105" s="412" t="s">
        <v>459</v>
      </c>
      <c r="AY105" s="411">
        <v>699044</v>
      </c>
      <c r="AZ105" s="412" t="s">
        <v>459</v>
      </c>
    </row>
    <row r="106" spans="1:52">
      <c r="A106" s="413" t="s">
        <v>3</v>
      </c>
      <c r="B106" s="414">
        <v>16</v>
      </c>
      <c r="C106" s="415">
        <v>1040258</v>
      </c>
      <c r="D106" s="416"/>
      <c r="E106" s="415">
        <v>574182</v>
      </c>
      <c r="F106" s="416"/>
      <c r="G106" s="415">
        <v>92220</v>
      </c>
      <c r="H106" s="416"/>
      <c r="I106" s="415">
        <v>230612</v>
      </c>
      <c r="J106" s="416"/>
      <c r="K106" s="415">
        <v>143245</v>
      </c>
      <c r="L106" s="416"/>
      <c r="M106" s="415">
        <v>934816</v>
      </c>
      <c r="N106" s="416"/>
      <c r="O106" s="415">
        <v>481138</v>
      </c>
      <c r="P106" s="416"/>
      <c r="Q106" s="415">
        <v>42880</v>
      </c>
      <c r="R106" s="416"/>
      <c r="S106" s="415">
        <v>280245</v>
      </c>
      <c r="T106" s="416"/>
      <c r="U106" s="415">
        <v>130553</v>
      </c>
      <c r="V106" s="416"/>
      <c r="W106" s="415">
        <v>945071</v>
      </c>
      <c r="X106" s="416" t="s">
        <v>459</v>
      </c>
      <c r="Y106" s="415">
        <v>498693</v>
      </c>
      <c r="Z106" s="416" t="s">
        <v>459</v>
      </c>
      <c r="AA106" s="415">
        <v>19861</v>
      </c>
      <c r="AB106" s="416" t="s">
        <v>459</v>
      </c>
      <c r="AC106" s="415">
        <v>302460</v>
      </c>
      <c r="AD106" s="416" t="s">
        <v>459</v>
      </c>
      <c r="AE106" s="415">
        <v>124057</v>
      </c>
      <c r="AF106" s="416" t="s">
        <v>459</v>
      </c>
      <c r="AG106" s="415">
        <v>890615</v>
      </c>
      <c r="AH106" s="416" t="s">
        <v>459</v>
      </c>
      <c r="AI106" s="415">
        <v>508830</v>
      </c>
      <c r="AJ106" s="416" t="s">
        <v>459</v>
      </c>
      <c r="AK106" s="415">
        <v>13740</v>
      </c>
      <c r="AL106" s="416" t="s">
        <v>459</v>
      </c>
      <c r="AM106" s="415">
        <v>262187</v>
      </c>
      <c r="AN106" s="416" t="s">
        <v>459</v>
      </c>
      <c r="AO106" s="415">
        <v>105857</v>
      </c>
      <c r="AP106" s="416" t="s">
        <v>459</v>
      </c>
      <c r="AQ106" s="415">
        <v>847526</v>
      </c>
      <c r="AR106" s="416" t="s">
        <v>459</v>
      </c>
      <c r="AS106" s="415">
        <v>484067</v>
      </c>
      <c r="AT106" s="416" t="s">
        <v>459</v>
      </c>
      <c r="AU106" s="415">
        <v>15858</v>
      </c>
      <c r="AV106" s="416" t="s">
        <v>459</v>
      </c>
      <c r="AW106" s="415">
        <v>245329</v>
      </c>
      <c r="AX106" s="416" t="s">
        <v>459</v>
      </c>
      <c r="AY106" s="415">
        <v>102271</v>
      </c>
      <c r="AZ106" s="416" t="s">
        <v>459</v>
      </c>
    </row>
    <row r="107" spans="1:52">
      <c r="A107" s="409" t="s">
        <v>150</v>
      </c>
      <c r="B107" s="410" t="s">
        <v>290</v>
      </c>
      <c r="C107" s="411">
        <v>195814</v>
      </c>
      <c r="D107" s="412"/>
      <c r="E107" s="411">
        <v>117585</v>
      </c>
      <c r="F107" s="412"/>
      <c r="G107" s="411">
        <v>375</v>
      </c>
      <c r="H107" s="412"/>
      <c r="I107" s="411">
        <v>54107</v>
      </c>
      <c r="J107" s="412"/>
      <c r="K107" s="411">
        <v>23746</v>
      </c>
      <c r="L107" s="412"/>
      <c r="M107" s="411">
        <v>182742</v>
      </c>
      <c r="N107" s="412"/>
      <c r="O107" s="411">
        <v>62642</v>
      </c>
      <c r="P107" s="412"/>
      <c r="Q107" s="411">
        <v>171</v>
      </c>
      <c r="R107" s="412"/>
      <c r="S107" s="411">
        <v>94869</v>
      </c>
      <c r="T107" s="412"/>
      <c r="U107" s="411">
        <v>25060</v>
      </c>
      <c r="V107" s="412"/>
      <c r="W107" s="411">
        <v>179750</v>
      </c>
      <c r="X107" s="412"/>
      <c r="Y107" s="411">
        <v>62671</v>
      </c>
      <c r="Z107" s="412"/>
      <c r="AA107" s="411">
        <v>143</v>
      </c>
      <c r="AB107" s="412"/>
      <c r="AC107" s="411">
        <v>94074</v>
      </c>
      <c r="AD107" s="412"/>
      <c r="AE107" s="411">
        <v>22863</v>
      </c>
      <c r="AF107" s="412"/>
      <c r="AG107" s="411">
        <v>167807</v>
      </c>
      <c r="AH107" s="412"/>
      <c r="AI107" s="411">
        <v>63546</v>
      </c>
      <c r="AJ107" s="412"/>
      <c r="AK107" s="411">
        <v>0</v>
      </c>
      <c r="AL107" s="412"/>
      <c r="AM107" s="411">
        <v>84392</v>
      </c>
      <c r="AN107" s="412"/>
      <c r="AO107" s="411">
        <v>19870</v>
      </c>
      <c r="AP107" s="412"/>
      <c r="AQ107" s="411">
        <v>162898</v>
      </c>
      <c r="AR107" s="412"/>
      <c r="AS107" s="411">
        <v>61976</v>
      </c>
      <c r="AT107" s="412"/>
      <c r="AU107" s="411">
        <v>134</v>
      </c>
      <c r="AV107" s="412"/>
      <c r="AW107" s="411">
        <v>80819</v>
      </c>
      <c r="AX107" s="412"/>
      <c r="AY107" s="411">
        <v>19969</v>
      </c>
      <c r="AZ107" s="412"/>
    </row>
    <row r="108" spans="1:52">
      <c r="A108" s="413" t="s">
        <v>151</v>
      </c>
      <c r="B108" s="414" t="s">
        <v>291</v>
      </c>
      <c r="C108" s="415">
        <v>106273</v>
      </c>
      <c r="D108" s="416"/>
      <c r="E108" s="415">
        <v>85812</v>
      </c>
      <c r="F108" s="416"/>
      <c r="G108" s="415">
        <v>2302</v>
      </c>
      <c r="H108" s="416"/>
      <c r="I108" s="415">
        <v>6975</v>
      </c>
      <c r="J108" s="416"/>
      <c r="K108" s="415">
        <v>11184</v>
      </c>
      <c r="L108" s="416"/>
      <c r="M108" s="415">
        <v>102965</v>
      </c>
      <c r="N108" s="416"/>
      <c r="O108" s="415">
        <v>83377</v>
      </c>
      <c r="P108" s="416"/>
      <c r="Q108" s="415">
        <v>0</v>
      </c>
      <c r="R108" s="416"/>
      <c r="S108" s="415">
        <v>9047</v>
      </c>
      <c r="T108" s="416"/>
      <c r="U108" s="415">
        <v>10541</v>
      </c>
      <c r="V108" s="416"/>
      <c r="W108" s="415">
        <v>100004</v>
      </c>
      <c r="X108" s="416"/>
      <c r="Y108" s="415">
        <v>84712</v>
      </c>
      <c r="Z108" s="416"/>
      <c r="AA108" s="415">
        <v>0</v>
      </c>
      <c r="AB108" s="416"/>
      <c r="AC108" s="415">
        <v>5761</v>
      </c>
      <c r="AD108" s="416"/>
      <c r="AE108" s="415">
        <v>9531</v>
      </c>
      <c r="AF108" s="416"/>
      <c r="AG108" s="415">
        <v>97768</v>
      </c>
      <c r="AH108" s="416"/>
      <c r="AI108" s="415">
        <v>83362</v>
      </c>
      <c r="AJ108" s="416"/>
      <c r="AK108" s="415">
        <v>0</v>
      </c>
      <c r="AL108" s="416"/>
      <c r="AM108" s="415">
        <v>5213</v>
      </c>
      <c r="AN108" s="416"/>
      <c r="AO108" s="415">
        <v>9194</v>
      </c>
      <c r="AP108" s="416"/>
      <c r="AQ108" s="415">
        <v>95664</v>
      </c>
      <c r="AR108" s="416"/>
      <c r="AS108" s="415">
        <v>84823</v>
      </c>
      <c r="AT108" s="416"/>
      <c r="AU108" s="415">
        <v>0</v>
      </c>
      <c r="AV108" s="416"/>
      <c r="AW108" s="415">
        <v>421</v>
      </c>
      <c r="AX108" s="416"/>
      <c r="AY108" s="415">
        <v>10421</v>
      </c>
      <c r="AZ108" s="416"/>
    </row>
    <row r="109" spans="1:52">
      <c r="A109" s="409" t="s">
        <v>152</v>
      </c>
      <c r="B109" s="410" t="s">
        <v>292</v>
      </c>
      <c r="C109" s="411">
        <v>88927</v>
      </c>
      <c r="D109" s="412"/>
      <c r="E109" s="411">
        <v>56379</v>
      </c>
      <c r="F109" s="412"/>
      <c r="G109" s="411">
        <v>304</v>
      </c>
      <c r="H109" s="412"/>
      <c r="I109" s="411">
        <v>23284</v>
      </c>
      <c r="J109" s="412"/>
      <c r="K109" s="411">
        <v>8960</v>
      </c>
      <c r="L109" s="412"/>
      <c r="M109" s="411">
        <v>87661</v>
      </c>
      <c r="N109" s="412"/>
      <c r="O109" s="411">
        <v>46679</v>
      </c>
      <c r="P109" s="412"/>
      <c r="Q109" s="411">
        <v>0</v>
      </c>
      <c r="R109" s="412"/>
      <c r="S109" s="411">
        <v>31635</v>
      </c>
      <c r="T109" s="412"/>
      <c r="U109" s="411">
        <v>9347</v>
      </c>
      <c r="V109" s="412"/>
      <c r="W109" s="411">
        <v>88715</v>
      </c>
      <c r="X109" s="412"/>
      <c r="Y109" s="411">
        <v>38135</v>
      </c>
      <c r="Z109" s="412"/>
      <c r="AA109" s="411">
        <v>0</v>
      </c>
      <c r="AB109" s="412"/>
      <c r="AC109" s="411">
        <v>41515</v>
      </c>
      <c r="AD109" s="412"/>
      <c r="AE109" s="411">
        <v>9064</v>
      </c>
      <c r="AF109" s="412"/>
      <c r="AG109" s="411">
        <v>84644</v>
      </c>
      <c r="AH109" s="412"/>
      <c r="AI109" s="411">
        <v>40089</v>
      </c>
      <c r="AJ109" s="412"/>
      <c r="AK109" s="411">
        <v>0</v>
      </c>
      <c r="AL109" s="412"/>
      <c r="AM109" s="411">
        <v>35849</v>
      </c>
      <c r="AN109" s="412"/>
      <c r="AO109" s="411">
        <v>8707</v>
      </c>
      <c r="AP109" s="412"/>
      <c r="AQ109" s="411">
        <v>82122</v>
      </c>
      <c r="AR109" s="412"/>
      <c r="AS109" s="411">
        <v>34687</v>
      </c>
      <c r="AT109" s="412"/>
      <c r="AU109" s="411">
        <v>0</v>
      </c>
      <c r="AV109" s="412"/>
      <c r="AW109" s="411">
        <v>39313</v>
      </c>
      <c r="AX109" s="412"/>
      <c r="AY109" s="411">
        <v>8121</v>
      </c>
      <c r="AZ109" s="412"/>
    </row>
    <row r="110" spans="1:52">
      <c r="A110" s="417" t="s">
        <v>506</v>
      </c>
      <c r="B110" s="418"/>
      <c r="C110" s="418"/>
      <c r="D110" s="1203"/>
      <c r="E110" s="1203"/>
      <c r="F110" s="1203"/>
      <c r="G110" s="1203"/>
      <c r="H110" s="1203"/>
      <c r="I110" s="1203"/>
      <c r="J110" s="1203"/>
      <c r="K110" s="1203"/>
      <c r="L110" s="1203"/>
      <c r="M110" s="1203"/>
      <c r="N110" s="1203"/>
      <c r="O110" s="1203"/>
      <c r="P110" s="1203"/>
      <c r="Q110" s="1203"/>
      <c r="R110" s="1203"/>
      <c r="S110" s="1203"/>
      <c r="T110" s="1203"/>
      <c r="U110" s="1203"/>
      <c r="V110" s="1203"/>
      <c r="W110" s="1203"/>
      <c r="X110" s="1203"/>
      <c r="Y110" s="1203"/>
      <c r="Z110" s="1203"/>
      <c r="AA110" s="1203"/>
      <c r="AB110" s="1203"/>
      <c r="AC110" s="1203"/>
      <c r="AD110" s="1203"/>
      <c r="AE110" s="1203"/>
      <c r="AF110" s="1203"/>
      <c r="AG110" s="1203"/>
      <c r="AH110" s="1203"/>
      <c r="AI110" s="1203"/>
      <c r="AJ110" s="1203"/>
      <c r="AK110" s="1203"/>
      <c r="AL110" s="1203"/>
      <c r="AM110" s="1203"/>
      <c r="AN110" s="1203"/>
      <c r="AO110" s="1203"/>
      <c r="AP110" s="1203"/>
      <c r="AQ110" s="1203"/>
      <c r="AR110" s="1203"/>
      <c r="AS110" s="1203"/>
      <c r="AT110" s="1203"/>
      <c r="AU110" s="1203"/>
      <c r="AV110" s="1203"/>
      <c r="AW110" s="1203"/>
      <c r="AX110" s="1203"/>
      <c r="AY110" s="1203"/>
      <c r="AZ110" s="418"/>
    </row>
    <row r="111" spans="1:52" ht="15" thickBot="1"/>
    <row r="112" spans="1:52" ht="15" thickBot="1">
      <c r="A112" s="1162" t="s">
        <v>512</v>
      </c>
      <c r="B112" s="1163"/>
      <c r="C112" s="1164"/>
    </row>
    <row r="113" spans="1:50">
      <c r="A113" s="1129" t="s">
        <v>452</v>
      </c>
      <c r="B113" s="1130"/>
      <c r="C113" s="1135" t="s">
        <v>508</v>
      </c>
      <c r="D113" s="1136"/>
      <c r="E113" s="1136"/>
      <c r="F113" s="1136"/>
      <c r="G113" s="1136"/>
      <c r="H113" s="1136"/>
      <c r="I113" s="1136"/>
      <c r="J113" s="1136"/>
      <c r="K113" s="1136"/>
      <c r="L113" s="1136"/>
      <c r="M113" s="1136"/>
      <c r="N113" s="1136"/>
      <c r="O113" s="1136"/>
      <c r="P113" s="1136"/>
      <c r="Q113" s="1136"/>
      <c r="R113" s="1136"/>
      <c r="S113" s="1136"/>
      <c r="T113" s="1136"/>
      <c r="U113" s="1136"/>
      <c r="V113" s="1136"/>
      <c r="W113" s="1136"/>
      <c r="X113" s="1136"/>
      <c r="Y113" s="1136"/>
      <c r="Z113" s="1205"/>
    </row>
    <row r="114" spans="1:50">
      <c r="A114" s="1131"/>
      <c r="B114" s="1132"/>
      <c r="C114" s="1137" t="s">
        <v>449</v>
      </c>
      <c r="D114" s="1138"/>
      <c r="E114" s="1138"/>
      <c r="F114" s="1138"/>
      <c r="G114" s="1138"/>
      <c r="H114" s="1138"/>
      <c r="I114" s="1138"/>
      <c r="J114" s="1138"/>
      <c r="K114" s="1138"/>
      <c r="L114" s="1138"/>
      <c r="M114" s="1138"/>
      <c r="N114" s="1138"/>
      <c r="O114" s="1138"/>
      <c r="P114" s="1138"/>
      <c r="Q114" s="1138"/>
      <c r="R114" s="1138"/>
      <c r="S114" s="1138"/>
      <c r="T114" s="1138"/>
      <c r="U114" s="1138"/>
      <c r="V114" s="1138"/>
      <c r="W114" s="1138"/>
      <c r="X114" s="1138"/>
      <c r="Y114" s="1138"/>
      <c r="Z114" s="1204"/>
    </row>
    <row r="115" spans="1:50">
      <c r="A115" s="1131"/>
      <c r="B115" s="1132"/>
      <c r="C115" s="1137">
        <v>2020</v>
      </c>
      <c r="D115" s="1138"/>
      <c r="E115" s="1138"/>
      <c r="F115" s="1138"/>
      <c r="G115" s="1138"/>
      <c r="H115" s="1204"/>
      <c r="I115" s="1137">
        <v>2019</v>
      </c>
      <c r="J115" s="1138"/>
      <c r="K115" s="1138"/>
      <c r="L115" s="1138"/>
      <c r="M115" s="1138"/>
      <c r="N115" s="1204"/>
      <c r="O115" s="1137">
        <v>2018</v>
      </c>
      <c r="P115" s="1138"/>
      <c r="Q115" s="1138"/>
      <c r="R115" s="1138"/>
      <c r="S115" s="1138"/>
      <c r="T115" s="1204"/>
      <c r="U115" s="1137">
        <v>2017</v>
      </c>
      <c r="V115" s="1138"/>
      <c r="W115" s="1138"/>
      <c r="X115" s="1138"/>
      <c r="Y115" s="1138"/>
      <c r="Z115" s="1204"/>
    </row>
    <row r="116" spans="1:50">
      <c r="A116" s="1131"/>
      <c r="B116" s="1132"/>
      <c r="C116" s="1137" t="s">
        <v>509</v>
      </c>
      <c r="D116" s="1138"/>
      <c r="E116" s="1138"/>
      <c r="F116" s="1138"/>
      <c r="G116" s="1138"/>
      <c r="H116" s="1138"/>
      <c r="I116" s="1138"/>
      <c r="J116" s="1138"/>
      <c r="K116" s="1138"/>
      <c r="L116" s="1138"/>
      <c r="M116" s="1138"/>
      <c r="N116" s="1138"/>
      <c r="O116" s="1138"/>
      <c r="P116" s="1138"/>
      <c r="Q116" s="1138"/>
      <c r="R116" s="1138"/>
      <c r="S116" s="1138"/>
      <c r="T116" s="1138"/>
      <c r="U116" s="1138"/>
      <c r="V116" s="1138"/>
      <c r="W116" s="1138"/>
      <c r="X116" s="1138"/>
      <c r="Y116" s="1138"/>
      <c r="Z116" s="1204"/>
    </row>
    <row r="117" spans="1:50">
      <c r="A117" s="1131"/>
      <c r="B117" s="1132"/>
      <c r="C117" s="1137" t="s">
        <v>1</v>
      </c>
      <c r="D117" s="1204"/>
      <c r="E117" s="1137" t="s">
        <v>510</v>
      </c>
      <c r="F117" s="1204"/>
      <c r="G117" s="1137" t="s">
        <v>511</v>
      </c>
      <c r="H117" s="1204"/>
      <c r="I117" s="1137" t="s">
        <v>1</v>
      </c>
      <c r="J117" s="1204"/>
      <c r="K117" s="1137" t="s">
        <v>510</v>
      </c>
      <c r="L117" s="1204"/>
      <c r="M117" s="1137" t="s">
        <v>511</v>
      </c>
      <c r="N117" s="1204"/>
      <c r="O117" s="1137" t="s">
        <v>1</v>
      </c>
      <c r="P117" s="1204"/>
      <c r="Q117" s="1137" t="s">
        <v>510</v>
      </c>
      <c r="R117" s="1204"/>
      <c r="S117" s="1137" t="s">
        <v>511</v>
      </c>
      <c r="T117" s="1204"/>
      <c r="U117" s="1137" t="s">
        <v>1</v>
      </c>
      <c r="V117" s="1204"/>
      <c r="W117" s="1137" t="s">
        <v>510</v>
      </c>
      <c r="X117" s="1204"/>
      <c r="Y117" s="1137" t="s">
        <v>511</v>
      </c>
      <c r="Z117" s="1204"/>
    </row>
    <row r="118" spans="1:50">
      <c r="A118" s="1133"/>
      <c r="B118" s="1134"/>
      <c r="C118" s="1137" t="s">
        <v>451</v>
      </c>
      <c r="D118" s="1204"/>
      <c r="E118" s="1137" t="s">
        <v>451</v>
      </c>
      <c r="F118" s="1204"/>
      <c r="G118" s="1137" t="s">
        <v>451</v>
      </c>
      <c r="H118" s="1204"/>
      <c r="I118" s="1137" t="s">
        <v>451</v>
      </c>
      <c r="J118" s="1204"/>
      <c r="K118" s="1137" t="s">
        <v>451</v>
      </c>
      <c r="L118" s="1204"/>
      <c r="M118" s="1137" t="s">
        <v>451</v>
      </c>
      <c r="N118" s="1204"/>
      <c r="O118" s="1137" t="s">
        <v>451</v>
      </c>
      <c r="P118" s="1204"/>
      <c r="Q118" s="1137" t="s">
        <v>451</v>
      </c>
      <c r="R118" s="1204"/>
      <c r="S118" s="1137" t="s">
        <v>451</v>
      </c>
      <c r="T118" s="1204"/>
      <c r="U118" s="1137" t="s">
        <v>451</v>
      </c>
      <c r="V118" s="1204"/>
      <c r="W118" s="1137" t="s">
        <v>451</v>
      </c>
      <c r="X118" s="1204"/>
      <c r="Y118" s="1137" t="s">
        <v>451</v>
      </c>
      <c r="Z118" s="1204"/>
    </row>
    <row r="119" spans="1:50">
      <c r="A119" s="409" t="s">
        <v>263</v>
      </c>
      <c r="B119" s="410" t="s">
        <v>430</v>
      </c>
      <c r="C119" s="411">
        <v>5278502</v>
      </c>
      <c r="D119" s="412"/>
      <c r="E119" s="411">
        <v>4144328</v>
      </c>
      <c r="F119" s="412"/>
      <c r="G119" s="411">
        <v>1134173</v>
      </c>
      <c r="H119" s="412"/>
      <c r="I119" s="411">
        <v>5281384</v>
      </c>
      <c r="J119" s="412"/>
      <c r="K119" s="411">
        <v>4154160</v>
      </c>
      <c r="L119" s="412"/>
      <c r="M119" s="411">
        <v>1127224</v>
      </c>
      <c r="N119" s="412"/>
      <c r="O119" s="411">
        <v>5213148</v>
      </c>
      <c r="P119" s="412" t="s">
        <v>459</v>
      </c>
      <c r="Q119" s="411">
        <v>4148729</v>
      </c>
      <c r="R119" s="412" t="s">
        <v>459</v>
      </c>
      <c r="S119" s="411">
        <v>1064419</v>
      </c>
      <c r="T119" s="412" t="s">
        <v>459</v>
      </c>
      <c r="U119" s="411">
        <v>5006550</v>
      </c>
      <c r="V119" s="412" t="s">
        <v>459</v>
      </c>
      <c r="W119" s="411">
        <v>4075928</v>
      </c>
      <c r="X119" s="412" t="s">
        <v>459</v>
      </c>
      <c r="Y119" s="411">
        <v>930623</v>
      </c>
      <c r="Z119" s="412" t="s">
        <v>459</v>
      </c>
    </row>
    <row r="120" spans="1:50">
      <c r="A120" s="413" t="s">
        <v>3</v>
      </c>
      <c r="B120" s="414">
        <v>16</v>
      </c>
      <c r="C120" s="415">
        <v>1035599</v>
      </c>
      <c r="D120" s="416"/>
      <c r="E120" s="415">
        <v>861838</v>
      </c>
      <c r="F120" s="416"/>
      <c r="G120" s="415">
        <v>173761</v>
      </c>
      <c r="H120" s="416"/>
      <c r="I120" s="415">
        <v>1009134</v>
      </c>
      <c r="J120" s="416"/>
      <c r="K120" s="415">
        <v>848675</v>
      </c>
      <c r="L120" s="416"/>
      <c r="M120" s="415">
        <v>160459</v>
      </c>
      <c r="N120" s="416"/>
      <c r="O120" s="415">
        <v>996139</v>
      </c>
      <c r="P120" s="416"/>
      <c r="Q120" s="415">
        <v>853495</v>
      </c>
      <c r="R120" s="416"/>
      <c r="S120" s="415">
        <v>142644</v>
      </c>
      <c r="T120" s="416"/>
      <c r="U120" s="415">
        <v>947019</v>
      </c>
      <c r="V120" s="416"/>
      <c r="W120" s="415">
        <v>823800</v>
      </c>
      <c r="X120" s="416"/>
      <c r="Y120" s="415">
        <v>123220</v>
      </c>
      <c r="Z120" s="416"/>
    </row>
    <row r="121" spans="1:50">
      <c r="A121" s="409" t="s">
        <v>150</v>
      </c>
      <c r="B121" s="410" t="s">
        <v>290</v>
      </c>
      <c r="C121" s="411">
        <v>200583</v>
      </c>
      <c r="D121" s="412"/>
      <c r="E121" s="411">
        <v>164158</v>
      </c>
      <c r="F121" s="412"/>
      <c r="G121" s="411">
        <v>36424</v>
      </c>
      <c r="H121" s="412"/>
      <c r="I121" s="411">
        <v>199332</v>
      </c>
      <c r="J121" s="412"/>
      <c r="K121" s="411">
        <v>164876</v>
      </c>
      <c r="L121" s="412"/>
      <c r="M121" s="411">
        <v>34456</v>
      </c>
      <c r="N121" s="412"/>
      <c r="O121" s="411">
        <v>196556</v>
      </c>
      <c r="P121" s="412"/>
      <c r="Q121" s="411">
        <v>168396</v>
      </c>
      <c r="R121" s="412"/>
      <c r="S121" s="411">
        <v>28160</v>
      </c>
      <c r="T121" s="412"/>
      <c r="U121" s="411">
        <v>186909</v>
      </c>
      <c r="V121" s="412"/>
      <c r="W121" s="411">
        <v>161652</v>
      </c>
      <c r="X121" s="412"/>
      <c r="Y121" s="411">
        <v>25257</v>
      </c>
      <c r="Z121" s="412"/>
    </row>
    <row r="122" spans="1:50">
      <c r="A122" s="413" t="s">
        <v>151</v>
      </c>
      <c r="B122" s="414" t="s">
        <v>291</v>
      </c>
      <c r="C122" s="415">
        <v>107551</v>
      </c>
      <c r="D122" s="416"/>
      <c r="E122" s="415">
        <v>90577</v>
      </c>
      <c r="F122" s="416"/>
      <c r="G122" s="415">
        <v>16975</v>
      </c>
      <c r="H122" s="416"/>
      <c r="I122" s="415">
        <v>102622</v>
      </c>
      <c r="J122" s="416"/>
      <c r="K122" s="415">
        <v>89601</v>
      </c>
      <c r="L122" s="416"/>
      <c r="M122" s="415">
        <v>13022</v>
      </c>
      <c r="N122" s="416"/>
      <c r="O122" s="415">
        <v>101799</v>
      </c>
      <c r="P122" s="416"/>
      <c r="Q122" s="415">
        <v>90585</v>
      </c>
      <c r="R122" s="416"/>
      <c r="S122" s="415">
        <v>11213</v>
      </c>
      <c r="T122" s="416"/>
      <c r="U122" s="415">
        <v>98848</v>
      </c>
      <c r="V122" s="416"/>
      <c r="W122" s="415">
        <v>89047</v>
      </c>
      <c r="X122" s="416"/>
      <c r="Y122" s="415">
        <v>9801</v>
      </c>
      <c r="Z122" s="416"/>
    </row>
    <row r="123" spans="1:50">
      <c r="A123" s="409" t="s">
        <v>152</v>
      </c>
      <c r="B123" s="410" t="s">
        <v>292</v>
      </c>
      <c r="C123" s="411">
        <v>89426</v>
      </c>
      <c r="D123" s="412"/>
      <c r="E123" s="411">
        <v>77536</v>
      </c>
      <c r="F123" s="412"/>
      <c r="G123" s="411">
        <v>11890</v>
      </c>
      <c r="H123" s="412"/>
      <c r="I123" s="411">
        <v>87733</v>
      </c>
      <c r="J123" s="412"/>
      <c r="K123" s="411">
        <v>77222</v>
      </c>
      <c r="L123" s="412"/>
      <c r="M123" s="411">
        <v>10511</v>
      </c>
      <c r="N123" s="412"/>
      <c r="O123" s="411">
        <v>88179</v>
      </c>
      <c r="P123" s="412"/>
      <c r="Q123" s="411">
        <v>78333</v>
      </c>
      <c r="R123" s="412"/>
      <c r="S123" s="411">
        <v>9846</v>
      </c>
      <c r="T123" s="412"/>
      <c r="U123" s="411">
        <v>85746</v>
      </c>
      <c r="V123" s="412"/>
      <c r="W123" s="411">
        <v>76017</v>
      </c>
      <c r="X123" s="412"/>
      <c r="Y123" s="411">
        <v>9729</v>
      </c>
      <c r="Z123" s="412"/>
    </row>
    <row r="124" spans="1:50">
      <c r="A124" s="445"/>
      <c r="B124" s="446"/>
      <c r="C124" s="447"/>
      <c r="D124" s="448"/>
      <c r="E124" s="449"/>
      <c r="F124" s="448"/>
      <c r="G124" s="449"/>
      <c r="H124" s="448"/>
      <c r="I124" s="449"/>
      <c r="J124" s="448"/>
      <c r="K124" s="449"/>
      <c r="L124" s="448"/>
      <c r="M124" s="449"/>
      <c r="N124" s="448"/>
      <c r="O124" s="449"/>
      <c r="P124" s="448"/>
      <c r="Q124" s="449"/>
      <c r="R124" s="448"/>
      <c r="S124" s="449"/>
      <c r="T124" s="448"/>
      <c r="U124" s="449"/>
      <c r="V124" s="448"/>
      <c r="W124" s="449"/>
      <c r="X124" s="448"/>
      <c r="Y124" s="449"/>
      <c r="Z124" s="448"/>
    </row>
    <row r="125" spans="1:50">
      <c r="A125" s="1129" t="s">
        <v>452</v>
      </c>
      <c r="B125" s="1130"/>
      <c r="C125" s="1135" t="s">
        <v>513</v>
      </c>
      <c r="D125" s="1136"/>
      <c r="E125" s="1136"/>
      <c r="F125" s="1136"/>
      <c r="G125" s="1136"/>
      <c r="H125" s="1136"/>
      <c r="I125" s="1136"/>
      <c r="J125" s="1136"/>
      <c r="K125" s="1136"/>
      <c r="L125" s="1136"/>
      <c r="M125" s="1136"/>
      <c r="N125" s="1136"/>
      <c r="O125" s="1136"/>
      <c r="P125" s="1136"/>
      <c r="Q125" s="1136"/>
      <c r="R125" s="1136"/>
      <c r="S125" s="1136"/>
      <c r="T125" s="1136"/>
      <c r="U125" s="1136"/>
      <c r="V125" s="1136"/>
      <c r="W125" s="1136"/>
      <c r="X125" s="1136"/>
      <c r="Y125" s="1136"/>
      <c r="Z125" s="1136"/>
      <c r="AA125" s="1136"/>
      <c r="AB125" s="1136"/>
      <c r="AC125" s="1136"/>
      <c r="AD125" s="1136"/>
      <c r="AE125" s="1136"/>
      <c r="AF125" s="1136"/>
      <c r="AG125" s="1136"/>
      <c r="AH125" s="1136"/>
      <c r="AI125" s="1136"/>
      <c r="AJ125" s="1136"/>
      <c r="AK125" s="1136"/>
      <c r="AL125" s="1136"/>
      <c r="AM125" s="1136"/>
      <c r="AN125" s="1136"/>
      <c r="AO125" s="1136"/>
      <c r="AP125" s="1136"/>
      <c r="AQ125" s="1136"/>
      <c r="AR125" s="1136"/>
      <c r="AS125" s="1136"/>
      <c r="AT125" s="1136"/>
      <c r="AU125" s="1136"/>
      <c r="AV125" s="1136"/>
      <c r="AW125" s="1136"/>
      <c r="AX125" s="1205"/>
    </row>
    <row r="126" spans="1:50">
      <c r="A126" s="1131"/>
      <c r="B126" s="1132"/>
      <c r="C126" s="1137" t="s">
        <v>514</v>
      </c>
      <c r="D126" s="1138"/>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38"/>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138"/>
      <c r="AX126" s="1204"/>
    </row>
    <row r="127" spans="1:50">
      <c r="A127" s="1131"/>
      <c r="B127" s="1132"/>
      <c r="C127" s="1137">
        <v>2014</v>
      </c>
      <c r="D127" s="1138"/>
      <c r="E127" s="1138"/>
      <c r="F127" s="1138"/>
      <c r="G127" s="1138"/>
      <c r="H127" s="1138"/>
      <c r="I127" s="1138"/>
      <c r="J127" s="1138"/>
      <c r="K127" s="1138"/>
      <c r="L127" s="1138"/>
      <c r="M127" s="1138"/>
      <c r="N127" s="1204"/>
      <c r="O127" s="1137">
        <v>2013</v>
      </c>
      <c r="P127" s="1138"/>
      <c r="Q127" s="1138"/>
      <c r="R127" s="1138"/>
      <c r="S127" s="1138"/>
      <c r="T127" s="1138"/>
      <c r="U127" s="1138"/>
      <c r="V127" s="1138"/>
      <c r="W127" s="1138"/>
      <c r="X127" s="1138"/>
      <c r="Y127" s="1138"/>
      <c r="Z127" s="1204"/>
      <c r="AA127" s="1137">
        <v>2012</v>
      </c>
      <c r="AB127" s="1138"/>
      <c r="AC127" s="1138"/>
      <c r="AD127" s="1138"/>
      <c r="AE127" s="1138"/>
      <c r="AF127" s="1138"/>
      <c r="AG127" s="1138"/>
      <c r="AH127" s="1138"/>
      <c r="AI127" s="1138"/>
      <c r="AJ127" s="1138"/>
      <c r="AK127" s="1138"/>
      <c r="AL127" s="1204"/>
      <c r="AM127" s="1137">
        <v>2011</v>
      </c>
      <c r="AN127" s="1138"/>
      <c r="AO127" s="1138"/>
      <c r="AP127" s="1138"/>
      <c r="AQ127" s="1138"/>
      <c r="AR127" s="1138"/>
      <c r="AS127" s="1138"/>
      <c r="AT127" s="1138"/>
      <c r="AU127" s="1138"/>
      <c r="AV127" s="1138"/>
      <c r="AW127" s="1138"/>
      <c r="AX127" s="1204"/>
    </row>
    <row r="128" spans="1:50">
      <c r="A128" s="1131"/>
      <c r="B128" s="1132"/>
      <c r="C128" s="1137" t="s">
        <v>515</v>
      </c>
      <c r="D128" s="1138"/>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38"/>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138"/>
      <c r="AX128" s="1204"/>
    </row>
    <row r="129" spans="1:50">
      <c r="A129" s="1131"/>
      <c r="B129" s="1132"/>
      <c r="C129" s="1137" t="s">
        <v>1</v>
      </c>
      <c r="D129" s="1204"/>
      <c r="E129" s="1137" t="s">
        <v>516</v>
      </c>
      <c r="F129" s="1204"/>
      <c r="G129" s="1137" t="s">
        <v>517</v>
      </c>
      <c r="H129" s="1204"/>
      <c r="I129" s="1137" t="s">
        <v>518</v>
      </c>
      <c r="J129" s="1204"/>
      <c r="K129" s="1137" t="s">
        <v>519</v>
      </c>
      <c r="L129" s="1204"/>
      <c r="M129" s="1137" t="s">
        <v>520</v>
      </c>
      <c r="N129" s="1204"/>
      <c r="O129" s="1137" t="s">
        <v>1</v>
      </c>
      <c r="P129" s="1204"/>
      <c r="Q129" s="1137" t="s">
        <v>516</v>
      </c>
      <c r="R129" s="1204"/>
      <c r="S129" s="1137" t="s">
        <v>517</v>
      </c>
      <c r="T129" s="1204"/>
      <c r="U129" s="1137" t="s">
        <v>518</v>
      </c>
      <c r="V129" s="1204"/>
      <c r="W129" s="1137" t="s">
        <v>519</v>
      </c>
      <c r="X129" s="1204"/>
      <c r="Y129" s="1137" t="s">
        <v>520</v>
      </c>
      <c r="Z129" s="1204"/>
      <c r="AA129" s="1137" t="s">
        <v>1</v>
      </c>
      <c r="AB129" s="1204"/>
      <c r="AC129" s="1137" t="s">
        <v>516</v>
      </c>
      <c r="AD129" s="1204"/>
      <c r="AE129" s="1137" t="s">
        <v>517</v>
      </c>
      <c r="AF129" s="1204"/>
      <c r="AG129" s="1137" t="s">
        <v>518</v>
      </c>
      <c r="AH129" s="1204"/>
      <c r="AI129" s="1137" t="s">
        <v>519</v>
      </c>
      <c r="AJ129" s="1204"/>
      <c r="AK129" s="1137" t="s">
        <v>520</v>
      </c>
      <c r="AL129" s="1204"/>
      <c r="AM129" s="1137" t="s">
        <v>1</v>
      </c>
      <c r="AN129" s="1204"/>
      <c r="AO129" s="1137" t="s">
        <v>516</v>
      </c>
      <c r="AP129" s="1204"/>
      <c r="AQ129" s="1137" t="s">
        <v>517</v>
      </c>
      <c r="AR129" s="1204"/>
      <c r="AS129" s="1137" t="s">
        <v>518</v>
      </c>
      <c r="AT129" s="1204"/>
      <c r="AU129" s="1137" t="s">
        <v>519</v>
      </c>
      <c r="AV129" s="1204"/>
      <c r="AW129" s="1137" t="s">
        <v>520</v>
      </c>
      <c r="AX129" s="1204"/>
    </row>
    <row r="130" spans="1:50">
      <c r="A130" s="1133"/>
      <c r="B130" s="1134"/>
      <c r="C130" s="1137" t="s">
        <v>451</v>
      </c>
      <c r="D130" s="1204"/>
      <c r="E130" s="1137" t="s">
        <v>451</v>
      </c>
      <c r="F130" s="1204"/>
      <c r="G130" s="1137" t="s">
        <v>451</v>
      </c>
      <c r="H130" s="1204"/>
      <c r="I130" s="1137" t="s">
        <v>451</v>
      </c>
      <c r="J130" s="1204"/>
      <c r="K130" s="1137" t="s">
        <v>451</v>
      </c>
      <c r="L130" s="1204"/>
      <c r="M130" s="1137" t="s">
        <v>451</v>
      </c>
      <c r="N130" s="1204"/>
      <c r="O130" s="1137" t="s">
        <v>451</v>
      </c>
      <c r="P130" s="1204"/>
      <c r="Q130" s="1137" t="s">
        <v>451</v>
      </c>
      <c r="R130" s="1204"/>
      <c r="S130" s="1137" t="s">
        <v>451</v>
      </c>
      <c r="T130" s="1204"/>
      <c r="U130" s="1137" t="s">
        <v>451</v>
      </c>
      <c r="V130" s="1204"/>
      <c r="W130" s="1137" t="s">
        <v>451</v>
      </c>
      <c r="X130" s="1204"/>
      <c r="Y130" s="1137" t="s">
        <v>451</v>
      </c>
      <c r="Z130" s="1204"/>
      <c r="AA130" s="1137" t="s">
        <v>451</v>
      </c>
      <c r="AB130" s="1204"/>
      <c r="AC130" s="1137" t="s">
        <v>451</v>
      </c>
      <c r="AD130" s="1204"/>
      <c r="AE130" s="1137" t="s">
        <v>451</v>
      </c>
      <c r="AF130" s="1204"/>
      <c r="AG130" s="1137" t="s">
        <v>451</v>
      </c>
      <c r="AH130" s="1204"/>
      <c r="AI130" s="1137" t="s">
        <v>451</v>
      </c>
      <c r="AJ130" s="1204"/>
      <c r="AK130" s="1137" t="s">
        <v>451</v>
      </c>
      <c r="AL130" s="1204"/>
      <c r="AM130" s="1137" t="s">
        <v>451</v>
      </c>
      <c r="AN130" s="1204"/>
      <c r="AO130" s="1137" t="s">
        <v>451</v>
      </c>
      <c r="AP130" s="1204"/>
      <c r="AQ130" s="1137" t="s">
        <v>451</v>
      </c>
      <c r="AR130" s="1204"/>
      <c r="AS130" s="1137" t="s">
        <v>451</v>
      </c>
      <c r="AT130" s="1204"/>
      <c r="AU130" s="1137" t="s">
        <v>451</v>
      </c>
      <c r="AV130" s="1204"/>
      <c r="AW130" s="1137" t="s">
        <v>451</v>
      </c>
      <c r="AX130" s="1204"/>
    </row>
    <row r="131" spans="1:50">
      <c r="A131" s="409" t="s">
        <v>263</v>
      </c>
      <c r="B131" s="410" t="s">
        <v>430</v>
      </c>
      <c r="C131" s="411">
        <v>440451.91800000001</v>
      </c>
      <c r="D131" s="412" t="s">
        <v>458</v>
      </c>
      <c r="E131" s="411">
        <v>148390.50599999999</v>
      </c>
      <c r="F131" s="412" t="s">
        <v>458</v>
      </c>
      <c r="G131" s="411">
        <v>137975.77799999999</v>
      </c>
      <c r="H131" s="412" t="s">
        <v>458</v>
      </c>
      <c r="I131" s="411">
        <v>87397.767000000007</v>
      </c>
      <c r="J131" s="412" t="s">
        <v>458</v>
      </c>
      <c r="K131" s="411">
        <v>52.902000000000001</v>
      </c>
      <c r="L131" s="412" t="s">
        <v>458</v>
      </c>
      <c r="M131" s="411">
        <v>66634.964999999997</v>
      </c>
      <c r="N131" s="412" t="s">
        <v>458</v>
      </c>
      <c r="O131" s="411">
        <v>446487.57799999998</v>
      </c>
      <c r="P131" s="412"/>
      <c r="Q131" s="411">
        <v>152019.492</v>
      </c>
      <c r="R131" s="412"/>
      <c r="S131" s="411">
        <v>141333.62299999999</v>
      </c>
      <c r="T131" s="412"/>
      <c r="U131" s="411">
        <v>82106.957999999999</v>
      </c>
      <c r="V131" s="412"/>
      <c r="W131" s="411">
        <v>56.598999999999997</v>
      </c>
      <c r="X131" s="412"/>
      <c r="Y131" s="411">
        <v>70970.906000000003</v>
      </c>
      <c r="Z131" s="412"/>
      <c r="AA131" s="411">
        <v>452417.054</v>
      </c>
      <c r="AB131" s="412"/>
      <c r="AC131" s="411">
        <v>156721.14300000001</v>
      </c>
      <c r="AD131" s="412"/>
      <c r="AE131" s="411">
        <v>146616.098</v>
      </c>
      <c r="AF131" s="412"/>
      <c r="AG131" s="411">
        <v>79378.600999999995</v>
      </c>
      <c r="AH131" s="412"/>
      <c r="AI131" s="411">
        <v>95.596999999999994</v>
      </c>
      <c r="AJ131" s="412"/>
      <c r="AK131" s="411">
        <v>69605.615000000005</v>
      </c>
      <c r="AL131" s="412"/>
      <c r="AM131" s="411">
        <v>492736.95199999999</v>
      </c>
      <c r="AN131" s="412"/>
      <c r="AO131" s="411">
        <v>163506.288</v>
      </c>
      <c r="AP131" s="412"/>
      <c r="AQ131" s="411">
        <v>172927.76199999999</v>
      </c>
      <c r="AR131" s="412"/>
      <c r="AS131" s="411">
        <v>82194.467999999993</v>
      </c>
      <c r="AT131" s="412"/>
      <c r="AU131" s="411">
        <v>166.66900000000001</v>
      </c>
      <c r="AV131" s="412"/>
      <c r="AW131" s="411">
        <v>73941.764999999999</v>
      </c>
      <c r="AX131" s="412"/>
    </row>
    <row r="132" spans="1:50">
      <c r="A132" s="413" t="s">
        <v>3</v>
      </c>
      <c r="B132" s="414">
        <v>16</v>
      </c>
      <c r="C132" s="415">
        <v>70141.001999999993</v>
      </c>
      <c r="D132" s="416" t="s">
        <v>458</v>
      </c>
      <c r="E132" s="415">
        <v>28730.161</v>
      </c>
      <c r="F132" s="416" t="s">
        <v>458</v>
      </c>
      <c r="G132" s="415">
        <v>23910.12</v>
      </c>
      <c r="H132" s="416" t="s">
        <v>458</v>
      </c>
      <c r="I132" s="415">
        <v>17484.714</v>
      </c>
      <c r="J132" s="416" t="s">
        <v>458</v>
      </c>
      <c r="K132" s="415">
        <v>16.007000000000001</v>
      </c>
      <c r="L132" s="416" t="s">
        <v>458</v>
      </c>
      <c r="M132" s="415">
        <v>0</v>
      </c>
      <c r="N132" s="416" t="s">
        <v>458</v>
      </c>
      <c r="O132" s="415">
        <v>69823.368000000002</v>
      </c>
      <c r="P132" s="416"/>
      <c r="Q132" s="415">
        <v>30136.293000000001</v>
      </c>
      <c r="R132" s="416"/>
      <c r="S132" s="415">
        <v>24687.403999999999</v>
      </c>
      <c r="T132" s="416"/>
      <c r="U132" s="415">
        <v>14991.646000000001</v>
      </c>
      <c r="V132" s="416"/>
      <c r="W132" s="415">
        <v>8.0250000000000004</v>
      </c>
      <c r="X132" s="416"/>
      <c r="Y132" s="415">
        <v>0</v>
      </c>
      <c r="Z132" s="416"/>
      <c r="AA132" s="415">
        <v>72130.567999999999</v>
      </c>
      <c r="AB132" s="416"/>
      <c r="AC132" s="415">
        <v>31991.544000000002</v>
      </c>
      <c r="AD132" s="416"/>
      <c r="AE132" s="415">
        <v>25684.685000000001</v>
      </c>
      <c r="AF132" s="416"/>
      <c r="AG132" s="415">
        <v>14425.245000000001</v>
      </c>
      <c r="AH132" s="416"/>
      <c r="AI132" s="415">
        <v>29.094000000000001</v>
      </c>
      <c r="AJ132" s="416"/>
      <c r="AK132" s="415">
        <v>0</v>
      </c>
      <c r="AL132" s="416"/>
      <c r="AM132" s="415">
        <v>77576.066999999995</v>
      </c>
      <c r="AN132" s="416"/>
      <c r="AO132" s="415">
        <v>32454.489000000001</v>
      </c>
      <c r="AP132" s="416"/>
      <c r="AQ132" s="415">
        <v>29781.46</v>
      </c>
      <c r="AR132" s="416"/>
      <c r="AS132" s="415">
        <v>15295.001</v>
      </c>
      <c r="AT132" s="416"/>
      <c r="AU132" s="415">
        <v>45.116999999999997</v>
      </c>
      <c r="AV132" s="416"/>
      <c r="AW132" s="415">
        <v>0</v>
      </c>
      <c r="AX132" s="416"/>
    </row>
    <row r="133" spans="1:50">
      <c r="A133" s="409" t="s">
        <v>150</v>
      </c>
      <c r="B133" s="410" t="s">
        <v>290</v>
      </c>
      <c r="C133" s="411">
        <v>14952.476000000001</v>
      </c>
      <c r="D133" s="412" t="s">
        <v>458</v>
      </c>
      <c r="E133" s="411">
        <v>6348.6019999999999</v>
      </c>
      <c r="F133" s="412" t="s">
        <v>458</v>
      </c>
      <c r="G133" s="411">
        <v>4965.24</v>
      </c>
      <c r="H133" s="412" t="s">
        <v>458</v>
      </c>
      <c r="I133" s="411">
        <v>3636.585</v>
      </c>
      <c r="J133" s="412" t="s">
        <v>458</v>
      </c>
      <c r="K133" s="411">
        <v>2.0489999999999999</v>
      </c>
      <c r="L133" s="412" t="s">
        <v>458</v>
      </c>
      <c r="M133" s="411">
        <v>0</v>
      </c>
      <c r="N133" s="412" t="s">
        <v>458</v>
      </c>
      <c r="O133" s="411">
        <v>14407.286</v>
      </c>
      <c r="P133" s="412"/>
      <c r="Q133" s="411">
        <v>7112.9790000000003</v>
      </c>
      <c r="R133" s="412"/>
      <c r="S133" s="411">
        <v>4676.4809999999998</v>
      </c>
      <c r="T133" s="412"/>
      <c r="U133" s="411">
        <v>2617.6460000000002</v>
      </c>
      <c r="V133" s="412"/>
      <c r="W133" s="411">
        <v>0.18</v>
      </c>
      <c r="X133" s="412"/>
      <c r="Y133" s="411">
        <v>0</v>
      </c>
      <c r="Z133" s="412"/>
      <c r="AA133" s="411">
        <v>16006.187</v>
      </c>
      <c r="AB133" s="412"/>
      <c r="AC133" s="411">
        <v>6871.9210000000003</v>
      </c>
      <c r="AD133" s="412"/>
      <c r="AE133" s="411">
        <v>6185.2049999999999</v>
      </c>
      <c r="AF133" s="412"/>
      <c r="AG133" s="411">
        <v>2948.0230000000001</v>
      </c>
      <c r="AH133" s="412"/>
      <c r="AI133" s="411">
        <v>1.038</v>
      </c>
      <c r="AJ133" s="412"/>
      <c r="AK133" s="411">
        <v>0</v>
      </c>
      <c r="AL133" s="412"/>
      <c r="AM133" s="411">
        <v>17024.915000000001</v>
      </c>
      <c r="AN133" s="412"/>
      <c r="AO133" s="411">
        <v>7369.3959999999997</v>
      </c>
      <c r="AP133" s="412"/>
      <c r="AQ133" s="411">
        <v>6718.5810000000001</v>
      </c>
      <c r="AR133" s="412"/>
      <c r="AS133" s="411">
        <v>2930.44</v>
      </c>
      <c r="AT133" s="412"/>
      <c r="AU133" s="411">
        <v>6.4980000000000002</v>
      </c>
      <c r="AV133" s="412"/>
      <c r="AW133" s="411">
        <v>0</v>
      </c>
      <c r="AX133" s="412"/>
    </row>
    <row r="134" spans="1:50">
      <c r="A134" s="413" t="s">
        <v>151</v>
      </c>
      <c r="B134" s="414" t="s">
        <v>291</v>
      </c>
      <c r="C134" s="415">
        <v>5280.3850000000002</v>
      </c>
      <c r="D134" s="416" t="s">
        <v>458</v>
      </c>
      <c r="E134" s="415">
        <v>2320.4690000000001</v>
      </c>
      <c r="F134" s="416" t="s">
        <v>458</v>
      </c>
      <c r="G134" s="415">
        <v>1935.7239999999999</v>
      </c>
      <c r="H134" s="416" t="s">
        <v>458</v>
      </c>
      <c r="I134" s="415">
        <v>1022.114</v>
      </c>
      <c r="J134" s="416" t="s">
        <v>458</v>
      </c>
      <c r="K134" s="415">
        <v>2.0779999999999998</v>
      </c>
      <c r="L134" s="416" t="s">
        <v>458</v>
      </c>
      <c r="M134" s="415">
        <v>0</v>
      </c>
      <c r="N134" s="416" t="s">
        <v>458</v>
      </c>
      <c r="O134" s="415">
        <v>5295.4040000000005</v>
      </c>
      <c r="P134" s="416"/>
      <c r="Q134" s="415">
        <v>2398.2399999999998</v>
      </c>
      <c r="R134" s="416"/>
      <c r="S134" s="415">
        <v>1840.934</v>
      </c>
      <c r="T134" s="416"/>
      <c r="U134" s="415">
        <v>1056.23</v>
      </c>
      <c r="V134" s="416"/>
      <c r="W134" s="415">
        <v>0</v>
      </c>
      <c r="X134" s="416"/>
      <c r="Y134" s="415">
        <v>0</v>
      </c>
      <c r="Z134" s="416"/>
      <c r="AA134" s="415">
        <v>5255.5789999999997</v>
      </c>
      <c r="AB134" s="416"/>
      <c r="AC134" s="415">
        <v>2427.752</v>
      </c>
      <c r="AD134" s="416"/>
      <c r="AE134" s="415">
        <v>1842.74</v>
      </c>
      <c r="AF134" s="416"/>
      <c r="AG134" s="415">
        <v>978.54100000000005</v>
      </c>
      <c r="AH134" s="416"/>
      <c r="AI134" s="415">
        <v>6.5460000000000003</v>
      </c>
      <c r="AJ134" s="416"/>
      <c r="AK134" s="415">
        <v>0</v>
      </c>
      <c r="AL134" s="416"/>
      <c r="AM134" s="415">
        <v>5830.5749999999998</v>
      </c>
      <c r="AN134" s="416"/>
      <c r="AO134" s="415">
        <v>2580.8890000000001</v>
      </c>
      <c r="AP134" s="416"/>
      <c r="AQ134" s="415">
        <v>2188.1120000000001</v>
      </c>
      <c r="AR134" s="416"/>
      <c r="AS134" s="415">
        <v>1057.3720000000001</v>
      </c>
      <c r="AT134" s="416"/>
      <c r="AU134" s="415">
        <v>4.202</v>
      </c>
      <c r="AV134" s="416"/>
      <c r="AW134" s="415">
        <v>0</v>
      </c>
      <c r="AX134" s="416"/>
    </row>
    <row r="135" spans="1:50">
      <c r="A135" s="409" t="s">
        <v>152</v>
      </c>
      <c r="B135" s="410" t="s">
        <v>292</v>
      </c>
      <c r="C135" s="411">
        <v>5677.6490000000003</v>
      </c>
      <c r="D135" s="412" t="s">
        <v>458</v>
      </c>
      <c r="E135" s="411">
        <v>2308.1190000000001</v>
      </c>
      <c r="F135" s="412" t="s">
        <v>458</v>
      </c>
      <c r="G135" s="411">
        <v>2347.7139999999999</v>
      </c>
      <c r="H135" s="412" t="s">
        <v>458</v>
      </c>
      <c r="I135" s="411">
        <v>1015.682</v>
      </c>
      <c r="J135" s="412" t="s">
        <v>458</v>
      </c>
      <c r="K135" s="411">
        <v>6.1340000000000003</v>
      </c>
      <c r="L135" s="412" t="s">
        <v>458</v>
      </c>
      <c r="M135" s="411">
        <v>0</v>
      </c>
      <c r="N135" s="412" t="s">
        <v>458</v>
      </c>
      <c r="O135" s="411">
        <v>5429.4480000000003</v>
      </c>
      <c r="P135" s="412"/>
      <c r="Q135" s="411">
        <v>2161.5920000000001</v>
      </c>
      <c r="R135" s="412"/>
      <c r="S135" s="411">
        <v>2310.306</v>
      </c>
      <c r="T135" s="412"/>
      <c r="U135" s="411">
        <v>957.55</v>
      </c>
      <c r="V135" s="412"/>
      <c r="W135" s="411">
        <v>0</v>
      </c>
      <c r="X135" s="412"/>
      <c r="Y135" s="411">
        <v>0</v>
      </c>
      <c r="Z135" s="412"/>
      <c r="AA135" s="411">
        <v>4683.6459999999997</v>
      </c>
      <c r="AB135" s="412"/>
      <c r="AC135" s="411">
        <v>1735.3</v>
      </c>
      <c r="AD135" s="412"/>
      <c r="AE135" s="411">
        <v>2141.123</v>
      </c>
      <c r="AF135" s="412"/>
      <c r="AG135" s="411">
        <v>802.15700000000004</v>
      </c>
      <c r="AH135" s="412"/>
      <c r="AI135" s="411">
        <v>5.0659999999999998</v>
      </c>
      <c r="AJ135" s="412"/>
      <c r="AK135" s="411">
        <v>0</v>
      </c>
      <c r="AL135" s="412"/>
      <c r="AM135" s="411">
        <v>4502.2430000000004</v>
      </c>
      <c r="AN135" s="412"/>
      <c r="AO135" s="411">
        <v>1671.8920000000001</v>
      </c>
      <c r="AP135" s="412"/>
      <c r="AQ135" s="411">
        <v>1993.4870000000001</v>
      </c>
      <c r="AR135" s="412"/>
      <c r="AS135" s="411">
        <v>829.54499999999996</v>
      </c>
      <c r="AT135" s="412"/>
      <c r="AU135" s="411">
        <v>7.319</v>
      </c>
      <c r="AV135" s="412"/>
      <c r="AW135" s="411">
        <v>0</v>
      </c>
      <c r="AX135" s="412"/>
    </row>
  </sheetData>
  <mergeCells count="523">
    <mergeCell ref="AM130:AN130"/>
    <mergeCell ref="AO130:AP130"/>
    <mergeCell ref="AQ130:AR130"/>
    <mergeCell ref="AS130:AT130"/>
    <mergeCell ref="AU130:AV130"/>
    <mergeCell ref="AW130:AX130"/>
    <mergeCell ref="AA130:AB130"/>
    <mergeCell ref="AC130:AD130"/>
    <mergeCell ref="AE130:AF130"/>
    <mergeCell ref="AG130:AH130"/>
    <mergeCell ref="AI130:AJ130"/>
    <mergeCell ref="AK130:AL130"/>
    <mergeCell ref="O130:P130"/>
    <mergeCell ref="Q130:R130"/>
    <mergeCell ref="S130:T130"/>
    <mergeCell ref="U130:V130"/>
    <mergeCell ref="W130:X130"/>
    <mergeCell ref="Y130:Z130"/>
    <mergeCell ref="C130:D130"/>
    <mergeCell ref="E130:F130"/>
    <mergeCell ref="G130:H130"/>
    <mergeCell ref="I130:J130"/>
    <mergeCell ref="K130:L130"/>
    <mergeCell ref="M130:N130"/>
    <mergeCell ref="AM129:AN129"/>
    <mergeCell ref="AO129:AP129"/>
    <mergeCell ref="AQ129:AR129"/>
    <mergeCell ref="AS129:AT129"/>
    <mergeCell ref="AU129:AV129"/>
    <mergeCell ref="AW129:AX129"/>
    <mergeCell ref="AA129:AB129"/>
    <mergeCell ref="AC129:AD129"/>
    <mergeCell ref="AE129:AF129"/>
    <mergeCell ref="AG129:AH129"/>
    <mergeCell ref="AI129:AJ129"/>
    <mergeCell ref="AK129:AL129"/>
    <mergeCell ref="O129:P129"/>
    <mergeCell ref="Q129:R129"/>
    <mergeCell ref="S129:T129"/>
    <mergeCell ref="U129:V129"/>
    <mergeCell ref="W129:X129"/>
    <mergeCell ref="Y129:Z129"/>
    <mergeCell ref="C129:D129"/>
    <mergeCell ref="E129:F129"/>
    <mergeCell ref="G129:H129"/>
    <mergeCell ref="I129:J129"/>
    <mergeCell ref="K129:L129"/>
    <mergeCell ref="M129:N129"/>
    <mergeCell ref="Y118:Z118"/>
    <mergeCell ref="A112:C112"/>
    <mergeCell ref="A125:B130"/>
    <mergeCell ref="C125:AX125"/>
    <mergeCell ref="C126:AX126"/>
    <mergeCell ref="C127:N127"/>
    <mergeCell ref="O127:Z127"/>
    <mergeCell ref="AA127:AL127"/>
    <mergeCell ref="AM127:AX127"/>
    <mergeCell ref="C128:AX128"/>
    <mergeCell ref="M118:N118"/>
    <mergeCell ref="O118:P118"/>
    <mergeCell ref="Q118:R118"/>
    <mergeCell ref="S118:T118"/>
    <mergeCell ref="U118:V118"/>
    <mergeCell ref="W118:X118"/>
    <mergeCell ref="Q117:R117"/>
    <mergeCell ref="S117:T117"/>
    <mergeCell ref="U117:V117"/>
    <mergeCell ref="W117:X117"/>
    <mergeCell ref="Y117:Z117"/>
    <mergeCell ref="C118:D118"/>
    <mergeCell ref="E118:F118"/>
    <mergeCell ref="G118:H118"/>
    <mergeCell ref="I118:J118"/>
    <mergeCell ref="K118:L118"/>
    <mergeCell ref="E117:F117"/>
    <mergeCell ref="G117:H117"/>
    <mergeCell ref="I117:J117"/>
    <mergeCell ref="K117:L117"/>
    <mergeCell ref="M117:N117"/>
    <mergeCell ref="O117:P117"/>
    <mergeCell ref="A98:C98"/>
    <mergeCell ref="A113:B118"/>
    <mergeCell ref="C113:Z113"/>
    <mergeCell ref="C114:Z114"/>
    <mergeCell ref="C115:H115"/>
    <mergeCell ref="I115:N115"/>
    <mergeCell ref="O115:T115"/>
    <mergeCell ref="U115:Z115"/>
    <mergeCell ref="C116:Z116"/>
    <mergeCell ref="C117:D117"/>
    <mergeCell ref="P110:Q110"/>
    <mergeCell ref="R110:S110"/>
    <mergeCell ref="T110:U110"/>
    <mergeCell ref="V110:W110"/>
    <mergeCell ref="X110:Y110"/>
    <mergeCell ref="Z110:AA110"/>
    <mergeCell ref="AN110:AO110"/>
    <mergeCell ref="AP110:AQ110"/>
    <mergeCell ref="AR110:AS110"/>
    <mergeCell ref="AT110:AU110"/>
    <mergeCell ref="AV110:AW110"/>
    <mergeCell ref="AX110:AY110"/>
    <mergeCell ref="AB110:AC110"/>
    <mergeCell ref="AD110:AE110"/>
    <mergeCell ref="AF110:AG110"/>
    <mergeCell ref="AH110:AI110"/>
    <mergeCell ref="AJ110:AK110"/>
    <mergeCell ref="AL110:AM110"/>
    <mergeCell ref="D110:E110"/>
    <mergeCell ref="F110:G110"/>
    <mergeCell ref="H110:I110"/>
    <mergeCell ref="J110:K110"/>
    <mergeCell ref="L110:M110"/>
    <mergeCell ref="N110:O110"/>
    <mergeCell ref="AG104:AH104"/>
    <mergeCell ref="AI104:AJ104"/>
    <mergeCell ref="AK104:AL104"/>
    <mergeCell ref="U104:V104"/>
    <mergeCell ref="W104:X104"/>
    <mergeCell ref="Y104:Z104"/>
    <mergeCell ref="AA104:AB104"/>
    <mergeCell ref="AC104:AD104"/>
    <mergeCell ref="AE104:AF104"/>
    <mergeCell ref="C104:D104"/>
    <mergeCell ref="E104:F104"/>
    <mergeCell ref="G104:H104"/>
    <mergeCell ref="I104:J104"/>
    <mergeCell ref="K104:L104"/>
    <mergeCell ref="M104:N104"/>
    <mergeCell ref="Q103:R103"/>
    <mergeCell ref="AS104:AT104"/>
    <mergeCell ref="AU104:AV104"/>
    <mergeCell ref="AW104:AX104"/>
    <mergeCell ref="AY104:AZ104"/>
    <mergeCell ref="AM104:AN104"/>
    <mergeCell ref="AO104:AP104"/>
    <mergeCell ref="AQ104:AR104"/>
    <mergeCell ref="O104:P104"/>
    <mergeCell ref="Q104:R104"/>
    <mergeCell ref="S104:T104"/>
    <mergeCell ref="S103:T103"/>
    <mergeCell ref="U103:V103"/>
    <mergeCell ref="W103:X103"/>
    <mergeCell ref="Y103:Z103"/>
    <mergeCell ref="W101:AF101"/>
    <mergeCell ref="AG101:AP101"/>
    <mergeCell ref="AQ101:AZ101"/>
    <mergeCell ref="C102:AZ102"/>
    <mergeCell ref="C103:D103"/>
    <mergeCell ref="E103:F103"/>
    <mergeCell ref="G103:H103"/>
    <mergeCell ref="I103:J103"/>
    <mergeCell ref="K103:L103"/>
    <mergeCell ref="M103:N103"/>
    <mergeCell ref="AY103:AZ103"/>
    <mergeCell ref="AM103:AN103"/>
    <mergeCell ref="AO103:AP103"/>
    <mergeCell ref="AQ103:AR103"/>
    <mergeCell ref="AS103:AT103"/>
    <mergeCell ref="AU103:AV103"/>
    <mergeCell ref="AW103:AX103"/>
    <mergeCell ref="AA103:AB103"/>
    <mergeCell ref="AC103:AD103"/>
    <mergeCell ref="AE103:AF103"/>
    <mergeCell ref="AG103:AH103"/>
    <mergeCell ref="AI103:AJ103"/>
    <mergeCell ref="AK103:AL103"/>
    <mergeCell ref="O103:P103"/>
    <mergeCell ref="A50:C50"/>
    <mergeCell ref="A40:C40"/>
    <mergeCell ref="A24:C24"/>
    <mergeCell ref="A12:C12"/>
    <mergeCell ref="A1:C1"/>
    <mergeCell ref="A99:B104"/>
    <mergeCell ref="C99:AZ99"/>
    <mergeCell ref="C100:AZ100"/>
    <mergeCell ref="C101:L101"/>
    <mergeCell ref="M101:V101"/>
    <mergeCell ref="C89:N89"/>
    <mergeCell ref="C90:D90"/>
    <mergeCell ref="E90:F90"/>
    <mergeCell ref="G90:H90"/>
    <mergeCell ref="I90:J90"/>
    <mergeCell ref="K90:L90"/>
    <mergeCell ref="M90:N90"/>
    <mergeCell ref="A85:B90"/>
    <mergeCell ref="C85:N85"/>
    <mergeCell ref="C86:N86"/>
    <mergeCell ref="C87:D87"/>
    <mergeCell ref="E87:F87"/>
    <mergeCell ref="G87:H87"/>
    <mergeCell ref="I87:J87"/>
    <mergeCell ref="K87:L87"/>
    <mergeCell ref="M87:N87"/>
    <mergeCell ref="C88:N88"/>
    <mergeCell ref="S76:T76"/>
    <mergeCell ref="U76:V76"/>
    <mergeCell ref="W76:X76"/>
    <mergeCell ref="Y76:Z76"/>
    <mergeCell ref="AA76:AB76"/>
    <mergeCell ref="A72:C72"/>
    <mergeCell ref="O73:P76"/>
    <mergeCell ref="Q73:AB73"/>
    <mergeCell ref="Q74:AB74"/>
    <mergeCell ref="Q75:R75"/>
    <mergeCell ref="S75:T75"/>
    <mergeCell ref="U75:V75"/>
    <mergeCell ref="W75:X75"/>
    <mergeCell ref="Y75:Z75"/>
    <mergeCell ref="AA75:AB75"/>
    <mergeCell ref="Q76:R76"/>
    <mergeCell ref="C77:N77"/>
    <mergeCell ref="C78:D78"/>
    <mergeCell ref="E78:F78"/>
    <mergeCell ref="G78:H78"/>
    <mergeCell ref="I78:J78"/>
    <mergeCell ref="K78:L78"/>
    <mergeCell ref="M78:N78"/>
    <mergeCell ref="A73:B78"/>
    <mergeCell ref="C73:N73"/>
    <mergeCell ref="C74:N74"/>
    <mergeCell ref="C75:D75"/>
    <mergeCell ref="E75:F75"/>
    <mergeCell ref="G75:H75"/>
    <mergeCell ref="I75:J75"/>
    <mergeCell ref="K75:L75"/>
    <mergeCell ref="M75:N75"/>
    <mergeCell ref="C76:N76"/>
    <mergeCell ref="DS67:DT67"/>
    <mergeCell ref="DU67:DV67"/>
    <mergeCell ref="DW67:DX67"/>
    <mergeCell ref="DY67:DZ67"/>
    <mergeCell ref="EA67:EB67"/>
    <mergeCell ref="A61:C61"/>
    <mergeCell ref="DG67:DH67"/>
    <mergeCell ref="DI67:DJ67"/>
    <mergeCell ref="DK67:DL67"/>
    <mergeCell ref="DM67:DN67"/>
    <mergeCell ref="DO67:DP67"/>
    <mergeCell ref="DQ67:DR67"/>
    <mergeCell ref="CU67:CV67"/>
    <mergeCell ref="CW67:CX67"/>
    <mergeCell ref="CY67:CZ67"/>
    <mergeCell ref="DA67:DB67"/>
    <mergeCell ref="DC67:DD67"/>
    <mergeCell ref="DE67:DF67"/>
    <mergeCell ref="CI67:CJ67"/>
    <mergeCell ref="CK67:CL67"/>
    <mergeCell ref="CM67:CN67"/>
    <mergeCell ref="CO67:CP67"/>
    <mergeCell ref="CQ67:CR67"/>
    <mergeCell ref="CS67:CT67"/>
    <mergeCell ref="BW67:BX67"/>
    <mergeCell ref="BY67:BZ67"/>
    <mergeCell ref="CA67:CB67"/>
    <mergeCell ref="CC67:CD67"/>
    <mergeCell ref="CE67:CF67"/>
    <mergeCell ref="CG67:CH67"/>
    <mergeCell ref="BK67:BL67"/>
    <mergeCell ref="BM67:BN67"/>
    <mergeCell ref="BO67:BP67"/>
    <mergeCell ref="BQ67:BR67"/>
    <mergeCell ref="BS67:BT67"/>
    <mergeCell ref="BU67:BV67"/>
    <mergeCell ref="AY67:AZ67"/>
    <mergeCell ref="BA67:BB67"/>
    <mergeCell ref="BC67:BD67"/>
    <mergeCell ref="BE67:BF67"/>
    <mergeCell ref="BG67:BH67"/>
    <mergeCell ref="BI67:BJ67"/>
    <mergeCell ref="AM67:AN67"/>
    <mergeCell ref="AO67:AP67"/>
    <mergeCell ref="AQ67:AR67"/>
    <mergeCell ref="AS67:AT67"/>
    <mergeCell ref="AU67:AV67"/>
    <mergeCell ref="AW67:AX67"/>
    <mergeCell ref="AA67:AB67"/>
    <mergeCell ref="AC67:AD67"/>
    <mergeCell ref="AE67:AF67"/>
    <mergeCell ref="AG67:AH67"/>
    <mergeCell ref="AI67:AJ67"/>
    <mergeCell ref="AK67:AL67"/>
    <mergeCell ref="O67:P67"/>
    <mergeCell ref="Q67:R67"/>
    <mergeCell ref="S67:T67"/>
    <mergeCell ref="U67:V67"/>
    <mergeCell ref="W67:X67"/>
    <mergeCell ref="Y67:Z67"/>
    <mergeCell ref="DU66:DV66"/>
    <mergeCell ref="DW66:DX66"/>
    <mergeCell ref="DY66:DZ66"/>
    <mergeCell ref="EA66:EB66"/>
    <mergeCell ref="C67:D67"/>
    <mergeCell ref="E67:F67"/>
    <mergeCell ref="G67:H67"/>
    <mergeCell ref="I67:J67"/>
    <mergeCell ref="K67:L67"/>
    <mergeCell ref="M67:N67"/>
    <mergeCell ref="DI66:DJ66"/>
    <mergeCell ref="DK66:DL66"/>
    <mergeCell ref="DM66:DN66"/>
    <mergeCell ref="DO66:DP66"/>
    <mergeCell ref="DQ66:DR66"/>
    <mergeCell ref="DS66:DT66"/>
    <mergeCell ref="CW66:CX66"/>
    <mergeCell ref="CY66:CZ66"/>
    <mergeCell ref="DA66:DB66"/>
    <mergeCell ref="DC66:DD66"/>
    <mergeCell ref="DE66:DF66"/>
    <mergeCell ref="DG66:DH66"/>
    <mergeCell ref="CK66:CL66"/>
    <mergeCell ref="CM66:CN66"/>
    <mergeCell ref="CO66:CP66"/>
    <mergeCell ref="CQ66:CR66"/>
    <mergeCell ref="CS66:CT66"/>
    <mergeCell ref="CU66:CV66"/>
    <mergeCell ref="BY66:BZ66"/>
    <mergeCell ref="CA66:CB66"/>
    <mergeCell ref="CC66:CD66"/>
    <mergeCell ref="CE66:CF66"/>
    <mergeCell ref="CG66:CH66"/>
    <mergeCell ref="CI66:CJ66"/>
    <mergeCell ref="BM66:BN66"/>
    <mergeCell ref="BO66:BP66"/>
    <mergeCell ref="BQ66:BR66"/>
    <mergeCell ref="BS66:BT66"/>
    <mergeCell ref="BU66:BV66"/>
    <mergeCell ref="BW66:BX66"/>
    <mergeCell ref="BA66:BB66"/>
    <mergeCell ref="BC66:BD66"/>
    <mergeCell ref="BE66:BF66"/>
    <mergeCell ref="BG66:BH66"/>
    <mergeCell ref="BI66:BJ66"/>
    <mergeCell ref="BK66:BL66"/>
    <mergeCell ref="AS66:AT66"/>
    <mergeCell ref="AU66:AV66"/>
    <mergeCell ref="AW66:AX66"/>
    <mergeCell ref="AY66:AZ66"/>
    <mergeCell ref="AC66:AD66"/>
    <mergeCell ref="AE66:AF66"/>
    <mergeCell ref="AG66:AH66"/>
    <mergeCell ref="AI66:AJ66"/>
    <mergeCell ref="AK66:AL66"/>
    <mergeCell ref="AM66:AN66"/>
    <mergeCell ref="A62:B67"/>
    <mergeCell ref="C62:EB62"/>
    <mergeCell ref="C63:EB63"/>
    <mergeCell ref="C64:AB64"/>
    <mergeCell ref="AC64:BB64"/>
    <mergeCell ref="BC64:CB64"/>
    <mergeCell ref="CC64:DB64"/>
    <mergeCell ref="DC64:EB64"/>
    <mergeCell ref="C65:EB65"/>
    <mergeCell ref="C66:D66"/>
    <mergeCell ref="Q66:R66"/>
    <mergeCell ref="S66:T66"/>
    <mergeCell ref="U66:V66"/>
    <mergeCell ref="W66:X66"/>
    <mergeCell ref="Y66:Z66"/>
    <mergeCell ref="AA66:AB66"/>
    <mergeCell ref="E66:F66"/>
    <mergeCell ref="G66:H66"/>
    <mergeCell ref="I66:J66"/>
    <mergeCell ref="K66:L66"/>
    <mergeCell ref="M66:N66"/>
    <mergeCell ref="O66:P66"/>
    <mergeCell ref="AO66:AP66"/>
    <mergeCell ref="AQ66:AR66"/>
    <mergeCell ref="M53:N53"/>
    <mergeCell ref="C54:N54"/>
    <mergeCell ref="C55:N55"/>
    <mergeCell ref="C56:D56"/>
    <mergeCell ref="E56:F56"/>
    <mergeCell ref="G56:H56"/>
    <mergeCell ref="I56:J56"/>
    <mergeCell ref="K56:L56"/>
    <mergeCell ref="M56:N56"/>
    <mergeCell ref="A51:B56"/>
    <mergeCell ref="C51:N51"/>
    <mergeCell ref="C52:N52"/>
    <mergeCell ref="C53:D53"/>
    <mergeCell ref="E53:F53"/>
    <mergeCell ref="G53:H53"/>
    <mergeCell ref="I53:J53"/>
    <mergeCell ref="K53:L53"/>
    <mergeCell ref="C44:N44"/>
    <mergeCell ref="C45:N45"/>
    <mergeCell ref="C46:D46"/>
    <mergeCell ref="E46:F46"/>
    <mergeCell ref="G46:H46"/>
    <mergeCell ref="I46:J46"/>
    <mergeCell ref="K46:L46"/>
    <mergeCell ref="M46:N46"/>
    <mergeCell ref="A41:B46"/>
    <mergeCell ref="C41:N41"/>
    <mergeCell ref="C42:N42"/>
    <mergeCell ref="C43:D43"/>
    <mergeCell ref="E43:F43"/>
    <mergeCell ref="G43:H43"/>
    <mergeCell ref="I43:J43"/>
    <mergeCell ref="K43:L43"/>
    <mergeCell ref="M43:N43"/>
    <mergeCell ref="E39:F39"/>
    <mergeCell ref="G39:H39"/>
    <mergeCell ref="E40:F40"/>
    <mergeCell ref="G40:H40"/>
    <mergeCell ref="A27:A28"/>
    <mergeCell ref="A29:A30"/>
    <mergeCell ref="A31:A32"/>
    <mergeCell ref="A33:A34"/>
    <mergeCell ref="A35:A36"/>
    <mergeCell ref="A37:A38"/>
    <mergeCell ref="A25:A26"/>
    <mergeCell ref="B25:C26"/>
    <mergeCell ref="D25:E25"/>
    <mergeCell ref="F25:G25"/>
    <mergeCell ref="H25:I25"/>
    <mergeCell ref="D26:E26"/>
    <mergeCell ref="F26:G26"/>
    <mergeCell ref="H26:I26"/>
    <mergeCell ref="AN22:AO22"/>
    <mergeCell ref="P22:Q22"/>
    <mergeCell ref="R22:S22"/>
    <mergeCell ref="T22:U22"/>
    <mergeCell ref="V22:W22"/>
    <mergeCell ref="X22:Y22"/>
    <mergeCell ref="Z22:AA22"/>
    <mergeCell ref="D22:E22"/>
    <mergeCell ref="F22:G22"/>
    <mergeCell ref="H22:I22"/>
    <mergeCell ref="J22:K22"/>
    <mergeCell ref="L22:M22"/>
    <mergeCell ref="N22:O22"/>
    <mergeCell ref="AP22:AQ22"/>
    <mergeCell ref="AR22:AS22"/>
    <mergeCell ref="AT22:AU22"/>
    <mergeCell ref="AV22:AW22"/>
    <mergeCell ref="AB22:AC22"/>
    <mergeCell ref="AD22:AE22"/>
    <mergeCell ref="AF22:AG22"/>
    <mergeCell ref="AH22:AI22"/>
    <mergeCell ref="AJ22:AK22"/>
    <mergeCell ref="AL22:AM22"/>
    <mergeCell ref="C18:D18"/>
    <mergeCell ref="E18:F18"/>
    <mergeCell ref="G18:H18"/>
    <mergeCell ref="I18:J18"/>
    <mergeCell ref="K18:L18"/>
    <mergeCell ref="M18:N18"/>
    <mergeCell ref="AM18:AN18"/>
    <mergeCell ref="AO18:AP18"/>
    <mergeCell ref="AQ18:AR18"/>
    <mergeCell ref="AA18:AB18"/>
    <mergeCell ref="AC18:AD18"/>
    <mergeCell ref="AE18:AF18"/>
    <mergeCell ref="AG18:AH18"/>
    <mergeCell ref="AI18:AJ18"/>
    <mergeCell ref="AK18:AL18"/>
    <mergeCell ref="AU17:AV17"/>
    <mergeCell ref="AW17:AX17"/>
    <mergeCell ref="AA17:AB17"/>
    <mergeCell ref="AC17:AD17"/>
    <mergeCell ref="AE17:AF17"/>
    <mergeCell ref="AG17:AH17"/>
    <mergeCell ref="AI17:AJ17"/>
    <mergeCell ref="AK17:AL17"/>
    <mergeCell ref="O18:P18"/>
    <mergeCell ref="Q18:R18"/>
    <mergeCell ref="S18:T18"/>
    <mergeCell ref="U18:V18"/>
    <mergeCell ref="W18:X18"/>
    <mergeCell ref="Y18:Z18"/>
    <mergeCell ref="AS18:AT18"/>
    <mergeCell ref="AU18:AV18"/>
    <mergeCell ref="AW18:AX18"/>
    <mergeCell ref="C13:AX13"/>
    <mergeCell ref="C14:AX14"/>
    <mergeCell ref="C15:J15"/>
    <mergeCell ref="K15:R15"/>
    <mergeCell ref="O17:P17"/>
    <mergeCell ref="Q17:R17"/>
    <mergeCell ref="S17:T17"/>
    <mergeCell ref="U17:V17"/>
    <mergeCell ref="W17:X17"/>
    <mergeCell ref="Y17:Z17"/>
    <mergeCell ref="AA15:AH15"/>
    <mergeCell ref="AI15:AP15"/>
    <mergeCell ref="AQ15:AX15"/>
    <mergeCell ref="C16:AX16"/>
    <mergeCell ref="C17:D17"/>
    <mergeCell ref="E17:F17"/>
    <mergeCell ref="G17:H17"/>
    <mergeCell ref="I17:J17"/>
    <mergeCell ref="K17:L17"/>
    <mergeCell ref="M17:N17"/>
    <mergeCell ref="AM17:AN17"/>
    <mergeCell ref="AO17:AP17"/>
    <mergeCell ref="AQ17:AR17"/>
    <mergeCell ref="AS17:AT17"/>
    <mergeCell ref="A2:B7"/>
    <mergeCell ref="C2:N2"/>
    <mergeCell ref="C3:N3"/>
    <mergeCell ref="C4:D4"/>
    <mergeCell ref="E4:F4"/>
    <mergeCell ref="S15:Z15"/>
    <mergeCell ref="C7:D7"/>
    <mergeCell ref="E7:F7"/>
    <mergeCell ref="G7:H7"/>
    <mergeCell ref="I7:J7"/>
    <mergeCell ref="K7:L7"/>
    <mergeCell ref="M7:N7"/>
    <mergeCell ref="G4:H4"/>
    <mergeCell ref="I4:J4"/>
    <mergeCell ref="K4:L4"/>
    <mergeCell ref="M4:N4"/>
    <mergeCell ref="C5:N5"/>
    <mergeCell ref="C6:N6"/>
    <mergeCell ref="D10:E10"/>
    <mergeCell ref="F10:G10"/>
    <mergeCell ref="H10:I10"/>
    <mergeCell ref="J10:K10"/>
    <mergeCell ref="L10:M10"/>
    <mergeCell ref="A13:B18"/>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E109-A7CD-4191-BE57-35C51097FB84}">
  <dimension ref="C5:BH58"/>
  <sheetViews>
    <sheetView topLeftCell="P31" workbookViewId="0"/>
  </sheetViews>
  <sheetFormatPr defaultRowHeight="14.4"/>
  <cols>
    <col min="21" max="21" width="22.6640625" customWidth="1"/>
    <col min="26" max="26" width="16.88671875" customWidth="1"/>
    <col min="31" max="31" width="12.77734375" customWidth="1"/>
  </cols>
  <sheetData>
    <row r="5" spans="3:60">
      <c r="C5" s="1553" t="s">
        <v>452</v>
      </c>
      <c r="D5" s="1554"/>
      <c r="E5" s="1135" t="s">
        <v>725</v>
      </c>
      <c r="F5" s="1559"/>
      <c r="G5" s="1559"/>
      <c r="H5" s="1559"/>
      <c r="I5" s="1559"/>
      <c r="J5" s="1559"/>
      <c r="K5" s="1559"/>
      <c r="L5" s="1559"/>
      <c r="M5" s="1559"/>
      <c r="N5" s="1559"/>
      <c r="O5" s="1559"/>
      <c r="P5" s="1559"/>
      <c r="Q5" s="1559"/>
      <c r="R5" s="1559"/>
      <c r="S5" s="1559"/>
      <c r="T5" s="1559"/>
      <c r="U5" s="1559"/>
      <c r="V5" s="1559"/>
      <c r="W5" s="1559"/>
      <c r="X5" s="1559"/>
      <c r="Y5" s="1559"/>
      <c r="Z5" s="1559"/>
      <c r="AA5" s="1559"/>
      <c r="AB5" s="1559"/>
      <c r="AC5" s="1559"/>
      <c r="AD5" s="1559"/>
      <c r="AE5" s="1559"/>
      <c r="AF5" s="1559"/>
      <c r="AG5" s="1559"/>
      <c r="AH5" s="1559"/>
      <c r="AI5" s="1559"/>
      <c r="AJ5" s="1559"/>
      <c r="AK5" s="1559"/>
      <c r="AL5" s="1559"/>
      <c r="AM5" s="1559"/>
      <c r="AN5" s="1559"/>
      <c r="AO5" s="1559"/>
      <c r="AP5" s="1559"/>
      <c r="AQ5" s="1559"/>
      <c r="AR5" s="1559"/>
      <c r="AS5" s="1559"/>
      <c r="AT5" s="1559"/>
      <c r="AU5" s="1559"/>
      <c r="AV5" s="1559"/>
      <c r="AW5" s="1559"/>
      <c r="AX5" s="1559"/>
      <c r="AY5" s="1559"/>
      <c r="AZ5" s="1559"/>
      <c r="BA5" s="1559"/>
      <c r="BB5" s="1559"/>
      <c r="BC5" s="1559"/>
      <c r="BD5" s="1559"/>
      <c r="BE5" s="1559"/>
      <c r="BF5" s="1559"/>
      <c r="BG5" s="1559"/>
      <c r="BH5" s="1560"/>
    </row>
    <row r="6" spans="3:60">
      <c r="C6" s="1555"/>
      <c r="D6" s="1556"/>
      <c r="E6" s="1551" t="s">
        <v>449</v>
      </c>
      <c r="F6" s="1561"/>
      <c r="G6" s="1561"/>
      <c r="H6" s="1561"/>
      <c r="I6" s="1561"/>
      <c r="J6" s="1561"/>
      <c r="K6" s="1561"/>
      <c r="L6" s="1561"/>
      <c r="M6" s="1561"/>
      <c r="N6" s="1561"/>
      <c r="O6" s="1561"/>
      <c r="P6" s="1561"/>
      <c r="Q6" s="1561"/>
      <c r="R6" s="1561"/>
      <c r="S6" s="1561"/>
      <c r="T6" s="1561"/>
      <c r="U6" s="1561"/>
      <c r="V6" s="1561"/>
      <c r="W6" s="1561"/>
      <c r="X6" s="1561"/>
      <c r="Y6" s="1561"/>
      <c r="Z6" s="1561"/>
      <c r="AA6" s="1561"/>
      <c r="AB6" s="1561"/>
      <c r="AC6" s="1561"/>
      <c r="AD6" s="1561"/>
      <c r="AE6" s="1561"/>
      <c r="AF6" s="1561"/>
      <c r="AG6" s="1561"/>
      <c r="AH6" s="1561"/>
      <c r="AI6" s="1561"/>
      <c r="AJ6" s="1561"/>
      <c r="AK6" s="1561"/>
      <c r="AL6" s="1561"/>
      <c r="AM6" s="1561"/>
      <c r="AN6" s="1561"/>
      <c r="AO6" s="1561"/>
      <c r="AP6" s="1561"/>
      <c r="AQ6" s="1561"/>
      <c r="AR6" s="1561"/>
      <c r="AS6" s="1561"/>
      <c r="AT6" s="1561"/>
      <c r="AU6" s="1561"/>
      <c r="AV6" s="1561"/>
      <c r="AW6" s="1561"/>
      <c r="AX6" s="1561"/>
      <c r="AY6" s="1561"/>
      <c r="AZ6" s="1561"/>
      <c r="BA6" s="1561"/>
      <c r="BB6" s="1561"/>
      <c r="BC6" s="1561"/>
      <c r="BD6" s="1561"/>
      <c r="BE6" s="1561"/>
      <c r="BF6" s="1561"/>
      <c r="BG6" s="1561"/>
      <c r="BH6" s="1552"/>
    </row>
    <row r="7" spans="3:60">
      <c r="C7" s="1555"/>
      <c r="D7" s="1556"/>
      <c r="E7" s="1551">
        <v>2020</v>
      </c>
      <c r="F7" s="1561"/>
      <c r="G7" s="1561"/>
      <c r="H7" s="1561"/>
      <c r="I7" s="1561"/>
      <c r="J7" s="1561"/>
      <c r="K7" s="1561"/>
      <c r="L7" s="1561"/>
      <c r="M7" s="1561"/>
      <c r="N7" s="1561"/>
      <c r="O7" s="1561"/>
      <c r="P7" s="1561"/>
      <c r="Q7" s="1561"/>
      <c r="R7" s="1552"/>
      <c r="S7" s="1551">
        <v>2019</v>
      </c>
      <c r="T7" s="1561"/>
      <c r="U7" s="1561"/>
      <c r="V7" s="1561"/>
      <c r="W7" s="1561"/>
      <c r="X7" s="1561"/>
      <c r="Y7" s="1561"/>
      <c r="Z7" s="1561"/>
      <c r="AA7" s="1561"/>
      <c r="AB7" s="1561"/>
      <c r="AC7" s="1561"/>
      <c r="AD7" s="1561"/>
      <c r="AE7" s="1561"/>
      <c r="AF7" s="1552"/>
      <c r="AG7" s="1551">
        <v>2018</v>
      </c>
      <c r="AH7" s="1561"/>
      <c r="AI7" s="1561"/>
      <c r="AJ7" s="1561"/>
      <c r="AK7" s="1561"/>
      <c r="AL7" s="1561"/>
      <c r="AM7" s="1561"/>
      <c r="AN7" s="1561"/>
      <c r="AO7" s="1561"/>
      <c r="AP7" s="1561"/>
      <c r="AQ7" s="1561"/>
      <c r="AR7" s="1561"/>
      <c r="AS7" s="1561"/>
      <c r="AT7" s="1552"/>
      <c r="AU7" s="1551">
        <v>2017</v>
      </c>
      <c r="AV7" s="1561"/>
      <c r="AW7" s="1561"/>
      <c r="AX7" s="1561"/>
      <c r="AY7" s="1561"/>
      <c r="AZ7" s="1561"/>
      <c r="BA7" s="1561"/>
      <c r="BB7" s="1561"/>
      <c r="BC7" s="1561"/>
      <c r="BD7" s="1561"/>
      <c r="BE7" s="1561"/>
      <c r="BF7" s="1561"/>
      <c r="BG7" s="1561"/>
      <c r="BH7" s="1552"/>
    </row>
    <row r="8" spans="3:60">
      <c r="C8" s="1555"/>
      <c r="D8" s="1556"/>
      <c r="E8" s="1551" t="s">
        <v>726</v>
      </c>
      <c r="F8" s="1561"/>
      <c r="G8" s="1561"/>
      <c r="H8" s="1561"/>
      <c r="I8" s="1561"/>
      <c r="J8" s="1561"/>
      <c r="K8" s="1561"/>
      <c r="L8" s="1561"/>
      <c r="M8" s="1561"/>
      <c r="N8" s="1561"/>
      <c r="O8" s="1561"/>
      <c r="P8" s="1561"/>
      <c r="Q8" s="1561"/>
      <c r="R8" s="1561"/>
      <c r="S8" s="1561"/>
      <c r="T8" s="1561"/>
      <c r="U8" s="1561"/>
      <c r="V8" s="1561"/>
      <c r="W8" s="1561"/>
      <c r="X8" s="1561"/>
      <c r="Y8" s="1561"/>
      <c r="Z8" s="1561"/>
      <c r="AA8" s="1561"/>
      <c r="AB8" s="1561"/>
      <c r="AC8" s="1561"/>
      <c r="AD8" s="1561"/>
      <c r="AE8" s="1561"/>
      <c r="AF8" s="1561"/>
      <c r="AG8" s="1561"/>
      <c r="AH8" s="1561"/>
      <c r="AI8" s="1561"/>
      <c r="AJ8" s="1561"/>
      <c r="AK8" s="1561"/>
      <c r="AL8" s="1561"/>
      <c r="AM8" s="1561"/>
      <c r="AN8" s="1561"/>
      <c r="AO8" s="1561"/>
      <c r="AP8" s="1561"/>
      <c r="AQ8" s="1561"/>
      <c r="AR8" s="1561"/>
      <c r="AS8" s="1561"/>
      <c r="AT8" s="1561"/>
      <c r="AU8" s="1561"/>
      <c r="AV8" s="1561"/>
      <c r="AW8" s="1561"/>
      <c r="AX8" s="1561"/>
      <c r="AY8" s="1561"/>
      <c r="AZ8" s="1561"/>
      <c r="BA8" s="1561"/>
      <c r="BB8" s="1561"/>
      <c r="BC8" s="1561"/>
      <c r="BD8" s="1561"/>
      <c r="BE8" s="1561"/>
      <c r="BF8" s="1561"/>
      <c r="BG8" s="1561"/>
      <c r="BH8" s="1552"/>
    </row>
    <row r="9" spans="3:60" ht="20.399999999999999" customHeight="1">
      <c r="C9" s="1555"/>
      <c r="D9" s="1556"/>
      <c r="E9" s="1551" t="s">
        <v>1</v>
      </c>
      <c r="F9" s="1552"/>
      <c r="G9" s="1551" t="s">
        <v>302</v>
      </c>
      <c r="H9" s="1552"/>
      <c r="I9" s="1551" t="s">
        <v>727</v>
      </c>
      <c r="J9" s="1552"/>
      <c r="K9" s="1551" t="s">
        <v>728</v>
      </c>
      <c r="L9" s="1552"/>
      <c r="M9" s="1551" t="s">
        <v>729</v>
      </c>
      <c r="N9" s="1552"/>
      <c r="O9" s="1551" t="s">
        <v>730</v>
      </c>
      <c r="P9" s="1552"/>
      <c r="Q9" s="1551" t="s">
        <v>731</v>
      </c>
      <c r="R9" s="1552"/>
      <c r="S9" s="1551" t="s">
        <v>1</v>
      </c>
      <c r="T9" s="1552"/>
      <c r="U9" s="1551" t="s">
        <v>302</v>
      </c>
      <c r="V9" s="1552"/>
      <c r="W9" s="1551" t="s">
        <v>727</v>
      </c>
      <c r="X9" s="1552"/>
      <c r="Y9" s="1551" t="s">
        <v>728</v>
      </c>
      <c r="Z9" s="1552"/>
      <c r="AA9" s="1551" t="s">
        <v>729</v>
      </c>
      <c r="AB9" s="1552"/>
      <c r="AC9" s="1551" t="s">
        <v>730</v>
      </c>
      <c r="AD9" s="1552"/>
      <c r="AE9" s="1551" t="s">
        <v>731</v>
      </c>
      <c r="AF9" s="1552"/>
      <c r="AG9" s="1551" t="s">
        <v>1</v>
      </c>
      <c r="AH9" s="1552"/>
      <c r="AI9" s="1551" t="s">
        <v>302</v>
      </c>
      <c r="AJ9" s="1552"/>
      <c r="AK9" s="1551" t="s">
        <v>727</v>
      </c>
      <c r="AL9" s="1552"/>
      <c r="AM9" s="1551" t="s">
        <v>728</v>
      </c>
      <c r="AN9" s="1552"/>
      <c r="AO9" s="1551" t="s">
        <v>729</v>
      </c>
      <c r="AP9" s="1552"/>
      <c r="AQ9" s="1551" t="s">
        <v>730</v>
      </c>
      <c r="AR9" s="1552"/>
      <c r="AS9" s="1551" t="s">
        <v>731</v>
      </c>
      <c r="AT9" s="1552"/>
      <c r="AU9" s="1551" t="s">
        <v>1</v>
      </c>
      <c r="AV9" s="1552"/>
      <c r="AW9" s="1551" t="s">
        <v>302</v>
      </c>
      <c r="AX9" s="1552"/>
      <c r="AY9" s="1551" t="s">
        <v>727</v>
      </c>
      <c r="AZ9" s="1552"/>
      <c r="BA9" s="1551" t="s">
        <v>728</v>
      </c>
      <c r="BB9" s="1552"/>
      <c r="BC9" s="1551" t="s">
        <v>729</v>
      </c>
      <c r="BD9" s="1552"/>
      <c r="BE9" s="1551" t="s">
        <v>730</v>
      </c>
      <c r="BF9" s="1552"/>
      <c r="BG9" s="1551" t="s">
        <v>731</v>
      </c>
      <c r="BH9" s="1552"/>
    </row>
    <row r="10" spans="3:60">
      <c r="C10" s="1557"/>
      <c r="D10" s="1558"/>
      <c r="E10" s="1551" t="s">
        <v>732</v>
      </c>
      <c r="F10" s="1552"/>
      <c r="G10" s="1551" t="s">
        <v>732</v>
      </c>
      <c r="H10" s="1552"/>
      <c r="I10" s="1551" t="s">
        <v>732</v>
      </c>
      <c r="J10" s="1552"/>
      <c r="K10" s="1551" t="s">
        <v>732</v>
      </c>
      <c r="L10" s="1552"/>
      <c r="M10" s="1551" t="s">
        <v>732</v>
      </c>
      <c r="N10" s="1552"/>
      <c r="O10" s="1551" t="s">
        <v>732</v>
      </c>
      <c r="P10" s="1552"/>
      <c r="Q10" s="1551" t="s">
        <v>732</v>
      </c>
      <c r="R10" s="1552"/>
      <c r="S10" s="1551" t="s">
        <v>732</v>
      </c>
      <c r="T10" s="1552"/>
      <c r="U10" s="1551" t="s">
        <v>732</v>
      </c>
      <c r="V10" s="1552"/>
      <c r="W10" s="1551" t="s">
        <v>732</v>
      </c>
      <c r="X10" s="1552"/>
      <c r="Y10" s="1551" t="s">
        <v>732</v>
      </c>
      <c r="Z10" s="1552"/>
      <c r="AA10" s="1551" t="s">
        <v>732</v>
      </c>
      <c r="AB10" s="1552"/>
      <c r="AC10" s="1551" t="s">
        <v>732</v>
      </c>
      <c r="AD10" s="1552"/>
      <c r="AE10" s="1551" t="s">
        <v>732</v>
      </c>
      <c r="AF10" s="1552"/>
      <c r="AG10" s="1551" t="s">
        <v>732</v>
      </c>
      <c r="AH10" s="1552"/>
      <c r="AI10" s="1551" t="s">
        <v>732</v>
      </c>
      <c r="AJ10" s="1552"/>
      <c r="AK10" s="1551" t="s">
        <v>732</v>
      </c>
      <c r="AL10" s="1552"/>
      <c r="AM10" s="1551" t="s">
        <v>732</v>
      </c>
      <c r="AN10" s="1552"/>
      <c r="AO10" s="1551" t="s">
        <v>732</v>
      </c>
      <c r="AP10" s="1552"/>
      <c r="AQ10" s="1551" t="s">
        <v>732</v>
      </c>
      <c r="AR10" s="1552"/>
      <c r="AS10" s="1551" t="s">
        <v>732</v>
      </c>
      <c r="AT10" s="1552"/>
      <c r="AU10" s="1551" t="s">
        <v>732</v>
      </c>
      <c r="AV10" s="1552"/>
      <c r="AW10" s="1551" t="s">
        <v>732</v>
      </c>
      <c r="AX10" s="1552"/>
      <c r="AY10" s="1551" t="s">
        <v>732</v>
      </c>
      <c r="AZ10" s="1552"/>
      <c r="BA10" s="1551" t="s">
        <v>732</v>
      </c>
      <c r="BB10" s="1552"/>
      <c r="BC10" s="1551" t="s">
        <v>732</v>
      </c>
      <c r="BD10" s="1552"/>
      <c r="BE10" s="1551" t="s">
        <v>732</v>
      </c>
      <c r="BF10" s="1552"/>
      <c r="BG10" s="1551" t="s">
        <v>732</v>
      </c>
      <c r="BH10" s="1552"/>
    </row>
    <row r="11" spans="3:60">
      <c r="C11" s="465" t="s">
        <v>263</v>
      </c>
      <c r="D11" s="466" t="s">
        <v>430</v>
      </c>
      <c r="E11" s="467">
        <v>939.77</v>
      </c>
      <c r="F11" s="468"/>
      <c r="G11" s="467">
        <v>865.02</v>
      </c>
      <c r="H11" s="468"/>
      <c r="I11" s="467">
        <v>0</v>
      </c>
      <c r="J11" s="468"/>
      <c r="K11" s="467">
        <v>34.299999999999997</v>
      </c>
      <c r="L11" s="468"/>
      <c r="M11" s="467">
        <v>25</v>
      </c>
      <c r="N11" s="468"/>
      <c r="O11" s="467">
        <v>15.46</v>
      </c>
      <c r="P11" s="468"/>
      <c r="Q11" s="467">
        <v>0</v>
      </c>
      <c r="R11" s="468"/>
      <c r="S11" s="467">
        <v>947.72</v>
      </c>
      <c r="T11" s="468" t="s">
        <v>459</v>
      </c>
      <c r="U11" s="467">
        <v>872.92</v>
      </c>
      <c r="V11" s="468"/>
      <c r="W11" s="467">
        <v>0</v>
      </c>
      <c r="X11" s="468"/>
      <c r="Y11" s="467">
        <v>34.299999999999997</v>
      </c>
      <c r="Z11" s="468"/>
      <c r="AA11" s="467">
        <v>25</v>
      </c>
      <c r="AB11" s="468"/>
      <c r="AC11" s="467">
        <v>15.41</v>
      </c>
      <c r="AD11" s="468"/>
      <c r="AE11" s="467">
        <v>0</v>
      </c>
      <c r="AF11" s="468"/>
      <c r="AG11" s="467">
        <v>864.9</v>
      </c>
      <c r="AH11" s="468"/>
      <c r="AI11" s="467">
        <v>814.2</v>
      </c>
      <c r="AJ11" s="468"/>
      <c r="AK11" s="467">
        <v>0.4</v>
      </c>
      <c r="AL11" s="468"/>
      <c r="AM11" s="467">
        <v>34.299999999999997</v>
      </c>
      <c r="AN11" s="468"/>
      <c r="AO11" s="467"/>
      <c r="AP11" s="468" t="s">
        <v>56</v>
      </c>
      <c r="AQ11" s="467">
        <v>16</v>
      </c>
      <c r="AR11" s="468"/>
      <c r="AS11" s="467"/>
      <c r="AT11" s="468" t="s">
        <v>56</v>
      </c>
      <c r="AU11" s="467">
        <v>791.7</v>
      </c>
      <c r="AV11" s="468"/>
      <c r="AW11" s="467">
        <v>742.9</v>
      </c>
      <c r="AX11" s="468"/>
      <c r="AY11" s="467">
        <v>0.4</v>
      </c>
      <c r="AZ11" s="468"/>
      <c r="BA11" s="467">
        <v>34.299999999999997</v>
      </c>
      <c r="BB11" s="468"/>
      <c r="BC11" s="467"/>
      <c r="BD11" s="468" t="s">
        <v>56</v>
      </c>
      <c r="BE11" s="467">
        <v>14.1</v>
      </c>
      <c r="BF11" s="468"/>
      <c r="BG11" s="467"/>
      <c r="BH11" s="468" t="s">
        <v>56</v>
      </c>
    </row>
    <row r="12" spans="3:60">
      <c r="C12" s="469" t="s">
        <v>3</v>
      </c>
      <c r="D12" s="470">
        <v>16</v>
      </c>
      <c r="E12" s="471">
        <v>538.54999999999995</v>
      </c>
      <c r="F12" s="472"/>
      <c r="G12" s="471"/>
      <c r="H12" s="472" t="s">
        <v>39</v>
      </c>
      <c r="I12" s="471"/>
      <c r="J12" s="472" t="s">
        <v>39</v>
      </c>
      <c r="K12" s="471"/>
      <c r="L12" s="472" t="s">
        <v>39</v>
      </c>
      <c r="M12" s="471"/>
      <c r="N12" s="472" t="s">
        <v>39</v>
      </c>
      <c r="O12" s="471"/>
      <c r="P12" s="472" t="s">
        <v>39</v>
      </c>
      <c r="Q12" s="471"/>
      <c r="R12" s="472" t="s">
        <v>39</v>
      </c>
      <c r="S12" s="471">
        <v>549.78</v>
      </c>
      <c r="T12" s="472" t="s">
        <v>459</v>
      </c>
      <c r="U12" s="471"/>
      <c r="V12" s="472" t="s">
        <v>39</v>
      </c>
      <c r="W12" s="471"/>
      <c r="X12" s="472" t="s">
        <v>39</v>
      </c>
      <c r="Y12" s="471"/>
      <c r="Z12" s="472" t="s">
        <v>39</v>
      </c>
      <c r="AA12" s="471"/>
      <c r="AB12" s="472" t="s">
        <v>39</v>
      </c>
      <c r="AC12" s="471"/>
      <c r="AD12" s="472" t="s">
        <v>39</v>
      </c>
      <c r="AE12" s="471"/>
      <c r="AF12" s="472" t="s">
        <v>39</v>
      </c>
      <c r="AG12" s="471">
        <v>485.4</v>
      </c>
      <c r="AH12" s="472"/>
      <c r="AI12" s="471">
        <v>485.4</v>
      </c>
      <c r="AJ12" s="472"/>
      <c r="AK12" s="471"/>
      <c r="AL12" s="472" t="s">
        <v>56</v>
      </c>
      <c r="AM12" s="471"/>
      <c r="AN12" s="472" t="s">
        <v>56</v>
      </c>
      <c r="AO12" s="471"/>
      <c r="AP12" s="472" t="s">
        <v>56</v>
      </c>
      <c r="AQ12" s="471"/>
      <c r="AR12" s="472" t="s">
        <v>56</v>
      </c>
      <c r="AS12" s="471"/>
      <c r="AT12" s="472" t="s">
        <v>56</v>
      </c>
      <c r="AU12" s="471">
        <v>436.2</v>
      </c>
      <c r="AV12" s="472"/>
      <c r="AW12" s="471">
        <v>436.2</v>
      </c>
      <c r="AX12" s="472"/>
      <c r="AY12" s="471"/>
      <c r="AZ12" s="472" t="s">
        <v>56</v>
      </c>
      <c r="BA12" s="471"/>
      <c r="BB12" s="472" t="s">
        <v>56</v>
      </c>
      <c r="BC12" s="471"/>
      <c r="BD12" s="472" t="s">
        <v>56</v>
      </c>
      <c r="BE12" s="471"/>
      <c r="BF12" s="472" t="s">
        <v>56</v>
      </c>
      <c r="BG12" s="471"/>
      <c r="BH12" s="472" t="s">
        <v>56</v>
      </c>
    </row>
    <row r="15" spans="3:60">
      <c r="C15" s="474" t="s">
        <v>733</v>
      </c>
    </row>
    <row r="17" spans="3:30">
      <c r="C17" s="1129" t="s">
        <v>489</v>
      </c>
      <c r="D17" s="1130"/>
      <c r="E17" s="1135" t="s">
        <v>977</v>
      </c>
      <c r="F17" s="1136"/>
      <c r="G17" s="1136"/>
      <c r="H17" s="1136"/>
      <c r="I17" s="1136"/>
      <c r="J17" s="1136"/>
      <c r="K17" s="1136"/>
      <c r="L17" s="1205"/>
      <c r="Q17" s="1129" t="s">
        <v>452</v>
      </c>
      <c r="R17" s="1130"/>
      <c r="S17" s="1135" t="s">
        <v>1069</v>
      </c>
      <c r="T17" s="1136"/>
      <c r="U17" s="1136"/>
      <c r="V17" s="1136"/>
      <c r="W17" s="1136"/>
      <c r="X17" s="1136"/>
      <c r="Y17" s="1136"/>
      <c r="Z17" s="1136"/>
      <c r="AA17" s="1136"/>
      <c r="AB17" s="1136"/>
      <c r="AC17" s="1136"/>
      <c r="AD17" s="1205"/>
    </row>
    <row r="18" spans="3:30">
      <c r="C18" s="1131"/>
      <c r="D18" s="1132"/>
      <c r="E18" s="1137" t="s">
        <v>449</v>
      </c>
      <c r="F18" s="1138"/>
      <c r="G18" s="1138"/>
      <c r="H18" s="1138"/>
      <c r="I18" s="1138"/>
      <c r="J18" s="1138"/>
      <c r="K18" s="1138"/>
      <c r="L18" s="1204"/>
      <c r="Q18" s="1131"/>
      <c r="R18" s="1132"/>
      <c r="S18" s="1137" t="s">
        <v>449</v>
      </c>
      <c r="T18" s="1138"/>
      <c r="U18" s="1138"/>
      <c r="V18" s="1138"/>
      <c r="W18" s="1138"/>
      <c r="X18" s="1138"/>
      <c r="Y18" s="1138"/>
      <c r="Z18" s="1138"/>
      <c r="AA18" s="1138"/>
      <c r="AB18" s="1138"/>
      <c r="AC18" s="1138"/>
      <c r="AD18" s="1204"/>
    </row>
    <row r="19" spans="3:30">
      <c r="C19" s="1131"/>
      <c r="D19" s="1132"/>
      <c r="E19" s="1137">
        <v>2020</v>
      </c>
      <c r="F19" s="1204"/>
      <c r="G19" s="1137">
        <v>2019</v>
      </c>
      <c r="H19" s="1204"/>
      <c r="I19" s="1137">
        <v>2018</v>
      </c>
      <c r="J19" s="1204"/>
      <c r="K19" s="1137">
        <v>2017</v>
      </c>
      <c r="L19" s="1204"/>
      <c r="Q19" s="1131"/>
      <c r="R19" s="1132"/>
      <c r="S19" s="1137">
        <v>2013</v>
      </c>
      <c r="T19" s="1138"/>
      <c r="U19" s="1138"/>
      <c r="V19" s="1138"/>
      <c r="W19" s="1138"/>
      <c r="X19" s="1138"/>
      <c r="Y19" s="1138"/>
      <c r="Z19" s="1138"/>
      <c r="AA19" s="1138"/>
      <c r="AB19" s="1138"/>
      <c r="AC19" s="1138"/>
      <c r="AD19" s="1204"/>
    </row>
    <row r="20" spans="3:30">
      <c r="C20" s="1133"/>
      <c r="D20" s="1134"/>
      <c r="E20" s="1137" t="s">
        <v>722</v>
      </c>
      <c r="F20" s="1204"/>
      <c r="G20" s="1137" t="s">
        <v>722</v>
      </c>
      <c r="H20" s="1204"/>
      <c r="I20" s="1137" t="s">
        <v>722</v>
      </c>
      <c r="J20" s="1204"/>
      <c r="K20" s="1137" t="s">
        <v>722</v>
      </c>
      <c r="L20" s="1204"/>
      <c r="Q20" s="1131"/>
      <c r="R20" s="1132"/>
      <c r="S20" s="1137" t="s">
        <v>1070</v>
      </c>
      <c r="T20" s="1138"/>
      <c r="U20" s="1138"/>
      <c r="V20" s="1138"/>
      <c r="W20" s="1138"/>
      <c r="X20" s="1138"/>
      <c r="Y20" s="1138"/>
      <c r="Z20" s="1138"/>
      <c r="AA20" s="1138"/>
      <c r="AB20" s="1138"/>
      <c r="AC20" s="1138"/>
      <c r="AD20" s="1204"/>
    </row>
    <row r="21" spans="3:30">
      <c r="C21" s="409" t="s">
        <v>263</v>
      </c>
      <c r="D21" s="410" t="s">
        <v>430</v>
      </c>
      <c r="E21" s="411">
        <v>53078284088</v>
      </c>
      <c r="F21" s="412"/>
      <c r="G21" s="411">
        <v>53154538725</v>
      </c>
      <c r="H21" s="412"/>
      <c r="I21" s="411">
        <v>59635270291</v>
      </c>
      <c r="J21" s="412"/>
      <c r="K21" s="411">
        <v>59433148949</v>
      </c>
      <c r="L21" s="412"/>
      <c r="Q21" s="1131"/>
      <c r="R21" s="1132"/>
      <c r="S21" s="1137" t="s">
        <v>1</v>
      </c>
      <c r="T21" s="1204"/>
      <c r="U21" s="1137" t="s">
        <v>1071</v>
      </c>
      <c r="V21" s="1204"/>
      <c r="W21" s="1137" t="s">
        <v>728</v>
      </c>
      <c r="X21" s="1204"/>
      <c r="Y21" s="1137" t="s">
        <v>1072</v>
      </c>
      <c r="Z21" s="1204"/>
      <c r="AA21" s="1137" t="s">
        <v>1073</v>
      </c>
      <c r="AB21" s="1204"/>
      <c r="AC21" s="1137" t="s">
        <v>1074</v>
      </c>
      <c r="AD21" s="1204"/>
    </row>
    <row r="22" spans="3:30">
      <c r="C22" s="413" t="s">
        <v>3</v>
      </c>
      <c r="D22" s="414">
        <v>16</v>
      </c>
      <c r="E22" s="415">
        <v>20913694581</v>
      </c>
      <c r="F22" s="416"/>
      <c r="G22" s="415">
        <v>20749840405</v>
      </c>
      <c r="H22" s="416"/>
      <c r="I22" s="415">
        <v>20792774341</v>
      </c>
      <c r="J22" s="416"/>
      <c r="K22" s="415">
        <v>24325292537</v>
      </c>
      <c r="L22" s="416"/>
      <c r="Q22" s="1133"/>
      <c r="R22" s="1134"/>
      <c r="S22" s="1137" t="s">
        <v>722</v>
      </c>
      <c r="T22" s="1204"/>
      <c r="U22" s="1137" t="s">
        <v>722</v>
      </c>
      <c r="V22" s="1204"/>
      <c r="W22" s="1137" t="s">
        <v>722</v>
      </c>
      <c r="X22" s="1204"/>
      <c r="Y22" s="1137" t="s">
        <v>722</v>
      </c>
      <c r="Z22" s="1204"/>
      <c r="AA22" s="1137" t="s">
        <v>722</v>
      </c>
      <c r="AB22" s="1204"/>
      <c r="AC22" s="1137" t="s">
        <v>722</v>
      </c>
      <c r="AD22" s="1204"/>
    </row>
    <row r="23" spans="3:30">
      <c r="C23" s="409" t="s">
        <v>150</v>
      </c>
      <c r="D23" s="410" t="s">
        <v>290</v>
      </c>
      <c r="E23" s="411">
        <v>7035119257</v>
      </c>
      <c r="F23" s="412"/>
      <c r="G23" s="411">
        <v>6986314196</v>
      </c>
      <c r="H23" s="412"/>
      <c r="I23" s="411">
        <v>5199123824</v>
      </c>
      <c r="J23" s="412"/>
      <c r="K23" s="411">
        <v>6658738637</v>
      </c>
      <c r="L23" s="412"/>
      <c r="Q23" s="409" t="s">
        <v>263</v>
      </c>
      <c r="R23" s="410" t="s">
        <v>430</v>
      </c>
      <c r="S23" s="411">
        <v>51470191649</v>
      </c>
      <c r="T23" s="412" t="s">
        <v>458</v>
      </c>
      <c r="U23" s="411">
        <v>12014111460</v>
      </c>
      <c r="V23" s="412" t="s">
        <v>458</v>
      </c>
      <c r="W23" s="411">
        <v>196583434</v>
      </c>
      <c r="X23" s="412" t="s">
        <v>458</v>
      </c>
      <c r="Y23" s="411">
        <v>14868298696</v>
      </c>
      <c r="Z23" s="412" t="s">
        <v>458</v>
      </c>
      <c r="AA23" s="411">
        <v>24111569364</v>
      </c>
      <c r="AB23" s="412" t="s">
        <v>458</v>
      </c>
      <c r="AC23" s="411">
        <v>279628695</v>
      </c>
      <c r="AD23" s="412" t="s">
        <v>458</v>
      </c>
    </row>
    <row r="24" spans="3:30">
      <c r="C24" s="413" t="s">
        <v>151</v>
      </c>
      <c r="D24" s="414" t="s">
        <v>291</v>
      </c>
      <c r="E24" s="415">
        <v>1137109704</v>
      </c>
      <c r="F24" s="416"/>
      <c r="G24" s="415">
        <v>1090631093</v>
      </c>
      <c r="H24" s="416"/>
      <c r="I24" s="415">
        <v>975440999</v>
      </c>
      <c r="J24" s="416"/>
      <c r="K24" s="415">
        <v>798365489</v>
      </c>
      <c r="L24" s="416"/>
      <c r="Q24" s="413" t="s">
        <v>150</v>
      </c>
      <c r="R24" s="414" t="s">
        <v>290</v>
      </c>
      <c r="S24" s="415">
        <v>4324722655</v>
      </c>
      <c r="T24" s="416" t="s">
        <v>458</v>
      </c>
      <c r="U24" s="415">
        <v>1327393408</v>
      </c>
      <c r="V24" s="416" t="s">
        <v>458</v>
      </c>
      <c r="W24" s="415"/>
      <c r="X24" s="416" t="s">
        <v>56</v>
      </c>
      <c r="Y24" s="415">
        <v>692975591</v>
      </c>
      <c r="Z24" s="416" t="s">
        <v>458</v>
      </c>
      <c r="AA24" s="415">
        <v>2304333548</v>
      </c>
      <c r="AB24" s="416" t="s">
        <v>458</v>
      </c>
      <c r="AC24" s="415">
        <v>20108</v>
      </c>
      <c r="AD24" s="416" t="s">
        <v>458</v>
      </c>
    </row>
    <row r="25" spans="3:30">
      <c r="C25" s="409" t="s">
        <v>152</v>
      </c>
      <c r="D25" s="410" t="s">
        <v>292</v>
      </c>
      <c r="E25" s="411">
        <v>2030311291</v>
      </c>
      <c r="F25" s="412"/>
      <c r="G25" s="411">
        <v>2091981774</v>
      </c>
      <c r="H25" s="412"/>
      <c r="I25" s="411">
        <v>1999320988</v>
      </c>
      <c r="J25" s="412"/>
      <c r="K25" s="411">
        <v>1769242986</v>
      </c>
      <c r="L25" s="412"/>
      <c r="Q25" s="409" t="s">
        <v>151</v>
      </c>
      <c r="R25" s="410" t="s">
        <v>291</v>
      </c>
      <c r="S25" s="411">
        <v>918608965</v>
      </c>
      <c r="T25" s="412" t="s">
        <v>458</v>
      </c>
      <c r="U25" s="411">
        <v>685855757</v>
      </c>
      <c r="V25" s="412" t="s">
        <v>458</v>
      </c>
      <c r="W25" s="411"/>
      <c r="X25" s="412" t="s">
        <v>56</v>
      </c>
      <c r="Y25" s="411">
        <v>185157045</v>
      </c>
      <c r="Z25" s="412" t="s">
        <v>458</v>
      </c>
      <c r="AA25" s="411">
        <v>47592618</v>
      </c>
      <c r="AB25" s="412" t="s">
        <v>458</v>
      </c>
      <c r="AC25" s="411">
        <v>3545</v>
      </c>
      <c r="AD25" s="412" t="s">
        <v>458</v>
      </c>
    </row>
    <row r="26" spans="3:30">
      <c r="C26" s="417" t="s">
        <v>978</v>
      </c>
      <c r="D26" s="418"/>
      <c r="E26" s="418"/>
      <c r="F26" s="1203"/>
      <c r="G26" s="1203"/>
      <c r="H26" s="1203"/>
      <c r="I26" s="1203"/>
      <c r="J26" s="1203"/>
      <c r="K26" s="1203"/>
      <c r="L26" s="418"/>
      <c r="Q26" s="413" t="s">
        <v>152</v>
      </c>
      <c r="R26" s="414" t="s">
        <v>292</v>
      </c>
      <c r="S26" s="415">
        <v>1670917062</v>
      </c>
      <c r="T26" s="416" t="s">
        <v>458</v>
      </c>
      <c r="U26" s="415">
        <v>1272944094</v>
      </c>
      <c r="V26" s="416" t="s">
        <v>458</v>
      </c>
      <c r="W26" s="415"/>
      <c r="X26" s="416" t="s">
        <v>56</v>
      </c>
      <c r="Y26" s="415">
        <v>389818452</v>
      </c>
      <c r="Z26" s="416" t="s">
        <v>458</v>
      </c>
      <c r="AA26" s="415">
        <v>7973798</v>
      </c>
      <c r="AB26" s="416" t="s">
        <v>458</v>
      </c>
      <c r="AC26" s="415">
        <v>180718</v>
      </c>
      <c r="AD26" s="416" t="s">
        <v>458</v>
      </c>
    </row>
    <row r="27" spans="3:30">
      <c r="Q27" s="417" t="s">
        <v>1075</v>
      </c>
      <c r="R27" s="418"/>
      <c r="S27" s="418"/>
      <c r="T27" s="1203"/>
      <c r="U27" s="1203"/>
      <c r="V27" s="1203"/>
      <c r="W27" s="1203"/>
      <c r="X27" s="1203"/>
      <c r="Y27" s="1203"/>
      <c r="Z27" s="1203"/>
      <c r="AA27" s="1203"/>
      <c r="AB27" s="1203"/>
      <c r="AC27" s="1203"/>
      <c r="AD27" s="418"/>
    </row>
    <row r="31" spans="3:30" ht="15" thickBot="1"/>
    <row r="32" spans="3:30" ht="14.4" customHeight="1">
      <c r="C32" s="1129" t="s">
        <v>452</v>
      </c>
      <c r="D32" s="1130"/>
      <c r="E32" s="1135" t="s">
        <v>1076</v>
      </c>
      <c r="F32" s="1136"/>
      <c r="G32" s="1136"/>
      <c r="H32" s="1136"/>
      <c r="I32" s="1136"/>
      <c r="J32" s="1136"/>
      <c r="K32" s="1136"/>
      <c r="L32" s="1136"/>
      <c r="M32" s="1136"/>
      <c r="N32" s="1136"/>
      <c r="O32" s="1136"/>
      <c r="P32" s="1205"/>
      <c r="T32" s="1568" t="s">
        <v>1310</v>
      </c>
      <c r="U32" s="1569"/>
      <c r="V32" s="1569"/>
      <c r="W32" s="1569"/>
      <c r="X32" s="1569"/>
      <c r="Y32" s="1569"/>
      <c r="Z32" s="1570"/>
    </row>
    <row r="33" spans="3:31">
      <c r="C33" s="1131"/>
      <c r="D33" s="1132"/>
      <c r="E33" s="1137" t="s">
        <v>449</v>
      </c>
      <c r="F33" s="1138"/>
      <c r="G33" s="1138"/>
      <c r="H33" s="1138"/>
      <c r="I33" s="1138"/>
      <c r="J33" s="1138"/>
      <c r="K33" s="1138"/>
      <c r="L33" s="1138"/>
      <c r="M33" s="1138"/>
      <c r="N33" s="1138"/>
      <c r="O33" s="1138"/>
      <c r="P33" s="1204"/>
      <c r="T33" s="601"/>
      <c r="U33" s="602"/>
      <c r="V33" s="591" t="s">
        <v>148</v>
      </c>
      <c r="W33" s="591" t="s">
        <v>147</v>
      </c>
      <c r="X33" s="591" t="s">
        <v>146</v>
      </c>
      <c r="Y33" s="591" t="s">
        <v>144</v>
      </c>
      <c r="Z33" s="592" t="s">
        <v>1311</v>
      </c>
    </row>
    <row r="34" spans="3:31">
      <c r="C34" s="1131"/>
      <c r="D34" s="1132"/>
      <c r="E34" s="1137">
        <v>2013</v>
      </c>
      <c r="F34" s="1138"/>
      <c r="G34" s="1138"/>
      <c r="H34" s="1138"/>
      <c r="I34" s="1138"/>
      <c r="J34" s="1138"/>
      <c r="K34" s="1138"/>
      <c r="L34" s="1138"/>
      <c r="M34" s="1138"/>
      <c r="N34" s="1138"/>
      <c r="O34" s="1138"/>
      <c r="P34" s="1204"/>
      <c r="T34" s="603"/>
      <c r="U34" s="604"/>
      <c r="V34" s="591" t="s">
        <v>206</v>
      </c>
      <c r="W34" s="591" t="s">
        <v>206</v>
      </c>
      <c r="X34" s="591" t="s">
        <v>206</v>
      </c>
      <c r="Y34" s="591" t="s">
        <v>206</v>
      </c>
      <c r="Z34" s="592" t="s">
        <v>206</v>
      </c>
    </row>
    <row r="35" spans="3:31">
      <c r="C35" s="1131"/>
      <c r="D35" s="1132"/>
      <c r="E35" s="1137" t="s">
        <v>1070</v>
      </c>
      <c r="F35" s="1138"/>
      <c r="G35" s="1138"/>
      <c r="H35" s="1138"/>
      <c r="I35" s="1138"/>
      <c r="J35" s="1138"/>
      <c r="K35" s="1138"/>
      <c r="L35" s="1138"/>
      <c r="M35" s="1138"/>
      <c r="N35" s="1138"/>
      <c r="O35" s="1138"/>
      <c r="P35" s="1204"/>
      <c r="T35" s="593" t="s">
        <v>430</v>
      </c>
      <c r="U35" s="594" t="s">
        <v>263</v>
      </c>
      <c r="V35" s="595">
        <v>58.944200000000002</v>
      </c>
      <c r="W35" s="595">
        <v>52.176200000000001</v>
      </c>
      <c r="X35" s="595">
        <v>55.341799999999999</v>
      </c>
      <c r="Y35" s="595">
        <v>43.381999999999998</v>
      </c>
      <c r="Z35" s="596">
        <v>63.549199999999999</v>
      </c>
    </row>
    <row r="36" spans="3:31" ht="15" thickBot="1">
      <c r="C36" s="1131"/>
      <c r="D36" s="1132"/>
      <c r="E36" s="1137" t="s">
        <v>1</v>
      </c>
      <c r="F36" s="1204"/>
      <c r="G36" s="1137" t="s">
        <v>1071</v>
      </c>
      <c r="H36" s="1204"/>
      <c r="I36" s="1137" t="s">
        <v>728</v>
      </c>
      <c r="J36" s="1204"/>
      <c r="K36" s="1137" t="s">
        <v>1072</v>
      </c>
      <c r="L36" s="1204"/>
      <c r="M36" s="1137" t="s">
        <v>1073</v>
      </c>
      <c r="N36" s="1204"/>
      <c r="O36" s="1137" t="s">
        <v>1074</v>
      </c>
      <c r="P36" s="1204"/>
      <c r="T36" s="597" t="s">
        <v>1142</v>
      </c>
      <c r="U36" s="598" t="s">
        <v>1141</v>
      </c>
      <c r="V36" s="599">
        <v>66.435900000000004</v>
      </c>
      <c r="W36" s="599">
        <v>63.404499999999999</v>
      </c>
      <c r="X36" s="599">
        <v>63.875799999999998</v>
      </c>
      <c r="Y36" s="599">
        <v>57.447899999999997</v>
      </c>
      <c r="Z36" s="600">
        <v>73.531899999999993</v>
      </c>
    </row>
    <row r="37" spans="3:31">
      <c r="C37" s="1133"/>
      <c r="D37" s="1134"/>
      <c r="E37" s="1137" t="s">
        <v>429</v>
      </c>
      <c r="F37" s="1204"/>
      <c r="G37" s="1137" t="s">
        <v>429</v>
      </c>
      <c r="H37" s="1204"/>
      <c r="I37" s="1137" t="s">
        <v>429</v>
      </c>
      <c r="J37" s="1204"/>
      <c r="K37" s="1137" t="s">
        <v>429</v>
      </c>
      <c r="L37" s="1204"/>
      <c r="M37" s="1137" t="s">
        <v>429</v>
      </c>
      <c r="N37" s="1204"/>
      <c r="O37" s="1137" t="s">
        <v>429</v>
      </c>
      <c r="P37" s="1204"/>
    </row>
    <row r="38" spans="3:31">
      <c r="C38" s="409" t="s">
        <v>263</v>
      </c>
      <c r="D38" s="410" t="s">
        <v>430</v>
      </c>
      <c r="E38" s="411">
        <v>100</v>
      </c>
      <c r="F38" s="412" t="s">
        <v>458</v>
      </c>
      <c r="G38" s="411">
        <v>23.34</v>
      </c>
      <c r="H38" s="412" t="s">
        <v>458</v>
      </c>
      <c r="I38" s="411">
        <v>0.38</v>
      </c>
      <c r="J38" s="412" t="s">
        <v>458</v>
      </c>
      <c r="K38" s="411">
        <v>28.89</v>
      </c>
      <c r="L38" s="412" t="s">
        <v>458</v>
      </c>
      <c r="M38" s="411">
        <v>46.85</v>
      </c>
      <c r="N38" s="412" t="s">
        <v>458</v>
      </c>
      <c r="O38" s="411">
        <v>0.54</v>
      </c>
      <c r="P38" s="412" t="s">
        <v>458</v>
      </c>
    </row>
    <row r="39" spans="3:31">
      <c r="C39" s="413" t="s">
        <v>3</v>
      </c>
      <c r="D39" s="414">
        <v>16</v>
      </c>
      <c r="E39" s="415">
        <v>100</v>
      </c>
      <c r="F39" s="416" t="s">
        <v>458</v>
      </c>
      <c r="G39" s="415">
        <v>35.47</v>
      </c>
      <c r="H39" s="416" t="s">
        <v>458</v>
      </c>
      <c r="I39" s="415"/>
      <c r="J39" s="416" t="s">
        <v>56</v>
      </c>
      <c r="K39" s="415">
        <v>17.13</v>
      </c>
      <c r="L39" s="416" t="s">
        <v>458</v>
      </c>
      <c r="M39" s="415">
        <v>47.39</v>
      </c>
      <c r="N39" s="416" t="s">
        <v>458</v>
      </c>
      <c r="O39" s="415">
        <v>0.01</v>
      </c>
      <c r="P39" s="416" t="s">
        <v>458</v>
      </c>
    </row>
    <row r="40" spans="3:31">
      <c r="C40" s="409" t="s">
        <v>150</v>
      </c>
      <c r="D40" s="410" t="s">
        <v>290</v>
      </c>
      <c r="E40" s="411">
        <v>100</v>
      </c>
      <c r="F40" s="412" t="s">
        <v>458</v>
      </c>
      <c r="G40" s="411">
        <v>30.69</v>
      </c>
      <c r="H40" s="412" t="s">
        <v>458</v>
      </c>
      <c r="I40" s="411"/>
      <c r="J40" s="412" t="s">
        <v>56</v>
      </c>
      <c r="K40" s="411">
        <v>16.02</v>
      </c>
      <c r="L40" s="412" t="s">
        <v>458</v>
      </c>
      <c r="M40" s="411">
        <v>53.28</v>
      </c>
      <c r="N40" s="412" t="s">
        <v>458</v>
      </c>
      <c r="O40" s="411"/>
      <c r="P40" s="412" t="s">
        <v>1045</v>
      </c>
    </row>
    <row r="41" spans="3:31">
      <c r="C41" s="413" t="s">
        <v>151</v>
      </c>
      <c r="D41" s="414" t="s">
        <v>291</v>
      </c>
      <c r="E41" s="415">
        <v>100</v>
      </c>
      <c r="F41" s="416" t="s">
        <v>458</v>
      </c>
      <c r="G41" s="415">
        <v>74.66</v>
      </c>
      <c r="H41" s="416" t="s">
        <v>458</v>
      </c>
      <c r="I41" s="415"/>
      <c r="J41" s="416" t="s">
        <v>56</v>
      </c>
      <c r="K41" s="415">
        <v>20.16</v>
      </c>
      <c r="L41" s="416" t="s">
        <v>458</v>
      </c>
      <c r="M41" s="415">
        <v>5.18</v>
      </c>
      <c r="N41" s="416" t="s">
        <v>458</v>
      </c>
      <c r="O41" s="415"/>
      <c r="P41" s="416" t="s">
        <v>1045</v>
      </c>
    </row>
    <row r="42" spans="3:31">
      <c r="C42" s="409" t="s">
        <v>152</v>
      </c>
      <c r="D42" s="410" t="s">
        <v>292</v>
      </c>
      <c r="E42" s="411">
        <v>100</v>
      </c>
      <c r="F42" s="412" t="s">
        <v>458</v>
      </c>
      <c r="G42" s="411">
        <v>76.180000000000007</v>
      </c>
      <c r="H42" s="412" t="s">
        <v>458</v>
      </c>
      <c r="I42" s="411"/>
      <c r="J42" s="412" t="s">
        <v>56</v>
      </c>
      <c r="K42" s="411">
        <v>23.33</v>
      </c>
      <c r="L42" s="412" t="s">
        <v>458</v>
      </c>
      <c r="M42" s="411">
        <v>0.48</v>
      </c>
      <c r="N42" s="412" t="s">
        <v>458</v>
      </c>
      <c r="O42" s="411">
        <v>0.01</v>
      </c>
      <c r="P42" s="412" t="s">
        <v>458</v>
      </c>
    </row>
    <row r="43" spans="3:31">
      <c r="C43" s="417" t="s">
        <v>1077</v>
      </c>
      <c r="D43" s="418"/>
      <c r="E43" s="418"/>
      <c r="F43" s="1203"/>
      <c r="G43" s="1203"/>
      <c r="H43" s="1203"/>
      <c r="I43" s="1203"/>
      <c r="J43" s="1203"/>
      <c r="K43" s="1203"/>
      <c r="L43" s="1203"/>
      <c r="M43" s="1203"/>
      <c r="N43" s="1203"/>
      <c r="O43" s="1203"/>
      <c r="P43" s="418"/>
    </row>
    <row r="47" spans="3:31">
      <c r="C47" s="1129" t="s">
        <v>489</v>
      </c>
      <c r="D47" s="1130"/>
      <c r="E47" s="1135" t="s">
        <v>1078</v>
      </c>
      <c r="F47" s="1136"/>
      <c r="G47" s="1136"/>
      <c r="H47" s="1136"/>
      <c r="I47" s="1136"/>
      <c r="J47" s="1136"/>
      <c r="K47" s="1136"/>
      <c r="L47" s="1136"/>
      <c r="M47" s="1136"/>
      <c r="N47" s="1136"/>
      <c r="O47" s="1136"/>
      <c r="P47" s="1205"/>
      <c r="V47" s="1562" t="s">
        <v>746</v>
      </c>
      <c r="W47" s="1563"/>
      <c r="X47" s="1563"/>
      <c r="Y47" s="1563"/>
      <c r="Z47" s="1563"/>
      <c r="AA47" s="1563"/>
      <c r="AB47" s="1563"/>
      <c r="AC47" s="1563"/>
      <c r="AD47" s="1563"/>
      <c r="AE47" s="1564"/>
    </row>
    <row r="48" spans="3:31" ht="14.4" customHeight="1">
      <c r="C48" s="1131"/>
      <c r="D48" s="1132"/>
      <c r="E48" s="1137" t="s">
        <v>1038</v>
      </c>
      <c r="F48" s="1138"/>
      <c r="G48" s="1138"/>
      <c r="H48" s="1138"/>
      <c r="I48" s="1138"/>
      <c r="J48" s="1138"/>
      <c r="K48" s="1138"/>
      <c r="L48" s="1138"/>
      <c r="M48" s="1138"/>
      <c r="N48" s="1138"/>
      <c r="O48" s="1138"/>
      <c r="P48" s="1204"/>
      <c r="V48" s="1565" t="s">
        <v>1989</v>
      </c>
      <c r="W48" s="1566"/>
      <c r="X48" s="1566"/>
      <c r="Y48" s="1566"/>
      <c r="Z48" s="1567"/>
      <c r="AA48" s="1565" t="s">
        <v>1990</v>
      </c>
      <c r="AB48" s="1566"/>
      <c r="AC48" s="1566"/>
      <c r="AD48" s="1566"/>
      <c r="AE48" s="1567"/>
    </row>
    <row r="49" spans="3:31">
      <c r="C49" s="1131"/>
      <c r="D49" s="1132"/>
      <c r="E49" s="1137">
        <v>2018</v>
      </c>
      <c r="F49" s="1204"/>
      <c r="G49" s="1137">
        <v>2017</v>
      </c>
      <c r="H49" s="1204"/>
      <c r="I49" s="1137">
        <v>2016</v>
      </c>
      <c r="J49" s="1204"/>
      <c r="K49" s="1137">
        <v>2015</v>
      </c>
      <c r="L49" s="1204"/>
      <c r="M49" s="1137">
        <v>2014</v>
      </c>
      <c r="N49" s="1204"/>
      <c r="O49" s="1137">
        <v>2013</v>
      </c>
      <c r="P49" s="1204"/>
      <c r="V49" s="834" t="s">
        <v>144</v>
      </c>
      <c r="W49" s="834" t="s">
        <v>1311</v>
      </c>
      <c r="X49" s="834" t="s">
        <v>1156</v>
      </c>
      <c r="Y49" s="834" t="s">
        <v>1157</v>
      </c>
      <c r="Z49" s="834" t="s">
        <v>1158</v>
      </c>
      <c r="AA49" s="834" t="s">
        <v>148</v>
      </c>
      <c r="AB49" s="834" t="s">
        <v>147</v>
      </c>
      <c r="AC49" s="834" t="s">
        <v>146</v>
      </c>
      <c r="AD49" s="834" t="s">
        <v>144</v>
      </c>
      <c r="AE49" s="834" t="s">
        <v>1311</v>
      </c>
    </row>
    <row r="50" spans="3:31">
      <c r="C50" s="1133"/>
      <c r="D50" s="1134"/>
      <c r="E50" s="1137" t="s">
        <v>1079</v>
      </c>
      <c r="F50" s="1204"/>
      <c r="G50" s="1137" t="s">
        <v>1079</v>
      </c>
      <c r="H50" s="1204"/>
      <c r="I50" s="1137" t="s">
        <v>1079</v>
      </c>
      <c r="J50" s="1204"/>
      <c r="K50" s="1137" t="s">
        <v>1079</v>
      </c>
      <c r="L50" s="1204"/>
      <c r="M50" s="1137" t="s">
        <v>1079</v>
      </c>
      <c r="N50" s="1204"/>
      <c r="O50" s="1137" t="s">
        <v>1079</v>
      </c>
      <c r="P50" s="1204"/>
      <c r="V50" s="835" t="s">
        <v>206</v>
      </c>
      <c r="W50" s="835" t="s">
        <v>206</v>
      </c>
      <c r="X50" s="835" t="s">
        <v>206</v>
      </c>
      <c r="Y50" s="835" t="s">
        <v>206</v>
      </c>
      <c r="Z50" s="835" t="s">
        <v>206</v>
      </c>
      <c r="AA50" s="835" t="s">
        <v>206</v>
      </c>
      <c r="AB50" s="835" t="s">
        <v>206</v>
      </c>
      <c r="AC50" s="835" t="s">
        <v>206</v>
      </c>
      <c r="AD50" s="835" t="s">
        <v>206</v>
      </c>
      <c r="AE50" s="835" t="s">
        <v>206</v>
      </c>
    </row>
    <row r="51" spans="3:31">
      <c r="C51" s="409" t="s">
        <v>263</v>
      </c>
      <c r="D51" s="410" t="s">
        <v>430</v>
      </c>
      <c r="E51" s="411">
        <v>85.3</v>
      </c>
      <c r="F51" s="412" t="s">
        <v>458</v>
      </c>
      <c r="G51" s="411">
        <v>92.7</v>
      </c>
      <c r="H51" s="412"/>
      <c r="I51" s="411">
        <v>90.5</v>
      </c>
      <c r="J51" s="412"/>
      <c r="K51" s="411">
        <v>94.5</v>
      </c>
      <c r="L51" s="412"/>
      <c r="M51" s="411">
        <v>93.7</v>
      </c>
      <c r="N51" s="412"/>
      <c r="O51" s="411">
        <v>95.8</v>
      </c>
      <c r="P51" s="412"/>
      <c r="T51" s="836" t="s">
        <v>1142</v>
      </c>
      <c r="U51" s="837" t="s">
        <v>1141</v>
      </c>
      <c r="V51" s="704">
        <v>24.359500000000001</v>
      </c>
      <c r="W51" s="704">
        <v>30.261099999999999</v>
      </c>
      <c r="X51" s="704">
        <v>32.272799999999997</v>
      </c>
      <c r="Y51" s="704">
        <v>37.0366</v>
      </c>
      <c r="Z51" s="704">
        <v>35.47</v>
      </c>
      <c r="AA51" s="704">
        <v>51.050400000000003</v>
      </c>
      <c r="AB51" s="704">
        <v>52.022599999999997</v>
      </c>
      <c r="AC51" s="704">
        <v>51.684699999999999</v>
      </c>
      <c r="AD51" s="704">
        <v>51.3352</v>
      </c>
      <c r="AE51" s="704">
        <v>50.0946</v>
      </c>
    </row>
    <row r="52" spans="3:31">
      <c r="C52" s="413" t="s">
        <v>3</v>
      </c>
      <c r="D52" s="414">
        <v>16</v>
      </c>
      <c r="E52" s="415">
        <v>136.69999999999999</v>
      </c>
      <c r="F52" s="416" t="s">
        <v>458</v>
      </c>
      <c r="G52" s="415">
        <v>152.5</v>
      </c>
      <c r="H52" s="416"/>
      <c r="I52" s="415">
        <v>135.69999999999999</v>
      </c>
      <c r="J52" s="416"/>
      <c r="K52" s="415">
        <v>133</v>
      </c>
      <c r="L52" s="416"/>
      <c r="M52" s="415">
        <v>124.3</v>
      </c>
      <c r="N52" s="416"/>
      <c r="O52" s="415">
        <v>126.1</v>
      </c>
      <c r="P52" s="416"/>
      <c r="T52" s="836" t="s">
        <v>290</v>
      </c>
      <c r="U52" s="837" t="s">
        <v>150</v>
      </c>
      <c r="V52" s="704">
        <v>19.958500000000001</v>
      </c>
      <c r="W52" s="704">
        <v>25.494</v>
      </c>
      <c r="X52" s="704">
        <v>25.343499999999999</v>
      </c>
      <c r="Y52" s="704">
        <v>34.396299999999997</v>
      </c>
      <c r="Z52" s="704">
        <v>30.69</v>
      </c>
      <c r="AA52" s="704">
        <v>59.273299999999999</v>
      </c>
      <c r="AB52" s="704">
        <v>60.159599999999998</v>
      </c>
      <c r="AC52" s="704">
        <v>59.279000000000003</v>
      </c>
      <c r="AD52" s="704">
        <v>59.525799999999997</v>
      </c>
      <c r="AE52" s="704">
        <v>58.768999999999998</v>
      </c>
    </row>
    <row r="53" spans="3:31">
      <c r="C53" s="409" t="s">
        <v>150</v>
      </c>
      <c r="D53" s="410" t="s">
        <v>290</v>
      </c>
      <c r="E53" s="411">
        <v>153.19999999999999</v>
      </c>
      <c r="F53" s="412" t="s">
        <v>458</v>
      </c>
      <c r="G53" s="411">
        <v>189.7</v>
      </c>
      <c r="H53" s="412"/>
      <c r="I53" s="411">
        <v>164.1</v>
      </c>
      <c r="J53" s="412"/>
      <c r="K53" s="411">
        <v>175.5</v>
      </c>
      <c r="L53" s="412"/>
      <c r="M53" s="411">
        <v>143.9</v>
      </c>
      <c r="N53" s="412"/>
      <c r="O53" s="411">
        <v>145.80000000000001</v>
      </c>
      <c r="P53" s="412"/>
      <c r="T53" s="836" t="s">
        <v>291</v>
      </c>
      <c r="U53" s="837" t="s">
        <v>151</v>
      </c>
      <c r="V53" s="704">
        <v>79.276300000000006</v>
      </c>
      <c r="W53" s="704">
        <v>61.717799999999997</v>
      </c>
      <c r="X53" s="704">
        <v>75.334900000000005</v>
      </c>
      <c r="Y53" s="704">
        <v>70.388000000000005</v>
      </c>
      <c r="Z53" s="704">
        <v>74.66</v>
      </c>
      <c r="AA53" s="704">
        <v>40.410699999999999</v>
      </c>
      <c r="AB53" s="704">
        <v>40.627400000000002</v>
      </c>
      <c r="AC53" s="704">
        <v>38.508899999999997</v>
      </c>
      <c r="AD53" s="704">
        <v>37.308799999999998</v>
      </c>
      <c r="AE53" s="704">
        <v>37.301099999999998</v>
      </c>
    </row>
    <row r="54" spans="3:31">
      <c r="C54" s="413" t="s">
        <v>151</v>
      </c>
      <c r="D54" s="414" t="s">
        <v>291</v>
      </c>
      <c r="E54" s="415">
        <v>79.599999999999994</v>
      </c>
      <c r="F54" s="416" t="s">
        <v>458</v>
      </c>
      <c r="G54" s="415">
        <v>80.8</v>
      </c>
      <c r="H54" s="416"/>
      <c r="I54" s="415">
        <v>80.7</v>
      </c>
      <c r="J54" s="416"/>
      <c r="K54" s="415">
        <v>91.8</v>
      </c>
      <c r="L54" s="416"/>
      <c r="M54" s="415">
        <v>84.8</v>
      </c>
      <c r="N54" s="416"/>
      <c r="O54" s="415">
        <v>81.599999999999994</v>
      </c>
      <c r="P54" s="416"/>
      <c r="T54" s="836" t="s">
        <v>292</v>
      </c>
      <c r="U54" s="837" t="s">
        <v>152</v>
      </c>
      <c r="V54" s="704">
        <v>90.164599999999993</v>
      </c>
      <c r="W54" s="704">
        <v>79.384900000000002</v>
      </c>
      <c r="X54" s="704">
        <v>88.467600000000004</v>
      </c>
      <c r="Y54" s="704">
        <v>73.539900000000003</v>
      </c>
      <c r="Z54" s="704">
        <v>76.180000000000007</v>
      </c>
      <c r="AA54" s="704">
        <v>23.214500000000001</v>
      </c>
      <c r="AB54" s="704">
        <v>24.9495</v>
      </c>
      <c r="AC54" s="704">
        <v>25.213000000000001</v>
      </c>
      <c r="AD54" s="704">
        <v>25.1431</v>
      </c>
      <c r="AE54" s="704">
        <v>24.6434</v>
      </c>
    </row>
    <row r="55" spans="3:31">
      <c r="C55" s="409" t="s">
        <v>152</v>
      </c>
      <c r="D55" s="410" t="s">
        <v>292</v>
      </c>
      <c r="E55" s="411">
        <v>68.599999999999994</v>
      </c>
      <c r="F55" s="412" t="s">
        <v>458</v>
      </c>
      <c r="G55" s="411">
        <v>70.3</v>
      </c>
      <c r="H55" s="412"/>
      <c r="I55" s="411">
        <v>73.599999999999994</v>
      </c>
      <c r="J55" s="412"/>
      <c r="K55" s="411">
        <v>74.599999999999994</v>
      </c>
      <c r="L55" s="412"/>
      <c r="M55" s="411">
        <v>79.099999999999994</v>
      </c>
      <c r="N55" s="412"/>
      <c r="O55" s="411">
        <v>79.5</v>
      </c>
      <c r="P55" s="412"/>
    </row>
    <row r="56" spans="3:31">
      <c r="C56" s="417" t="s">
        <v>1080</v>
      </c>
      <c r="D56" s="418"/>
      <c r="E56" s="418"/>
      <c r="F56" s="1203"/>
      <c r="G56" s="1203"/>
      <c r="H56" s="1203"/>
      <c r="I56" s="1203"/>
      <c r="J56" s="1203"/>
      <c r="K56" s="1203"/>
      <c r="L56" s="1203"/>
      <c r="M56" s="1203"/>
      <c r="N56" s="1203"/>
      <c r="O56" s="1203"/>
      <c r="P56" s="418"/>
    </row>
    <row r="57" spans="3:31">
      <c r="T57" t="s">
        <v>1991</v>
      </c>
    </row>
    <row r="58" spans="3:31">
      <c r="T58" t="s">
        <v>1566</v>
      </c>
    </row>
  </sheetData>
  <mergeCells count="146">
    <mergeCell ref="V47:AE47"/>
    <mergeCell ref="V48:Z48"/>
    <mergeCell ref="AA48:AE48"/>
    <mergeCell ref="T32:Z32"/>
    <mergeCell ref="F26:G26"/>
    <mergeCell ref="H26:I26"/>
    <mergeCell ref="J26:K26"/>
    <mergeCell ref="C17:D20"/>
    <mergeCell ref="E17:L17"/>
    <mergeCell ref="E18:L18"/>
    <mergeCell ref="E19:F19"/>
    <mergeCell ref="G19:H19"/>
    <mergeCell ref="I19:J19"/>
    <mergeCell ref="K19:L19"/>
    <mergeCell ref="E20:F20"/>
    <mergeCell ref="G20:H20"/>
    <mergeCell ref="I20:J20"/>
    <mergeCell ref="K20:L20"/>
    <mergeCell ref="AC22:AD22"/>
    <mergeCell ref="T27:U27"/>
    <mergeCell ref="V27:W27"/>
    <mergeCell ref="X27:Y27"/>
    <mergeCell ref="Z27:AA27"/>
    <mergeCell ref="AB27:AC27"/>
    <mergeCell ref="AE9:AF9"/>
    <mergeCell ref="AG9:AH9"/>
    <mergeCell ref="AI9:AJ9"/>
    <mergeCell ref="AK9:AL9"/>
    <mergeCell ref="AM9:AN9"/>
    <mergeCell ref="AO9:AP9"/>
    <mergeCell ref="S9:T9"/>
    <mergeCell ref="C5:D10"/>
    <mergeCell ref="E5:BH5"/>
    <mergeCell ref="E6:BH6"/>
    <mergeCell ref="E7:R7"/>
    <mergeCell ref="S7:AF7"/>
    <mergeCell ref="AG7:AT7"/>
    <mergeCell ref="AU7:BH7"/>
    <mergeCell ref="E8:BH8"/>
    <mergeCell ref="E9:F9"/>
    <mergeCell ref="G9:H9"/>
    <mergeCell ref="I9:J9"/>
    <mergeCell ref="K9:L9"/>
    <mergeCell ref="M9:N9"/>
    <mergeCell ref="O9:P9"/>
    <mergeCell ref="Q9:R9"/>
    <mergeCell ref="AM10:AN10"/>
    <mergeCell ref="AO10:AP10"/>
    <mergeCell ref="BE9:BF9"/>
    <mergeCell ref="BG9:BH9"/>
    <mergeCell ref="E10:F10"/>
    <mergeCell ref="G10:H10"/>
    <mergeCell ref="I10:J10"/>
    <mergeCell ref="K10:L10"/>
    <mergeCell ref="M10:N10"/>
    <mergeCell ref="O10:P10"/>
    <mergeCell ref="Q10:R10"/>
    <mergeCell ref="S10:T10"/>
    <mergeCell ref="AS9:AT9"/>
    <mergeCell ref="AU9:AV9"/>
    <mergeCell ref="AW9:AX9"/>
    <mergeCell ref="AY9:AZ9"/>
    <mergeCell ref="BA9:BB9"/>
    <mergeCell ref="BC9:BD9"/>
    <mergeCell ref="AQ9:AR9"/>
    <mergeCell ref="U9:V9"/>
    <mergeCell ref="W9:X9"/>
    <mergeCell ref="Y9:Z9"/>
    <mergeCell ref="AA9:AB9"/>
    <mergeCell ref="AC9:AD9"/>
    <mergeCell ref="U10:V10"/>
    <mergeCell ref="W10:X10"/>
    <mergeCell ref="Y10:Z10"/>
    <mergeCell ref="AA10:AB10"/>
    <mergeCell ref="AC10:AD10"/>
    <mergeCell ref="AE10:AF10"/>
    <mergeCell ref="AG10:AH10"/>
    <mergeCell ref="AI10:AJ10"/>
    <mergeCell ref="AK10:AL10"/>
    <mergeCell ref="BE10:BF10"/>
    <mergeCell ref="BG10:BH10"/>
    <mergeCell ref="AS10:AT10"/>
    <mergeCell ref="AU10:AV10"/>
    <mergeCell ref="AW10:AX10"/>
    <mergeCell ref="AY10:AZ10"/>
    <mergeCell ref="BA10:BB10"/>
    <mergeCell ref="BC10:BD10"/>
    <mergeCell ref="AQ10:AR10"/>
    <mergeCell ref="Q17:R22"/>
    <mergeCell ref="S17:AD17"/>
    <mergeCell ref="S18:AD18"/>
    <mergeCell ref="S19:AD19"/>
    <mergeCell ref="S20:AD20"/>
    <mergeCell ref="S21:T21"/>
    <mergeCell ref="U21:V21"/>
    <mergeCell ref="W21:X21"/>
    <mergeCell ref="Y21:Z21"/>
    <mergeCell ref="AA21:AB21"/>
    <mergeCell ref="AC21:AD21"/>
    <mergeCell ref="S22:T22"/>
    <mergeCell ref="U22:V22"/>
    <mergeCell ref="W22:X22"/>
    <mergeCell ref="Y22:Z22"/>
    <mergeCell ref="AA22:AB22"/>
    <mergeCell ref="O37:P37"/>
    <mergeCell ref="F43:G43"/>
    <mergeCell ref="H43:I43"/>
    <mergeCell ref="J43:K43"/>
    <mergeCell ref="L43:M43"/>
    <mergeCell ref="N43:O43"/>
    <mergeCell ref="C32:D37"/>
    <mergeCell ref="E32:P32"/>
    <mergeCell ref="E33:P33"/>
    <mergeCell ref="E34:P34"/>
    <mergeCell ref="E35:P35"/>
    <mergeCell ref="E36:F36"/>
    <mergeCell ref="G36:H36"/>
    <mergeCell ref="I36:J36"/>
    <mergeCell ref="K36:L36"/>
    <mergeCell ref="M36:N36"/>
    <mergeCell ref="O36:P36"/>
    <mergeCell ref="E37:F37"/>
    <mergeCell ref="G37:H37"/>
    <mergeCell ref="I37:J37"/>
    <mergeCell ref="K37:L37"/>
    <mergeCell ref="M37:N37"/>
    <mergeCell ref="F56:G56"/>
    <mergeCell ref="H56:I56"/>
    <mergeCell ref="J56:K56"/>
    <mergeCell ref="L56:M56"/>
    <mergeCell ref="N56:O56"/>
    <mergeCell ref="C47:D50"/>
    <mergeCell ref="E47:P47"/>
    <mergeCell ref="E48:P48"/>
    <mergeCell ref="E49:F49"/>
    <mergeCell ref="G49:H49"/>
    <mergeCell ref="I49:J49"/>
    <mergeCell ref="K49:L49"/>
    <mergeCell ref="M49:N49"/>
    <mergeCell ref="O49:P49"/>
    <mergeCell ref="E50:F50"/>
    <mergeCell ref="G50:H50"/>
    <mergeCell ref="I50:J50"/>
    <mergeCell ref="K50:L50"/>
    <mergeCell ref="M50:N50"/>
    <mergeCell ref="O50:P50"/>
  </mergeCells>
  <pageMargins left="0.7" right="0.7" top="0.75" bottom="0.75" header="0.3" footer="0.3"/>
  <drawing r:id="rId1"/>
  <legacy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82FAD-815C-4587-AA75-FB3C09FBDF02}">
  <dimension ref="D3:P33"/>
  <sheetViews>
    <sheetView workbookViewId="0">
      <selection activeCell="B4" sqref="B4"/>
    </sheetView>
  </sheetViews>
  <sheetFormatPr defaultRowHeight="14.4"/>
  <cols>
    <col min="4" max="4" width="18.5546875" bestFit="1" customWidth="1"/>
    <col min="5" max="5" width="20.77734375" bestFit="1" customWidth="1"/>
    <col min="7" max="8" width="10.109375" bestFit="1" customWidth="1"/>
    <col min="9" max="9" width="12" bestFit="1" customWidth="1"/>
    <col min="10" max="10" width="10.5546875" bestFit="1" customWidth="1"/>
  </cols>
  <sheetData>
    <row r="3" spans="4:13">
      <c r="D3" s="1129" t="s">
        <v>452</v>
      </c>
      <c r="E3" s="1130"/>
      <c r="F3" s="1135" t="s">
        <v>723</v>
      </c>
      <c r="G3" s="1136"/>
      <c r="H3" s="1136"/>
      <c r="I3" s="1136"/>
      <c r="J3" s="1136"/>
      <c r="K3" s="1136"/>
      <c r="L3" s="1136"/>
      <c r="M3" s="1205"/>
    </row>
    <row r="4" spans="4:13">
      <c r="D4" s="1131"/>
      <c r="E4" s="1132"/>
      <c r="F4" s="1137" t="s">
        <v>449</v>
      </c>
      <c r="G4" s="1138"/>
      <c r="H4" s="1138"/>
      <c r="I4" s="1138"/>
      <c r="J4" s="1138"/>
      <c r="K4" s="1138"/>
      <c r="L4" s="1138"/>
      <c r="M4" s="1204"/>
    </row>
    <row r="5" spans="4:13">
      <c r="D5" s="1131"/>
      <c r="E5" s="1132"/>
      <c r="F5" s="1137">
        <v>2020</v>
      </c>
      <c r="G5" s="1204"/>
      <c r="H5" s="1137">
        <v>2019</v>
      </c>
      <c r="I5" s="1204"/>
      <c r="J5" s="1137">
        <v>2018</v>
      </c>
      <c r="K5" s="1204"/>
      <c r="L5" s="1137">
        <v>2017</v>
      </c>
      <c r="M5" s="1204"/>
    </row>
    <row r="6" spans="4:13">
      <c r="D6" s="1133"/>
      <c r="E6" s="1134"/>
      <c r="F6" s="1137" t="s">
        <v>724</v>
      </c>
      <c r="G6" s="1204"/>
      <c r="H6" s="1137" t="s">
        <v>724</v>
      </c>
      <c r="I6" s="1204"/>
      <c r="J6" s="1137" t="s">
        <v>724</v>
      </c>
      <c r="K6" s="1204"/>
      <c r="L6" s="1137" t="s">
        <v>724</v>
      </c>
      <c r="M6" s="1204"/>
    </row>
    <row r="7" spans="4:13">
      <c r="D7" s="409" t="s">
        <v>263</v>
      </c>
      <c r="E7" s="410" t="s">
        <v>430</v>
      </c>
      <c r="F7" s="411">
        <v>5652382.2999999998</v>
      </c>
      <c r="G7" s="412" t="s">
        <v>458</v>
      </c>
      <c r="H7" s="411">
        <v>5744483.2999999998</v>
      </c>
      <c r="I7" s="412" t="s">
        <v>458</v>
      </c>
      <c r="J7" s="411">
        <v>5430207.7000000002</v>
      </c>
      <c r="K7" s="412" t="s">
        <v>458</v>
      </c>
      <c r="L7" s="411">
        <v>5935489.4000000004</v>
      </c>
      <c r="M7" s="412"/>
    </row>
    <row r="8" spans="4:13">
      <c r="D8" s="413" t="s">
        <v>3</v>
      </c>
      <c r="E8" s="414">
        <v>16</v>
      </c>
      <c r="F8" s="415">
        <v>2469240.6</v>
      </c>
      <c r="G8" s="416" t="s">
        <v>458</v>
      </c>
      <c r="H8" s="415">
        <v>2477176.2000000002</v>
      </c>
      <c r="I8" s="416" t="s">
        <v>458</v>
      </c>
      <c r="J8" s="415">
        <v>2117235.7999999998</v>
      </c>
      <c r="K8" s="416" t="s">
        <v>458</v>
      </c>
      <c r="L8" s="415">
        <v>2669327</v>
      </c>
      <c r="M8" s="416"/>
    </row>
    <row r="9" spans="4:13">
      <c r="D9" s="409" t="s">
        <v>150</v>
      </c>
      <c r="E9" s="410" t="s">
        <v>290</v>
      </c>
      <c r="F9" s="411">
        <v>823085.5</v>
      </c>
      <c r="G9" s="412" t="s">
        <v>458</v>
      </c>
      <c r="H9" s="411">
        <v>845967.1</v>
      </c>
      <c r="I9" s="412" t="s">
        <v>458</v>
      </c>
      <c r="J9" s="411">
        <v>571436.80000000005</v>
      </c>
      <c r="K9" s="412" t="s">
        <v>458</v>
      </c>
      <c r="L9" s="411">
        <v>837500.4</v>
      </c>
      <c r="M9" s="412"/>
    </row>
    <row r="10" spans="4:13">
      <c r="D10" s="413" t="s">
        <v>151</v>
      </c>
      <c r="E10" s="414" t="s">
        <v>291</v>
      </c>
      <c r="F10" s="415">
        <v>28682.400000000001</v>
      </c>
      <c r="G10" s="416" t="s">
        <v>458</v>
      </c>
      <c r="H10" s="415">
        <v>30922.2</v>
      </c>
      <c r="I10" s="416" t="s">
        <v>458</v>
      </c>
      <c r="J10" s="415">
        <v>35403.800000000003</v>
      </c>
      <c r="K10" s="416" t="s">
        <v>458</v>
      </c>
      <c r="L10" s="415">
        <v>31202.6</v>
      </c>
      <c r="M10" s="416"/>
    </row>
    <row r="11" spans="4:13">
      <c r="D11" s="409" t="s">
        <v>152</v>
      </c>
      <c r="E11" s="410" t="s">
        <v>292</v>
      </c>
      <c r="F11" s="411">
        <v>17013.400000000001</v>
      </c>
      <c r="G11" s="412" t="s">
        <v>458</v>
      </c>
      <c r="H11" s="411">
        <v>18832.900000000001</v>
      </c>
      <c r="I11" s="412" t="s">
        <v>458</v>
      </c>
      <c r="J11" s="411">
        <v>19215.900000000001</v>
      </c>
      <c r="K11" s="412" t="s">
        <v>458</v>
      </c>
      <c r="L11" s="411">
        <v>17178.2</v>
      </c>
      <c r="M11" s="412"/>
    </row>
    <row r="14" spans="4:13" ht="20.399999999999999" customHeight="1">
      <c r="D14" s="1129" t="s">
        <v>452</v>
      </c>
      <c r="E14" s="1130"/>
      <c r="F14" s="1135" t="s">
        <v>1374</v>
      </c>
      <c r="G14" s="1136"/>
      <c r="H14" s="1136"/>
      <c r="I14" s="1136"/>
      <c r="J14" s="1136"/>
      <c r="K14" s="1136"/>
      <c r="L14" s="1136"/>
      <c r="M14" s="1205"/>
    </row>
    <row r="15" spans="4:13">
      <c r="D15" s="1131"/>
      <c r="E15" s="1132"/>
      <c r="F15" s="1137" t="s">
        <v>449</v>
      </c>
      <c r="G15" s="1138"/>
      <c r="H15" s="1138"/>
      <c r="I15" s="1138"/>
      <c r="J15" s="1138"/>
      <c r="K15" s="1138"/>
      <c r="L15" s="1138"/>
      <c r="M15" s="1204"/>
    </row>
    <row r="16" spans="4:13">
      <c r="D16" s="1131"/>
      <c r="E16" s="1132"/>
      <c r="F16" s="1137">
        <v>2020</v>
      </c>
      <c r="G16" s="1204"/>
      <c r="H16" s="1137">
        <v>2019</v>
      </c>
      <c r="I16" s="1204"/>
      <c r="J16" s="1137">
        <v>2018</v>
      </c>
      <c r="K16" s="1204"/>
      <c r="L16" s="1137">
        <v>2017</v>
      </c>
      <c r="M16" s="1204"/>
    </row>
    <row r="17" spans="4:16">
      <c r="D17" s="1133"/>
      <c r="E17" s="1134"/>
      <c r="F17" s="1137" t="s">
        <v>724</v>
      </c>
      <c r="G17" s="1204"/>
      <c r="H17" s="1137" t="s">
        <v>724</v>
      </c>
      <c r="I17" s="1204"/>
      <c r="J17" s="1137" t="s">
        <v>724</v>
      </c>
      <c r="K17" s="1204"/>
      <c r="L17" s="1137" t="s">
        <v>724</v>
      </c>
      <c r="M17" s="1204"/>
    </row>
    <row r="18" spans="4:16">
      <c r="D18" s="409" t="s">
        <v>263</v>
      </c>
      <c r="E18" s="410" t="s">
        <v>430</v>
      </c>
      <c r="F18" s="411">
        <v>548.93100000000004</v>
      </c>
      <c r="G18" s="412" t="s">
        <v>458</v>
      </c>
      <c r="H18" s="411">
        <v>558.46199999999999</v>
      </c>
      <c r="I18" s="412" t="s">
        <v>458</v>
      </c>
      <c r="J18" s="411">
        <v>528.03399999999999</v>
      </c>
      <c r="K18" s="412" t="s">
        <v>458</v>
      </c>
      <c r="L18" s="411">
        <v>576.24400000000003</v>
      </c>
      <c r="M18" s="412"/>
    </row>
    <row r="19" spans="4:16">
      <c r="D19" s="413" t="s">
        <v>3</v>
      </c>
      <c r="E19" s="414">
        <v>16</v>
      </c>
      <c r="F19" s="415">
        <v>1110.616</v>
      </c>
      <c r="G19" s="416" t="s">
        <v>458</v>
      </c>
      <c r="H19" s="415">
        <v>1117.3920000000001</v>
      </c>
      <c r="I19" s="416" t="s">
        <v>458</v>
      </c>
      <c r="J19" s="415">
        <v>952.01300000000003</v>
      </c>
      <c r="K19" s="416" t="s">
        <v>458</v>
      </c>
      <c r="L19" s="415">
        <v>1192.921</v>
      </c>
      <c r="M19" s="416"/>
    </row>
    <row r="20" spans="4:16">
      <c r="D20" s="409" t="s">
        <v>150</v>
      </c>
      <c r="E20" s="410" t="s">
        <v>290</v>
      </c>
      <c r="F20" s="411">
        <v>1893.2449999999999</v>
      </c>
      <c r="G20" s="412" t="s">
        <v>458</v>
      </c>
      <c r="H20" s="411">
        <v>1949.3720000000001</v>
      </c>
      <c r="I20" s="412" t="s">
        <v>458</v>
      </c>
      <c r="J20" s="411">
        <v>1312.1949999999999</v>
      </c>
      <c r="K20" s="412" t="s">
        <v>458</v>
      </c>
      <c r="L20" s="411">
        <v>1911.1089999999999</v>
      </c>
      <c r="M20" s="412"/>
    </row>
    <row r="21" spans="4:16">
      <c r="D21" s="413" t="s">
        <v>151</v>
      </c>
      <c r="E21" s="414" t="s">
        <v>291</v>
      </c>
      <c r="F21" s="415">
        <v>113.748</v>
      </c>
      <c r="G21" s="416" t="s">
        <v>458</v>
      </c>
      <c r="H21" s="415">
        <v>122.744</v>
      </c>
      <c r="I21" s="416" t="s">
        <v>458</v>
      </c>
      <c r="J21" s="415">
        <v>139.70099999999999</v>
      </c>
      <c r="K21" s="416" t="s">
        <v>458</v>
      </c>
      <c r="L21" s="415">
        <v>121.99</v>
      </c>
      <c r="M21" s="416"/>
    </row>
    <row r="22" spans="4:16">
      <c r="D22" s="409" t="s">
        <v>152</v>
      </c>
      <c r="E22" s="410" t="s">
        <v>292</v>
      </c>
      <c r="F22" s="411">
        <v>80.421000000000006</v>
      </c>
      <c r="G22" s="412" t="s">
        <v>458</v>
      </c>
      <c r="H22" s="411">
        <v>88.619</v>
      </c>
      <c r="I22" s="412" t="s">
        <v>458</v>
      </c>
      <c r="J22" s="411">
        <v>89.477000000000004</v>
      </c>
      <c r="K22" s="412" t="s">
        <v>458</v>
      </c>
      <c r="L22" s="411">
        <v>78.953000000000003</v>
      </c>
      <c r="M22" s="412"/>
    </row>
    <row r="23" spans="4:16">
      <c r="D23" s="1155" t="s">
        <v>1375</v>
      </c>
      <c r="E23" s="1155"/>
      <c r="F23" s="1155"/>
      <c r="G23" s="1155"/>
      <c r="H23" s="1155"/>
      <c r="I23" s="1155"/>
      <c r="J23" s="1155"/>
      <c r="K23" s="1155"/>
      <c r="L23" s="1155"/>
      <c r="M23" s="1155"/>
      <c r="N23" s="1155"/>
      <c r="O23" s="1155"/>
      <c r="P23" s="1155"/>
    </row>
    <row r="25" spans="4:16" ht="15" thickBot="1"/>
    <row r="26" spans="4:16">
      <c r="D26" s="1571" t="s">
        <v>213</v>
      </c>
      <c r="E26" s="1572"/>
      <c r="F26" s="1572" t="s">
        <v>1376</v>
      </c>
      <c r="G26" s="1572"/>
      <c r="H26" s="1572"/>
      <c r="I26" s="1572"/>
      <c r="J26" s="1575"/>
    </row>
    <row r="27" spans="4:16" ht="15" thickBot="1">
      <c r="D27" s="1573"/>
      <c r="E27" s="1574"/>
      <c r="F27" s="1574"/>
      <c r="G27" s="1574"/>
      <c r="H27" s="1574"/>
      <c r="I27" s="1574"/>
      <c r="J27" s="1576"/>
    </row>
    <row r="28" spans="4:16" ht="15" thickBot="1">
      <c r="D28" s="6" t="s">
        <v>215</v>
      </c>
      <c r="E28" s="359" t="s">
        <v>7</v>
      </c>
      <c r="F28" s="639">
        <v>2017</v>
      </c>
      <c r="G28" s="639">
        <v>2018</v>
      </c>
      <c r="H28" s="639">
        <v>2019</v>
      </c>
      <c r="I28" s="639" t="s">
        <v>1377</v>
      </c>
      <c r="J28" s="663" t="s">
        <v>1378</v>
      </c>
    </row>
    <row r="29" spans="4:16">
      <c r="D29" s="672" t="s">
        <v>1351</v>
      </c>
      <c r="E29" s="680" t="s">
        <v>263</v>
      </c>
      <c r="F29" s="676">
        <v>576.29999999999995</v>
      </c>
      <c r="G29" s="664" t="s">
        <v>1379</v>
      </c>
      <c r="H29" s="664" t="s">
        <v>1380</v>
      </c>
      <c r="I29" s="664" t="s">
        <v>1381</v>
      </c>
      <c r="J29" s="665" t="s">
        <v>1382</v>
      </c>
    </row>
    <row r="30" spans="4:16">
      <c r="D30" s="673" t="s">
        <v>216</v>
      </c>
      <c r="E30" s="681" t="s">
        <v>3</v>
      </c>
      <c r="F30" s="677">
        <v>1192.9000000000001</v>
      </c>
      <c r="G30" s="666" t="s">
        <v>1383</v>
      </c>
      <c r="H30" s="666" t="s">
        <v>1384</v>
      </c>
      <c r="I30" s="666" t="s">
        <v>1385</v>
      </c>
      <c r="J30" s="667" t="s">
        <v>1386</v>
      </c>
    </row>
    <row r="31" spans="4:16">
      <c r="D31" s="674" t="s">
        <v>217</v>
      </c>
      <c r="E31" s="682" t="s">
        <v>150</v>
      </c>
      <c r="F31" s="678">
        <v>1911.1</v>
      </c>
      <c r="G31" s="668" t="s">
        <v>1387</v>
      </c>
      <c r="H31" s="668" t="s">
        <v>1388</v>
      </c>
      <c r="I31" s="668" t="s">
        <v>1389</v>
      </c>
      <c r="J31" s="669" t="s">
        <v>1390</v>
      </c>
    </row>
    <row r="32" spans="4:16">
      <c r="D32" s="673" t="s">
        <v>217</v>
      </c>
      <c r="E32" s="681" t="s">
        <v>151</v>
      </c>
      <c r="F32" s="677">
        <v>122</v>
      </c>
      <c r="G32" s="666" t="s">
        <v>1391</v>
      </c>
      <c r="H32" s="666" t="s">
        <v>1392</v>
      </c>
      <c r="I32" s="666" t="s">
        <v>1393</v>
      </c>
      <c r="J32" s="667" t="s">
        <v>1394</v>
      </c>
    </row>
    <row r="33" spans="4:10" ht="15" thickBot="1">
      <c r="D33" s="675" t="s">
        <v>217</v>
      </c>
      <c r="E33" s="683" t="s">
        <v>152</v>
      </c>
      <c r="F33" s="679">
        <v>79</v>
      </c>
      <c r="G33" s="670" t="s">
        <v>1395</v>
      </c>
      <c r="H33" s="670" t="s">
        <v>1396</v>
      </c>
      <c r="I33" s="670" t="s">
        <v>1397</v>
      </c>
      <c r="J33" s="671" t="s">
        <v>1398</v>
      </c>
    </row>
  </sheetData>
  <mergeCells count="25">
    <mergeCell ref="L6:M6"/>
    <mergeCell ref="D3:E6"/>
    <mergeCell ref="F3:M3"/>
    <mergeCell ref="F4:M4"/>
    <mergeCell ref="F5:G5"/>
    <mergeCell ref="H5:I5"/>
    <mergeCell ref="J5:K5"/>
    <mergeCell ref="L5:M5"/>
    <mergeCell ref="F6:G6"/>
    <mergeCell ref="H6:I6"/>
    <mergeCell ref="J6:K6"/>
    <mergeCell ref="D26:E27"/>
    <mergeCell ref="F26:J27"/>
    <mergeCell ref="D23:P23"/>
    <mergeCell ref="D14:E17"/>
    <mergeCell ref="F14:M14"/>
    <mergeCell ref="F15:M15"/>
    <mergeCell ref="F16:G16"/>
    <mergeCell ref="H16:I16"/>
    <mergeCell ref="J16:K16"/>
    <mergeCell ref="L16:M16"/>
    <mergeCell ref="F17:G17"/>
    <mergeCell ref="H17:I17"/>
    <mergeCell ref="J17:K17"/>
    <mergeCell ref="L17:M17"/>
  </mergeCells>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88814-5BDC-4CAF-A150-44ECF6E19B74}">
  <dimension ref="E10:BT82"/>
  <sheetViews>
    <sheetView topLeftCell="A46" workbookViewId="0">
      <selection activeCell="J23" sqref="J23"/>
    </sheetView>
  </sheetViews>
  <sheetFormatPr defaultRowHeight="14.4"/>
  <cols>
    <col min="29" max="29" width="11.6640625" customWidth="1"/>
    <col min="30" max="30" width="13.109375" customWidth="1"/>
  </cols>
  <sheetData>
    <row r="10" spans="7:72">
      <c r="G10" s="1129" t="s">
        <v>452</v>
      </c>
      <c r="H10" s="1130"/>
      <c r="I10" s="1135" t="s">
        <v>720</v>
      </c>
      <c r="J10" s="1136"/>
      <c r="K10" s="1136"/>
      <c r="L10" s="1136"/>
      <c r="M10" s="1136"/>
      <c r="N10" s="1136"/>
      <c r="O10" s="1136"/>
      <c r="P10" s="1136"/>
      <c r="Q10" s="1136"/>
      <c r="R10" s="1136"/>
      <c r="S10" s="1136"/>
      <c r="T10" s="1136"/>
      <c r="U10" s="1136"/>
      <c r="V10" s="1136"/>
      <c r="W10" s="1136"/>
      <c r="X10" s="1136"/>
      <c r="Y10" s="1136"/>
      <c r="Z10" s="1136"/>
      <c r="AA10" s="1136"/>
      <c r="AB10" s="1136"/>
      <c r="AC10" s="1136"/>
      <c r="AD10" s="1136"/>
      <c r="AE10" s="1136"/>
      <c r="AF10" s="1136"/>
      <c r="AG10" s="1136"/>
      <c r="AH10" s="1136"/>
      <c r="AI10" s="1136"/>
      <c r="AJ10" s="1136"/>
      <c r="AK10" s="1136"/>
      <c r="AL10" s="1136"/>
      <c r="AM10" s="1136"/>
      <c r="AN10" s="1136"/>
      <c r="AO10" s="1136"/>
      <c r="AP10" s="1136"/>
      <c r="AQ10" s="1136"/>
      <c r="AR10" s="1136"/>
      <c r="AS10" s="1136"/>
      <c r="AT10" s="1136"/>
      <c r="AU10" s="1136"/>
      <c r="AV10" s="1136"/>
      <c r="AW10" s="1136"/>
      <c r="AX10" s="1136"/>
      <c r="AY10" s="1136"/>
      <c r="AZ10" s="1136"/>
      <c r="BA10" s="1136"/>
      <c r="BB10" s="1136"/>
      <c r="BC10" s="1136"/>
      <c r="BD10" s="1136"/>
      <c r="BE10" s="1136"/>
      <c r="BF10" s="1136"/>
      <c r="BG10" s="1136"/>
      <c r="BH10" s="1136"/>
      <c r="BI10" s="1136"/>
      <c r="BJ10" s="1136"/>
      <c r="BK10" s="1136"/>
      <c r="BL10" s="1136"/>
      <c r="BM10" s="1136"/>
      <c r="BN10" s="1136"/>
      <c r="BO10" s="1136"/>
      <c r="BP10" s="1136"/>
      <c r="BQ10" s="1136"/>
      <c r="BR10" s="1136"/>
      <c r="BS10" s="1136"/>
      <c r="BT10" s="1205"/>
    </row>
    <row r="11" spans="7:72">
      <c r="G11" s="1131"/>
      <c r="H11" s="1132"/>
      <c r="I11" s="1137" t="s">
        <v>514</v>
      </c>
      <c r="J11" s="1138"/>
      <c r="K11" s="1138"/>
      <c r="L11" s="1138"/>
      <c r="M11" s="1138"/>
      <c r="N11" s="1138"/>
      <c r="O11" s="1138"/>
      <c r="P11" s="1138"/>
      <c r="Q11" s="1138"/>
      <c r="R11" s="1138"/>
      <c r="S11" s="1138"/>
      <c r="T11" s="1138"/>
      <c r="U11" s="1138"/>
      <c r="V11" s="1138"/>
      <c r="W11" s="1138"/>
      <c r="X11" s="1138"/>
      <c r="Y11" s="1138"/>
      <c r="Z11" s="1138"/>
      <c r="AA11" s="1138"/>
      <c r="AB11" s="1138"/>
      <c r="AC11" s="1138"/>
      <c r="AD11" s="1138"/>
      <c r="AE11" s="1138"/>
      <c r="AF11" s="1138"/>
      <c r="AG11" s="1138"/>
      <c r="AH11" s="1138"/>
      <c r="AI11" s="1138"/>
      <c r="AJ11" s="1138"/>
      <c r="AK11" s="1138"/>
      <c r="AL11" s="1138"/>
      <c r="AM11" s="1138"/>
      <c r="AN11" s="1138"/>
      <c r="AO11" s="1138"/>
      <c r="AP11" s="1138"/>
      <c r="AQ11" s="1138"/>
      <c r="AR11" s="1138"/>
      <c r="AS11" s="1138"/>
      <c r="AT11" s="1138"/>
      <c r="AU11" s="1138"/>
      <c r="AV11" s="1138"/>
      <c r="AW11" s="1138"/>
      <c r="AX11" s="1138"/>
      <c r="AY11" s="1138"/>
      <c r="AZ11" s="1138"/>
      <c r="BA11" s="1138"/>
      <c r="BB11" s="1138"/>
      <c r="BC11" s="1138"/>
      <c r="BD11" s="1138"/>
      <c r="BE11" s="1138"/>
      <c r="BF11" s="1138"/>
      <c r="BG11" s="1138"/>
      <c r="BH11" s="1138"/>
      <c r="BI11" s="1138"/>
      <c r="BJ11" s="1138"/>
      <c r="BK11" s="1138"/>
      <c r="BL11" s="1138"/>
      <c r="BM11" s="1138"/>
      <c r="BN11" s="1138"/>
      <c r="BO11" s="1138"/>
      <c r="BP11" s="1138"/>
      <c r="BQ11" s="1138"/>
      <c r="BR11" s="1138"/>
      <c r="BS11" s="1138"/>
      <c r="BT11" s="1204"/>
    </row>
    <row r="12" spans="7:72">
      <c r="G12" s="1131"/>
      <c r="H12" s="1132"/>
      <c r="I12" s="1137">
        <v>2020</v>
      </c>
      <c r="J12" s="1138"/>
      <c r="K12" s="1138"/>
      <c r="L12" s="1138"/>
      <c r="M12" s="1138"/>
      <c r="N12" s="1138"/>
      <c r="O12" s="1138"/>
      <c r="P12" s="1138"/>
      <c r="Q12" s="1138"/>
      <c r="R12" s="1138"/>
      <c r="S12" s="1138"/>
      <c r="T12" s="1138"/>
      <c r="U12" s="1138"/>
      <c r="V12" s="1138"/>
      <c r="W12" s="1138"/>
      <c r="X12" s="1204"/>
      <c r="Y12" s="1137">
        <v>2019</v>
      </c>
      <c r="Z12" s="1138"/>
      <c r="AA12" s="1138"/>
      <c r="AB12" s="1138"/>
      <c r="AC12" s="1138"/>
      <c r="AD12" s="1138"/>
      <c r="AE12" s="1138"/>
      <c r="AF12" s="1138"/>
      <c r="AG12" s="1138"/>
      <c r="AH12" s="1138"/>
      <c r="AI12" s="1138"/>
      <c r="AJ12" s="1138"/>
      <c r="AK12" s="1138"/>
      <c r="AL12" s="1138"/>
      <c r="AM12" s="1138"/>
      <c r="AN12" s="1204"/>
      <c r="AO12" s="1137">
        <v>2018</v>
      </c>
      <c r="AP12" s="1138"/>
      <c r="AQ12" s="1138"/>
      <c r="AR12" s="1138"/>
      <c r="AS12" s="1138"/>
      <c r="AT12" s="1138"/>
      <c r="AU12" s="1138"/>
      <c r="AV12" s="1138"/>
      <c r="AW12" s="1138"/>
      <c r="AX12" s="1138"/>
      <c r="AY12" s="1138"/>
      <c r="AZ12" s="1138"/>
      <c r="BA12" s="1138"/>
      <c r="BB12" s="1138"/>
      <c r="BC12" s="1138"/>
      <c r="BD12" s="1204"/>
      <c r="BE12" s="1137">
        <v>2017</v>
      </c>
      <c r="BF12" s="1138"/>
      <c r="BG12" s="1138"/>
      <c r="BH12" s="1138"/>
      <c r="BI12" s="1138"/>
      <c r="BJ12" s="1138"/>
      <c r="BK12" s="1138"/>
      <c r="BL12" s="1138"/>
      <c r="BM12" s="1138"/>
      <c r="BN12" s="1138"/>
      <c r="BO12" s="1138"/>
      <c r="BP12" s="1138"/>
      <c r="BQ12" s="1138"/>
      <c r="BR12" s="1138"/>
      <c r="BS12" s="1138"/>
      <c r="BT12" s="1204"/>
    </row>
    <row r="13" spans="7:72">
      <c r="G13" s="1131"/>
      <c r="H13" s="1132"/>
      <c r="I13" s="1137" t="s">
        <v>721</v>
      </c>
      <c r="J13" s="1138"/>
      <c r="K13" s="1138"/>
      <c r="L13" s="1138"/>
      <c r="M13" s="1138"/>
      <c r="N13" s="1138"/>
      <c r="O13" s="1138"/>
      <c r="P13" s="1138"/>
      <c r="Q13" s="1138"/>
      <c r="R13" s="1138"/>
      <c r="S13" s="1138"/>
      <c r="T13" s="1138"/>
      <c r="U13" s="1138"/>
      <c r="V13" s="1138"/>
      <c r="W13" s="1138"/>
      <c r="X13" s="1138"/>
      <c r="Y13" s="1138"/>
      <c r="Z13" s="1138"/>
      <c r="AA13" s="1138"/>
      <c r="AB13" s="1138"/>
      <c r="AC13" s="1138"/>
      <c r="AD13" s="1138"/>
      <c r="AE13" s="1138"/>
      <c r="AF13" s="1138"/>
      <c r="AG13" s="1138"/>
      <c r="AH13" s="1138"/>
      <c r="AI13" s="1138"/>
      <c r="AJ13" s="1138"/>
      <c r="AK13" s="1138"/>
      <c r="AL13" s="1138"/>
      <c r="AM13" s="1138"/>
      <c r="AN13" s="1138"/>
      <c r="AO13" s="1138"/>
      <c r="AP13" s="1138"/>
      <c r="AQ13" s="1138"/>
      <c r="AR13" s="1138"/>
      <c r="AS13" s="1138"/>
      <c r="AT13" s="1138"/>
      <c r="AU13" s="1138"/>
      <c r="AV13" s="1138"/>
      <c r="AW13" s="1138"/>
      <c r="AX13" s="1138"/>
      <c r="AY13" s="1138"/>
      <c r="AZ13" s="1138"/>
      <c r="BA13" s="1138"/>
      <c r="BB13" s="1138"/>
      <c r="BC13" s="1138"/>
      <c r="BD13" s="1138"/>
      <c r="BE13" s="1138"/>
      <c r="BF13" s="1138"/>
      <c r="BG13" s="1138"/>
      <c r="BH13" s="1138"/>
      <c r="BI13" s="1138"/>
      <c r="BJ13" s="1138"/>
      <c r="BK13" s="1138"/>
      <c r="BL13" s="1138"/>
      <c r="BM13" s="1138"/>
      <c r="BN13" s="1138"/>
      <c r="BO13" s="1138"/>
      <c r="BP13" s="1138"/>
      <c r="BQ13" s="1138"/>
      <c r="BR13" s="1138"/>
      <c r="BS13" s="1138"/>
      <c r="BT13" s="1204"/>
    </row>
    <row r="14" spans="7:72" ht="20.399999999999999" customHeight="1">
      <c r="G14" s="1131"/>
      <c r="H14" s="1132"/>
      <c r="I14" s="1137" t="s">
        <v>1</v>
      </c>
      <c r="J14" s="1204"/>
      <c r="K14" s="1137" t="s">
        <v>540</v>
      </c>
      <c r="L14" s="1204"/>
      <c r="M14" s="1137" t="s">
        <v>541</v>
      </c>
      <c r="N14" s="1204"/>
      <c r="O14" s="1137" t="s">
        <v>714</v>
      </c>
      <c r="P14" s="1204"/>
      <c r="Q14" s="1137" t="s">
        <v>715</v>
      </c>
      <c r="R14" s="1204"/>
      <c r="S14" s="1137" t="s">
        <v>716</v>
      </c>
      <c r="T14" s="1204"/>
      <c r="U14" s="1137" t="s">
        <v>717</v>
      </c>
      <c r="V14" s="1204"/>
      <c r="W14" s="1137" t="s">
        <v>718</v>
      </c>
      <c r="X14" s="1204"/>
      <c r="Y14" s="1137" t="s">
        <v>1</v>
      </c>
      <c r="Z14" s="1204"/>
      <c r="AA14" s="1137" t="s">
        <v>540</v>
      </c>
      <c r="AB14" s="1204"/>
      <c r="AC14" s="1137" t="s">
        <v>541</v>
      </c>
      <c r="AD14" s="1204"/>
      <c r="AE14" s="1137" t="s">
        <v>714</v>
      </c>
      <c r="AF14" s="1204"/>
      <c r="AG14" s="1137" t="s">
        <v>715</v>
      </c>
      <c r="AH14" s="1204"/>
      <c r="AI14" s="1137" t="s">
        <v>716</v>
      </c>
      <c r="AJ14" s="1204"/>
      <c r="AK14" s="1137" t="s">
        <v>717</v>
      </c>
      <c r="AL14" s="1204"/>
      <c r="AM14" s="1137" t="s">
        <v>718</v>
      </c>
      <c r="AN14" s="1204"/>
      <c r="AO14" s="1137" t="s">
        <v>1</v>
      </c>
      <c r="AP14" s="1204"/>
      <c r="AQ14" s="1137" t="s">
        <v>540</v>
      </c>
      <c r="AR14" s="1204"/>
      <c r="AS14" s="1137" t="s">
        <v>541</v>
      </c>
      <c r="AT14" s="1204"/>
      <c r="AU14" s="1137" t="s">
        <v>714</v>
      </c>
      <c r="AV14" s="1204"/>
      <c r="AW14" s="1137" t="s">
        <v>715</v>
      </c>
      <c r="AX14" s="1204"/>
      <c r="AY14" s="1137" t="s">
        <v>716</v>
      </c>
      <c r="AZ14" s="1204"/>
      <c r="BA14" s="1137" t="s">
        <v>717</v>
      </c>
      <c r="BB14" s="1204"/>
      <c r="BC14" s="1137" t="s">
        <v>718</v>
      </c>
      <c r="BD14" s="1204"/>
      <c r="BE14" s="1137" t="s">
        <v>1</v>
      </c>
      <c r="BF14" s="1204"/>
      <c r="BG14" s="1137" t="s">
        <v>540</v>
      </c>
      <c r="BH14" s="1204"/>
      <c r="BI14" s="1137" t="s">
        <v>541</v>
      </c>
      <c r="BJ14" s="1204"/>
      <c r="BK14" s="1137" t="s">
        <v>714</v>
      </c>
      <c r="BL14" s="1204"/>
      <c r="BM14" s="1137" t="s">
        <v>715</v>
      </c>
      <c r="BN14" s="1204"/>
      <c r="BO14" s="1137" t="s">
        <v>716</v>
      </c>
      <c r="BP14" s="1204"/>
      <c r="BQ14" s="1137" t="s">
        <v>717</v>
      </c>
      <c r="BR14" s="1204"/>
      <c r="BS14" s="1137" t="s">
        <v>718</v>
      </c>
      <c r="BT14" s="1204"/>
    </row>
    <row r="15" spans="7:72">
      <c r="G15" s="1133"/>
      <c r="H15" s="1134"/>
      <c r="I15" s="1137" t="s">
        <v>722</v>
      </c>
      <c r="J15" s="1204"/>
      <c r="K15" s="1137" t="s">
        <v>722</v>
      </c>
      <c r="L15" s="1204"/>
      <c r="M15" s="1137" t="s">
        <v>722</v>
      </c>
      <c r="N15" s="1204"/>
      <c r="O15" s="1137" t="s">
        <v>722</v>
      </c>
      <c r="P15" s="1204"/>
      <c r="Q15" s="1137" t="s">
        <v>722</v>
      </c>
      <c r="R15" s="1204"/>
      <c r="S15" s="1137" t="s">
        <v>722</v>
      </c>
      <c r="T15" s="1204"/>
      <c r="U15" s="1137" t="s">
        <v>722</v>
      </c>
      <c r="V15" s="1204"/>
      <c r="W15" s="1137" t="s">
        <v>722</v>
      </c>
      <c r="X15" s="1204"/>
      <c r="Y15" s="1137" t="s">
        <v>722</v>
      </c>
      <c r="Z15" s="1204"/>
      <c r="AA15" s="1137" t="s">
        <v>722</v>
      </c>
      <c r="AB15" s="1204"/>
      <c r="AC15" s="1137" t="s">
        <v>722</v>
      </c>
      <c r="AD15" s="1204"/>
      <c r="AE15" s="1137" t="s">
        <v>722</v>
      </c>
      <c r="AF15" s="1204"/>
      <c r="AG15" s="1137" t="s">
        <v>722</v>
      </c>
      <c r="AH15" s="1204"/>
      <c r="AI15" s="1137" t="s">
        <v>722</v>
      </c>
      <c r="AJ15" s="1204"/>
      <c r="AK15" s="1137" t="s">
        <v>722</v>
      </c>
      <c r="AL15" s="1204"/>
      <c r="AM15" s="1137" t="s">
        <v>722</v>
      </c>
      <c r="AN15" s="1204"/>
      <c r="AO15" s="1137" t="s">
        <v>722</v>
      </c>
      <c r="AP15" s="1204"/>
      <c r="AQ15" s="1137" t="s">
        <v>722</v>
      </c>
      <c r="AR15" s="1204"/>
      <c r="AS15" s="1137" t="s">
        <v>722</v>
      </c>
      <c r="AT15" s="1204"/>
      <c r="AU15" s="1137" t="s">
        <v>722</v>
      </c>
      <c r="AV15" s="1204"/>
      <c r="AW15" s="1137" t="s">
        <v>722</v>
      </c>
      <c r="AX15" s="1204"/>
      <c r="AY15" s="1137" t="s">
        <v>722</v>
      </c>
      <c r="AZ15" s="1204"/>
      <c r="BA15" s="1137" t="s">
        <v>722</v>
      </c>
      <c r="BB15" s="1204"/>
      <c r="BC15" s="1137" t="s">
        <v>722</v>
      </c>
      <c r="BD15" s="1204"/>
      <c r="BE15" s="1137" t="s">
        <v>722</v>
      </c>
      <c r="BF15" s="1204"/>
      <c r="BG15" s="1137" t="s">
        <v>722</v>
      </c>
      <c r="BH15" s="1204"/>
      <c r="BI15" s="1137" t="s">
        <v>722</v>
      </c>
      <c r="BJ15" s="1204"/>
      <c r="BK15" s="1137" t="s">
        <v>722</v>
      </c>
      <c r="BL15" s="1204"/>
      <c r="BM15" s="1137" t="s">
        <v>722</v>
      </c>
      <c r="BN15" s="1204"/>
      <c r="BO15" s="1137" t="s">
        <v>722</v>
      </c>
      <c r="BP15" s="1204"/>
      <c r="BQ15" s="1137" t="s">
        <v>722</v>
      </c>
      <c r="BR15" s="1204"/>
      <c r="BS15" s="1137" t="s">
        <v>722</v>
      </c>
      <c r="BT15" s="1204"/>
    </row>
    <row r="16" spans="7:72">
      <c r="G16" s="409" t="s">
        <v>263</v>
      </c>
      <c r="H16" s="410" t="s">
        <v>430</v>
      </c>
      <c r="I16" s="411">
        <v>47271810149</v>
      </c>
      <c r="J16" s="412" t="s">
        <v>458</v>
      </c>
      <c r="K16" s="411">
        <v>13650940341</v>
      </c>
      <c r="L16" s="412" t="s">
        <v>458</v>
      </c>
      <c r="M16" s="411">
        <v>10896077452</v>
      </c>
      <c r="N16" s="412" t="s">
        <v>458</v>
      </c>
      <c r="O16" s="411">
        <v>18655909505</v>
      </c>
      <c r="P16" s="412" t="s">
        <v>458</v>
      </c>
      <c r="Q16" s="411">
        <v>1027714898</v>
      </c>
      <c r="R16" s="412" t="s">
        <v>458</v>
      </c>
      <c r="S16" s="411">
        <v>1266471319</v>
      </c>
      <c r="T16" s="412" t="s">
        <v>458</v>
      </c>
      <c r="U16" s="411">
        <v>1362606988</v>
      </c>
      <c r="V16" s="412" t="s">
        <v>458</v>
      </c>
      <c r="W16" s="411">
        <v>412089646</v>
      </c>
      <c r="X16" s="412" t="s">
        <v>458</v>
      </c>
      <c r="Y16" s="411">
        <v>48810497122</v>
      </c>
      <c r="Z16" s="412" t="s">
        <v>458</v>
      </c>
      <c r="AA16" s="411">
        <v>13029037954</v>
      </c>
      <c r="AB16" s="412" t="s">
        <v>458</v>
      </c>
      <c r="AC16" s="411">
        <v>11985088151</v>
      </c>
      <c r="AD16" s="412" t="s">
        <v>458</v>
      </c>
      <c r="AE16" s="411">
        <v>19302179855</v>
      </c>
      <c r="AF16" s="412" t="s">
        <v>458</v>
      </c>
      <c r="AG16" s="411">
        <v>1076212102</v>
      </c>
      <c r="AH16" s="412" t="s">
        <v>458</v>
      </c>
      <c r="AI16" s="411">
        <v>1314810255</v>
      </c>
      <c r="AJ16" s="412" t="s">
        <v>458</v>
      </c>
      <c r="AK16" s="411">
        <v>1601754342</v>
      </c>
      <c r="AL16" s="412" t="s">
        <v>458</v>
      </c>
      <c r="AM16" s="411">
        <v>501414463</v>
      </c>
      <c r="AN16" s="412" t="s">
        <v>458</v>
      </c>
      <c r="AO16" s="411">
        <v>48893842496</v>
      </c>
      <c r="AP16" s="412"/>
      <c r="AQ16" s="411">
        <v>13238551978</v>
      </c>
      <c r="AR16" s="412"/>
      <c r="AS16" s="411">
        <v>11913902550</v>
      </c>
      <c r="AT16" s="412"/>
      <c r="AU16" s="411">
        <v>19075553120</v>
      </c>
      <c r="AV16" s="412"/>
      <c r="AW16" s="411">
        <v>1090577119</v>
      </c>
      <c r="AX16" s="412"/>
      <c r="AY16" s="411">
        <v>1413574283</v>
      </c>
      <c r="AZ16" s="412"/>
      <c r="BA16" s="411">
        <v>1670188191</v>
      </c>
      <c r="BB16" s="412"/>
      <c r="BC16" s="411">
        <v>491495255</v>
      </c>
      <c r="BD16" s="412"/>
      <c r="BE16" s="411">
        <v>47662812148</v>
      </c>
      <c r="BF16" s="412"/>
      <c r="BG16" s="411">
        <v>12525742998</v>
      </c>
      <c r="BH16" s="412"/>
      <c r="BI16" s="411">
        <v>11792314413</v>
      </c>
      <c r="BJ16" s="412"/>
      <c r="BK16" s="411">
        <v>18728917282</v>
      </c>
      <c r="BL16" s="412"/>
      <c r="BM16" s="411">
        <v>1065613457</v>
      </c>
      <c r="BN16" s="412"/>
      <c r="BO16" s="411">
        <v>1451442889</v>
      </c>
      <c r="BP16" s="412"/>
      <c r="BQ16" s="411">
        <v>1621345644</v>
      </c>
      <c r="BR16" s="412"/>
      <c r="BS16" s="411">
        <v>477435465</v>
      </c>
      <c r="BT16" s="412"/>
    </row>
    <row r="17" spans="5:72">
      <c r="G17" s="413" t="s">
        <v>3</v>
      </c>
      <c r="H17" s="414">
        <v>16</v>
      </c>
      <c r="I17" s="415">
        <v>12455620449</v>
      </c>
      <c r="J17" s="416" t="s">
        <v>458</v>
      </c>
      <c r="K17" s="415">
        <v>2942630192</v>
      </c>
      <c r="L17" s="416" t="s">
        <v>458</v>
      </c>
      <c r="M17" s="415">
        <v>2045344677</v>
      </c>
      <c r="N17" s="416" t="s">
        <v>458</v>
      </c>
      <c r="O17" s="415">
        <v>6368623138</v>
      </c>
      <c r="P17" s="416" t="s">
        <v>458</v>
      </c>
      <c r="Q17" s="415">
        <v>327838034</v>
      </c>
      <c r="R17" s="416" t="s">
        <v>458</v>
      </c>
      <c r="S17" s="415">
        <v>340598764</v>
      </c>
      <c r="T17" s="416" t="s">
        <v>458</v>
      </c>
      <c r="U17" s="415">
        <v>338191573</v>
      </c>
      <c r="V17" s="416" t="s">
        <v>458</v>
      </c>
      <c r="W17" s="415">
        <v>92394071</v>
      </c>
      <c r="X17" s="416" t="s">
        <v>458</v>
      </c>
      <c r="Y17" s="415">
        <v>12871534155</v>
      </c>
      <c r="Z17" s="416" t="s">
        <v>458</v>
      </c>
      <c r="AA17" s="415">
        <v>2809343832</v>
      </c>
      <c r="AB17" s="416" t="s">
        <v>458</v>
      </c>
      <c r="AC17" s="415">
        <v>2176517044</v>
      </c>
      <c r="AD17" s="416" t="s">
        <v>458</v>
      </c>
      <c r="AE17" s="415">
        <v>6696101129</v>
      </c>
      <c r="AF17" s="416" t="s">
        <v>458</v>
      </c>
      <c r="AG17" s="415">
        <v>329549030</v>
      </c>
      <c r="AH17" s="416" t="s">
        <v>458</v>
      </c>
      <c r="AI17" s="415">
        <v>354116189</v>
      </c>
      <c r="AJ17" s="416" t="s">
        <v>458</v>
      </c>
      <c r="AK17" s="415">
        <v>392624430</v>
      </c>
      <c r="AL17" s="416" t="s">
        <v>458</v>
      </c>
      <c r="AM17" s="415">
        <v>113282501</v>
      </c>
      <c r="AN17" s="416" t="s">
        <v>458</v>
      </c>
      <c r="AO17" s="415">
        <v>12886978729</v>
      </c>
      <c r="AP17" s="416"/>
      <c r="AQ17" s="415">
        <v>2847758569</v>
      </c>
      <c r="AR17" s="416"/>
      <c r="AS17" s="415">
        <v>2120385336</v>
      </c>
      <c r="AT17" s="416"/>
      <c r="AU17" s="415">
        <v>6660593996</v>
      </c>
      <c r="AV17" s="416"/>
      <c r="AW17" s="415">
        <v>347692702</v>
      </c>
      <c r="AX17" s="416"/>
      <c r="AY17" s="415">
        <v>392841263</v>
      </c>
      <c r="AZ17" s="416"/>
      <c r="BA17" s="415">
        <v>401872403</v>
      </c>
      <c r="BB17" s="416"/>
      <c r="BC17" s="415">
        <v>115834460</v>
      </c>
      <c r="BD17" s="416"/>
      <c r="BE17" s="415">
        <v>12384399317</v>
      </c>
      <c r="BF17" s="416"/>
      <c r="BG17" s="415">
        <v>2720254023</v>
      </c>
      <c r="BH17" s="416"/>
      <c r="BI17" s="415">
        <v>2063436972</v>
      </c>
      <c r="BJ17" s="416"/>
      <c r="BK17" s="415">
        <v>6357555882</v>
      </c>
      <c r="BL17" s="416"/>
      <c r="BM17" s="415">
        <v>329016757</v>
      </c>
      <c r="BN17" s="416"/>
      <c r="BO17" s="415">
        <v>405050120</v>
      </c>
      <c r="BP17" s="416"/>
      <c r="BQ17" s="415">
        <v>388808894</v>
      </c>
      <c r="BR17" s="416"/>
      <c r="BS17" s="415">
        <v>120276669</v>
      </c>
      <c r="BT17" s="416"/>
    </row>
    <row r="18" spans="5:72">
      <c r="G18" s="409" t="s">
        <v>150</v>
      </c>
      <c r="H18" s="410" t="s">
        <v>290</v>
      </c>
      <c r="I18" s="411">
        <v>2969095960</v>
      </c>
      <c r="J18" s="412" t="s">
        <v>458</v>
      </c>
      <c r="K18" s="411">
        <v>559795227</v>
      </c>
      <c r="L18" s="412" t="s">
        <v>458</v>
      </c>
      <c r="M18" s="411">
        <v>401310211</v>
      </c>
      <c r="N18" s="412" t="s">
        <v>458</v>
      </c>
      <c r="O18" s="411">
        <v>1769860794</v>
      </c>
      <c r="P18" s="412" t="s">
        <v>458</v>
      </c>
      <c r="Q18" s="411">
        <v>53781639</v>
      </c>
      <c r="R18" s="412" t="s">
        <v>458</v>
      </c>
      <c r="S18" s="411">
        <v>69262451</v>
      </c>
      <c r="T18" s="412" t="s">
        <v>458</v>
      </c>
      <c r="U18" s="411">
        <v>91380592</v>
      </c>
      <c r="V18" s="412" t="s">
        <v>458</v>
      </c>
      <c r="W18" s="411">
        <v>23705046</v>
      </c>
      <c r="X18" s="412" t="s">
        <v>458</v>
      </c>
      <c r="Y18" s="411">
        <v>3049241169</v>
      </c>
      <c r="Z18" s="412" t="s">
        <v>458</v>
      </c>
      <c r="AA18" s="411">
        <v>540840656</v>
      </c>
      <c r="AB18" s="412" t="s">
        <v>458</v>
      </c>
      <c r="AC18" s="411">
        <v>433846431</v>
      </c>
      <c r="AD18" s="412" t="s">
        <v>458</v>
      </c>
      <c r="AE18" s="411">
        <v>1834412674</v>
      </c>
      <c r="AF18" s="412" t="s">
        <v>458</v>
      </c>
      <c r="AG18" s="411">
        <v>46460792</v>
      </c>
      <c r="AH18" s="412" t="s">
        <v>458</v>
      </c>
      <c r="AI18" s="411">
        <v>65668293</v>
      </c>
      <c r="AJ18" s="412" t="s">
        <v>458</v>
      </c>
      <c r="AK18" s="411">
        <v>99722802</v>
      </c>
      <c r="AL18" s="412" t="s">
        <v>458</v>
      </c>
      <c r="AM18" s="411">
        <v>28289521</v>
      </c>
      <c r="AN18" s="412" t="s">
        <v>458</v>
      </c>
      <c r="AO18" s="411">
        <v>3025880591</v>
      </c>
      <c r="AP18" s="412"/>
      <c r="AQ18" s="411">
        <v>555159744</v>
      </c>
      <c r="AR18" s="412"/>
      <c r="AS18" s="411">
        <v>419058724</v>
      </c>
      <c r="AT18" s="412"/>
      <c r="AU18" s="411">
        <v>1793712468</v>
      </c>
      <c r="AV18" s="412"/>
      <c r="AW18" s="411">
        <v>55884711</v>
      </c>
      <c r="AX18" s="412"/>
      <c r="AY18" s="411">
        <v>69592440</v>
      </c>
      <c r="AZ18" s="412"/>
      <c r="BA18" s="411">
        <v>103815665</v>
      </c>
      <c r="BB18" s="412"/>
      <c r="BC18" s="411">
        <v>28656839</v>
      </c>
      <c r="BD18" s="412"/>
      <c r="BE18" s="411">
        <v>3010065361</v>
      </c>
      <c r="BF18" s="412"/>
      <c r="BG18" s="411">
        <v>534371731</v>
      </c>
      <c r="BH18" s="412"/>
      <c r="BI18" s="411">
        <v>417875236</v>
      </c>
      <c r="BJ18" s="412"/>
      <c r="BK18" s="411">
        <v>1791764921</v>
      </c>
      <c r="BL18" s="412"/>
      <c r="BM18" s="411">
        <v>58449322</v>
      </c>
      <c r="BN18" s="412"/>
      <c r="BO18" s="411">
        <v>72139794</v>
      </c>
      <c r="BP18" s="412"/>
      <c r="BQ18" s="411">
        <v>104982882</v>
      </c>
      <c r="BR18" s="412"/>
      <c r="BS18" s="411">
        <v>30481475</v>
      </c>
      <c r="BT18" s="412"/>
    </row>
    <row r="19" spans="5:72">
      <c r="G19" s="413" t="s">
        <v>151</v>
      </c>
      <c r="H19" s="414" t="s">
        <v>291</v>
      </c>
      <c r="I19" s="415">
        <v>1040780129</v>
      </c>
      <c r="J19" s="416" t="s">
        <v>458</v>
      </c>
      <c r="K19" s="415">
        <v>306300840</v>
      </c>
      <c r="L19" s="416" t="s">
        <v>458</v>
      </c>
      <c r="M19" s="415">
        <v>188868306</v>
      </c>
      <c r="N19" s="416" t="s">
        <v>458</v>
      </c>
      <c r="O19" s="415">
        <v>420586690</v>
      </c>
      <c r="P19" s="416" t="s">
        <v>458</v>
      </c>
      <c r="Q19" s="415">
        <v>28865566</v>
      </c>
      <c r="R19" s="416" t="s">
        <v>458</v>
      </c>
      <c r="S19" s="415">
        <v>46058586</v>
      </c>
      <c r="T19" s="416" t="s">
        <v>458</v>
      </c>
      <c r="U19" s="415">
        <v>46716826</v>
      </c>
      <c r="V19" s="416" t="s">
        <v>458</v>
      </c>
      <c r="W19" s="415">
        <v>3383315</v>
      </c>
      <c r="X19" s="416" t="s">
        <v>458</v>
      </c>
      <c r="Y19" s="415">
        <v>1057323332</v>
      </c>
      <c r="Z19" s="416" t="s">
        <v>458</v>
      </c>
      <c r="AA19" s="415">
        <v>292656116</v>
      </c>
      <c r="AB19" s="416" t="s">
        <v>458</v>
      </c>
      <c r="AC19" s="415">
        <v>210066579</v>
      </c>
      <c r="AD19" s="416" t="s">
        <v>458</v>
      </c>
      <c r="AE19" s="415">
        <v>429563323</v>
      </c>
      <c r="AF19" s="416" t="s">
        <v>458</v>
      </c>
      <c r="AG19" s="415">
        <v>31185389</v>
      </c>
      <c r="AH19" s="416" t="s">
        <v>458</v>
      </c>
      <c r="AI19" s="415">
        <v>43653513</v>
      </c>
      <c r="AJ19" s="416" t="s">
        <v>458</v>
      </c>
      <c r="AK19" s="415">
        <v>45708792</v>
      </c>
      <c r="AL19" s="416" t="s">
        <v>458</v>
      </c>
      <c r="AM19" s="415">
        <v>4489620</v>
      </c>
      <c r="AN19" s="416" t="s">
        <v>458</v>
      </c>
      <c r="AO19" s="415">
        <v>1051453248</v>
      </c>
      <c r="AP19" s="416"/>
      <c r="AQ19" s="415">
        <v>296198560</v>
      </c>
      <c r="AR19" s="416"/>
      <c r="AS19" s="415">
        <v>221114743</v>
      </c>
      <c r="AT19" s="416"/>
      <c r="AU19" s="415">
        <v>404902566</v>
      </c>
      <c r="AV19" s="416"/>
      <c r="AW19" s="415">
        <v>32119682</v>
      </c>
      <c r="AX19" s="416"/>
      <c r="AY19" s="415">
        <v>47847251</v>
      </c>
      <c r="AZ19" s="416"/>
      <c r="BA19" s="415">
        <v>44921636</v>
      </c>
      <c r="BB19" s="416"/>
      <c r="BC19" s="415">
        <v>4348810</v>
      </c>
      <c r="BD19" s="416"/>
      <c r="BE19" s="415">
        <v>1014125375</v>
      </c>
      <c r="BF19" s="416"/>
      <c r="BG19" s="415">
        <v>281232502</v>
      </c>
      <c r="BH19" s="416"/>
      <c r="BI19" s="415">
        <v>225437911</v>
      </c>
      <c r="BJ19" s="416"/>
      <c r="BK19" s="415">
        <v>378357709</v>
      </c>
      <c r="BL19" s="416"/>
      <c r="BM19" s="415">
        <v>35410884</v>
      </c>
      <c r="BN19" s="416"/>
      <c r="BO19" s="415">
        <v>49891142</v>
      </c>
      <c r="BP19" s="416"/>
      <c r="BQ19" s="415">
        <v>39119747</v>
      </c>
      <c r="BR19" s="416"/>
      <c r="BS19" s="415">
        <v>4675480</v>
      </c>
      <c r="BT19" s="416"/>
    </row>
    <row r="20" spans="5:72">
      <c r="G20" s="409" t="s">
        <v>152</v>
      </c>
      <c r="H20" s="410" t="s">
        <v>292</v>
      </c>
      <c r="I20" s="411">
        <v>730250108</v>
      </c>
      <c r="J20" s="412" t="s">
        <v>458</v>
      </c>
      <c r="K20" s="411">
        <v>274371904</v>
      </c>
      <c r="L20" s="412" t="s">
        <v>458</v>
      </c>
      <c r="M20" s="411">
        <v>192106949</v>
      </c>
      <c r="N20" s="412" t="s">
        <v>458</v>
      </c>
      <c r="O20" s="411">
        <v>169524119</v>
      </c>
      <c r="P20" s="412" t="s">
        <v>458</v>
      </c>
      <c r="Q20" s="411">
        <v>14618824</v>
      </c>
      <c r="R20" s="412" t="s">
        <v>458</v>
      </c>
      <c r="S20" s="411">
        <v>48864531</v>
      </c>
      <c r="T20" s="412" t="s">
        <v>458</v>
      </c>
      <c r="U20" s="411">
        <v>28269270</v>
      </c>
      <c r="V20" s="412" t="s">
        <v>458</v>
      </c>
      <c r="W20" s="411">
        <v>2494511</v>
      </c>
      <c r="X20" s="412" t="s">
        <v>458</v>
      </c>
      <c r="Y20" s="411">
        <v>758656513</v>
      </c>
      <c r="Z20" s="412" t="s">
        <v>458</v>
      </c>
      <c r="AA20" s="411">
        <v>262877026</v>
      </c>
      <c r="AB20" s="412" t="s">
        <v>458</v>
      </c>
      <c r="AC20" s="411">
        <v>193193561</v>
      </c>
      <c r="AD20" s="412" t="s">
        <v>458</v>
      </c>
      <c r="AE20" s="411">
        <v>189281039</v>
      </c>
      <c r="AF20" s="412" t="s">
        <v>458</v>
      </c>
      <c r="AG20" s="411">
        <v>16159336</v>
      </c>
      <c r="AH20" s="412" t="s">
        <v>458</v>
      </c>
      <c r="AI20" s="411">
        <v>47934017</v>
      </c>
      <c r="AJ20" s="412" t="s">
        <v>458</v>
      </c>
      <c r="AK20" s="411">
        <v>45521084</v>
      </c>
      <c r="AL20" s="412" t="s">
        <v>458</v>
      </c>
      <c r="AM20" s="411">
        <v>3690450</v>
      </c>
      <c r="AN20" s="412" t="s">
        <v>458</v>
      </c>
      <c r="AO20" s="411">
        <v>777645850</v>
      </c>
      <c r="AP20" s="412"/>
      <c r="AQ20" s="411">
        <v>269677097</v>
      </c>
      <c r="AR20" s="412"/>
      <c r="AS20" s="411">
        <v>194248792</v>
      </c>
      <c r="AT20" s="412"/>
      <c r="AU20" s="411">
        <v>196068156</v>
      </c>
      <c r="AV20" s="412"/>
      <c r="AW20" s="411">
        <v>16680365</v>
      </c>
      <c r="AX20" s="412"/>
      <c r="AY20" s="411">
        <v>52177888</v>
      </c>
      <c r="AZ20" s="412"/>
      <c r="BA20" s="411">
        <v>45019629</v>
      </c>
      <c r="BB20" s="412"/>
      <c r="BC20" s="411">
        <v>3773923</v>
      </c>
      <c r="BD20" s="412"/>
      <c r="BE20" s="411">
        <v>758483739</v>
      </c>
      <c r="BF20" s="412"/>
      <c r="BG20" s="411">
        <v>259716477</v>
      </c>
      <c r="BH20" s="412"/>
      <c r="BI20" s="411">
        <v>189341733</v>
      </c>
      <c r="BJ20" s="412"/>
      <c r="BK20" s="411">
        <v>190706078</v>
      </c>
      <c r="BL20" s="412"/>
      <c r="BM20" s="411">
        <v>16620793</v>
      </c>
      <c r="BN20" s="412"/>
      <c r="BO20" s="411">
        <v>55337536</v>
      </c>
      <c r="BP20" s="412"/>
      <c r="BQ20" s="411">
        <v>42828882</v>
      </c>
      <c r="BR20" s="412"/>
      <c r="BS20" s="411">
        <v>3932240</v>
      </c>
      <c r="BT20" s="412"/>
    </row>
    <row r="22" spans="5:72" ht="15" thickBot="1"/>
    <row r="23" spans="5:72" ht="15" thickBot="1">
      <c r="E23" s="1162" t="s">
        <v>1055</v>
      </c>
      <c r="F23" s="1163"/>
      <c r="G23" s="1164"/>
    </row>
    <row r="24" spans="5:72" ht="20.399999999999999" customHeight="1">
      <c r="G24" s="1129" t="s">
        <v>452</v>
      </c>
      <c r="H24" s="1130"/>
      <c r="I24" s="1135" t="s">
        <v>980</v>
      </c>
      <c r="J24" s="1136"/>
      <c r="K24" s="1136"/>
      <c r="L24" s="1136"/>
      <c r="M24" s="1136"/>
      <c r="N24" s="1136"/>
      <c r="O24" s="1136"/>
      <c r="P24" s="1205"/>
    </row>
    <row r="25" spans="5:72">
      <c r="G25" s="1131"/>
      <c r="H25" s="1132"/>
      <c r="I25" s="1137" t="s">
        <v>449</v>
      </c>
      <c r="J25" s="1138"/>
      <c r="K25" s="1138"/>
      <c r="L25" s="1138"/>
      <c r="M25" s="1138"/>
      <c r="N25" s="1138"/>
      <c r="O25" s="1138"/>
      <c r="P25" s="1204"/>
    </row>
    <row r="26" spans="5:72">
      <c r="G26" s="1131"/>
      <c r="H26" s="1132"/>
      <c r="I26" s="1137">
        <v>2020</v>
      </c>
      <c r="J26" s="1204"/>
      <c r="K26" s="1137">
        <v>2019</v>
      </c>
      <c r="L26" s="1204"/>
      <c r="M26" s="1137">
        <v>2018</v>
      </c>
      <c r="N26" s="1204"/>
      <c r="O26" s="1137">
        <v>2017</v>
      </c>
      <c r="P26" s="1204"/>
    </row>
    <row r="27" spans="5:72">
      <c r="G27" s="1133"/>
      <c r="H27" s="1134"/>
      <c r="I27" s="1137" t="s">
        <v>964</v>
      </c>
      <c r="J27" s="1204"/>
      <c r="K27" s="1137" t="s">
        <v>964</v>
      </c>
      <c r="L27" s="1204"/>
      <c r="M27" s="1137" t="s">
        <v>964</v>
      </c>
      <c r="N27" s="1204"/>
      <c r="O27" s="1137" t="s">
        <v>964</v>
      </c>
      <c r="P27" s="1204"/>
    </row>
    <row r="28" spans="5:72">
      <c r="G28" s="409" t="s">
        <v>263</v>
      </c>
      <c r="H28" s="410" t="s">
        <v>430</v>
      </c>
      <c r="I28" s="411">
        <v>7159.6</v>
      </c>
      <c r="J28" s="412" t="s">
        <v>458</v>
      </c>
      <c r="K28" s="411">
        <v>7423.1</v>
      </c>
      <c r="L28" s="412" t="s">
        <v>458</v>
      </c>
      <c r="M28" s="411">
        <v>7501.1</v>
      </c>
      <c r="N28" s="412"/>
      <c r="O28" s="411">
        <v>7356.8</v>
      </c>
      <c r="P28" s="412"/>
    </row>
    <row r="29" spans="5:72">
      <c r="G29" s="413" t="s">
        <v>3</v>
      </c>
      <c r="H29" s="414">
        <v>16</v>
      </c>
      <c r="I29" s="415">
        <v>7869.3</v>
      </c>
      <c r="J29" s="416" t="s">
        <v>458</v>
      </c>
      <c r="K29" s="415">
        <v>8171.6</v>
      </c>
      <c r="L29" s="416" t="s">
        <v>458</v>
      </c>
      <c r="M29" s="415">
        <v>8249.4</v>
      </c>
      <c r="N29" s="416"/>
      <c r="O29" s="415">
        <v>7941.1</v>
      </c>
      <c r="P29" s="416"/>
    </row>
    <row r="30" spans="5:72">
      <c r="G30" s="409" t="s">
        <v>150</v>
      </c>
      <c r="H30" s="410" t="s">
        <v>290</v>
      </c>
      <c r="I30" s="411">
        <v>9590.7999999999993</v>
      </c>
      <c r="J30" s="412" t="s">
        <v>458</v>
      </c>
      <c r="K30" s="411">
        <v>9877.9</v>
      </c>
      <c r="L30" s="412" t="s">
        <v>458</v>
      </c>
      <c r="M30" s="411">
        <v>9855.9</v>
      </c>
      <c r="N30" s="412"/>
      <c r="O30" s="411">
        <v>9819.6</v>
      </c>
      <c r="P30" s="412"/>
    </row>
    <row r="31" spans="5:72">
      <c r="G31" s="413" t="s">
        <v>151</v>
      </c>
      <c r="H31" s="414" t="s">
        <v>291</v>
      </c>
      <c r="I31" s="415">
        <v>5667.9</v>
      </c>
      <c r="J31" s="416" t="s">
        <v>458</v>
      </c>
      <c r="K31" s="415">
        <v>5785.5</v>
      </c>
      <c r="L31" s="416" t="s">
        <v>458</v>
      </c>
      <c r="M31" s="415">
        <v>5794</v>
      </c>
      <c r="N31" s="416"/>
      <c r="O31" s="415">
        <v>5612.6</v>
      </c>
      <c r="P31" s="416"/>
    </row>
    <row r="32" spans="5:72">
      <c r="G32" s="409" t="s">
        <v>152</v>
      </c>
      <c r="H32" s="410" t="s">
        <v>292</v>
      </c>
      <c r="I32" s="411">
        <v>3939.1</v>
      </c>
      <c r="J32" s="412" t="s">
        <v>458</v>
      </c>
      <c r="K32" s="411">
        <v>4103.8999999999996</v>
      </c>
      <c r="L32" s="412" t="s">
        <v>458</v>
      </c>
      <c r="M32" s="411">
        <v>4230.2</v>
      </c>
      <c r="N32" s="412"/>
      <c r="O32" s="411">
        <v>4122</v>
      </c>
      <c r="P32" s="412"/>
    </row>
    <row r="33" spans="5:30">
      <c r="G33" s="417" t="s">
        <v>981</v>
      </c>
      <c r="H33" s="418"/>
      <c r="I33" s="418"/>
      <c r="J33" s="475"/>
      <c r="K33" s="475"/>
      <c r="L33" s="475"/>
      <c r="M33" s="475"/>
      <c r="N33" s="475"/>
      <c r="O33" s="475"/>
      <c r="P33" s="418"/>
    </row>
    <row r="34" spans="5:30" ht="15" thickBot="1"/>
    <row r="35" spans="5:30" ht="15" thickBot="1">
      <c r="E35" s="1162" t="s">
        <v>1054</v>
      </c>
      <c r="F35" s="1163"/>
      <c r="G35" s="1164"/>
    </row>
    <row r="36" spans="5:30">
      <c r="G36" s="1129" t="s">
        <v>452</v>
      </c>
      <c r="H36" s="1130"/>
      <c r="I36" s="1135" t="s">
        <v>982</v>
      </c>
      <c r="J36" s="1136"/>
      <c r="K36" s="1136"/>
      <c r="L36" s="1136"/>
      <c r="M36" s="1136"/>
      <c r="N36" s="1136"/>
      <c r="O36" s="1136"/>
      <c r="P36" s="1136"/>
      <c r="Q36" s="1136"/>
      <c r="R36" s="1205"/>
    </row>
    <row r="37" spans="5:30">
      <c r="G37" s="1131"/>
      <c r="H37" s="1132"/>
      <c r="I37" s="1137" t="s">
        <v>449</v>
      </c>
      <c r="J37" s="1138"/>
      <c r="K37" s="1138"/>
      <c r="L37" s="1138"/>
      <c r="M37" s="1138"/>
      <c r="N37" s="1138"/>
      <c r="O37" s="1138"/>
      <c r="P37" s="1138"/>
      <c r="Q37" s="1138"/>
      <c r="R37" s="1204"/>
    </row>
    <row r="38" spans="5:30">
      <c r="G38" s="1131"/>
      <c r="H38" s="1132"/>
      <c r="I38" s="1137">
        <v>2020</v>
      </c>
      <c r="J38" s="1204"/>
      <c r="K38" s="1137">
        <v>2019</v>
      </c>
      <c r="L38" s="1204"/>
      <c r="M38" s="1137">
        <v>2018</v>
      </c>
      <c r="N38" s="1204"/>
      <c r="O38" s="1137">
        <v>2017</v>
      </c>
      <c r="P38" s="1204"/>
      <c r="Q38" s="1137">
        <v>2016</v>
      </c>
      <c r="R38" s="1204"/>
    </row>
    <row r="39" spans="5:30">
      <c r="G39" s="1133"/>
      <c r="H39" s="1134"/>
      <c r="I39" s="1137" t="s">
        <v>964</v>
      </c>
      <c r="J39" s="1204"/>
      <c r="K39" s="1137" t="s">
        <v>964</v>
      </c>
      <c r="L39" s="1204"/>
      <c r="M39" s="1137" t="s">
        <v>964</v>
      </c>
      <c r="N39" s="1204"/>
      <c r="O39" s="1137" t="s">
        <v>964</v>
      </c>
      <c r="P39" s="1204"/>
      <c r="Q39" s="1137" t="s">
        <v>964</v>
      </c>
      <c r="R39" s="1204"/>
    </row>
    <row r="40" spans="5:30">
      <c r="G40" s="409" t="s">
        <v>263</v>
      </c>
      <c r="H40" s="410" t="s">
        <v>430</v>
      </c>
      <c r="I40" s="411">
        <v>2388.1</v>
      </c>
      <c r="J40" s="412" t="s">
        <v>458</v>
      </c>
      <c r="K40" s="411">
        <v>2293.1999999999998</v>
      </c>
      <c r="L40" s="412" t="s">
        <v>458</v>
      </c>
      <c r="M40" s="411">
        <v>2348.4</v>
      </c>
      <c r="N40" s="412"/>
      <c r="O40" s="411">
        <v>2234.1</v>
      </c>
      <c r="P40" s="412"/>
      <c r="Q40" s="411">
        <v>2316.6999999999998</v>
      </c>
      <c r="R40" s="412"/>
    </row>
    <row r="41" spans="5:30">
      <c r="G41" s="413" t="s">
        <v>3</v>
      </c>
      <c r="H41" s="414">
        <v>16</v>
      </c>
      <c r="I41" s="415">
        <v>2145.3000000000002</v>
      </c>
      <c r="J41" s="416" t="s">
        <v>458</v>
      </c>
      <c r="K41" s="415">
        <v>2059.8000000000002</v>
      </c>
      <c r="L41" s="416" t="s">
        <v>458</v>
      </c>
      <c r="M41" s="415">
        <v>2103.9</v>
      </c>
      <c r="N41" s="416"/>
      <c r="O41" s="415">
        <v>2013.2</v>
      </c>
      <c r="P41" s="416"/>
      <c r="Q41" s="415">
        <v>2117.9</v>
      </c>
      <c r="R41" s="416"/>
    </row>
    <row r="42" spans="5:30">
      <c r="G42" s="409" t="s">
        <v>150</v>
      </c>
      <c r="H42" s="410" t="s">
        <v>290</v>
      </c>
      <c r="I42" s="411">
        <v>2070.6</v>
      </c>
      <c r="J42" s="412" t="s">
        <v>458</v>
      </c>
      <c r="K42" s="411">
        <v>2009.3</v>
      </c>
      <c r="L42" s="412" t="s">
        <v>458</v>
      </c>
      <c r="M42" s="411">
        <v>2073.3000000000002</v>
      </c>
      <c r="N42" s="412"/>
      <c r="O42" s="411">
        <v>1999.5</v>
      </c>
      <c r="P42" s="412"/>
      <c r="Q42" s="411">
        <v>2098.5</v>
      </c>
      <c r="R42" s="412"/>
    </row>
    <row r="43" spans="5:30">
      <c r="G43" s="413" t="s">
        <v>151</v>
      </c>
      <c r="H43" s="414" t="s">
        <v>291</v>
      </c>
      <c r="I43" s="415">
        <v>1928.2</v>
      </c>
      <c r="J43" s="416" t="s">
        <v>458</v>
      </c>
      <c r="K43" s="415">
        <v>1850.9</v>
      </c>
      <c r="L43" s="416" t="s">
        <v>458</v>
      </c>
      <c r="M43" s="415">
        <v>1884.2</v>
      </c>
      <c r="N43" s="416"/>
      <c r="O43" s="415">
        <v>1794.4</v>
      </c>
      <c r="P43" s="416"/>
      <c r="Q43" s="415">
        <v>1884.3</v>
      </c>
      <c r="R43" s="416"/>
    </row>
    <row r="44" spans="5:30">
      <c r="G44" s="409" t="s">
        <v>152</v>
      </c>
      <c r="H44" s="410" t="s">
        <v>292</v>
      </c>
      <c r="I44" s="411">
        <v>1690.5</v>
      </c>
      <c r="J44" s="412" t="s">
        <v>458</v>
      </c>
      <c r="K44" s="411">
        <v>1624.1</v>
      </c>
      <c r="L44" s="412" t="s">
        <v>458</v>
      </c>
      <c r="M44" s="411">
        <v>1672.8</v>
      </c>
      <c r="N44" s="412"/>
      <c r="O44" s="411">
        <v>1607.1</v>
      </c>
      <c r="P44" s="412"/>
      <c r="Q44" s="411">
        <v>1718.8</v>
      </c>
      <c r="R44" s="412"/>
    </row>
    <row r="45" spans="5:30">
      <c r="G45" s="476" t="s">
        <v>983</v>
      </c>
      <c r="H45" s="476"/>
      <c r="I45" s="476"/>
      <c r="J45" s="476"/>
      <c r="K45" s="476"/>
      <c r="L45" s="476"/>
      <c r="M45" s="476"/>
      <c r="N45" s="476"/>
      <c r="O45" s="476"/>
      <c r="P45" s="476"/>
      <c r="Q45" s="476"/>
      <c r="R45" s="476"/>
    </row>
    <row r="46" spans="5:30" ht="15" thickBot="1"/>
    <row r="47" spans="5:30" ht="15" thickBot="1">
      <c r="E47" s="1162" t="s">
        <v>1053</v>
      </c>
      <c r="F47" s="1163"/>
      <c r="G47" s="1164"/>
      <c r="T47" s="1162" t="s">
        <v>1056</v>
      </c>
      <c r="U47" s="1163"/>
      <c r="V47" s="1164"/>
    </row>
    <row r="48" spans="5:30" ht="23.4" customHeight="1">
      <c r="G48" s="1129" t="s">
        <v>780</v>
      </c>
      <c r="H48" s="1130"/>
      <c r="I48" s="1135" t="s">
        <v>984</v>
      </c>
      <c r="J48" s="1136"/>
      <c r="K48" s="1136"/>
      <c r="L48" s="1136"/>
      <c r="M48" s="1136"/>
      <c r="N48" s="1136"/>
      <c r="O48" s="1136"/>
      <c r="P48" s="1205"/>
      <c r="U48" s="1129" t="s">
        <v>452</v>
      </c>
      <c r="V48" s="1130"/>
      <c r="W48" s="1135" t="s">
        <v>963</v>
      </c>
      <c r="X48" s="1136"/>
      <c r="Y48" s="1136"/>
      <c r="Z48" s="1136"/>
      <c r="AA48" s="1136"/>
      <c r="AB48" s="1136"/>
      <c r="AC48" s="1136"/>
      <c r="AD48" s="1205"/>
    </row>
    <row r="49" spans="5:30">
      <c r="G49" s="1131"/>
      <c r="H49" s="1132"/>
      <c r="I49" s="1137" t="s">
        <v>449</v>
      </c>
      <c r="J49" s="1138"/>
      <c r="K49" s="1138"/>
      <c r="L49" s="1138"/>
      <c r="M49" s="1138"/>
      <c r="N49" s="1138"/>
      <c r="O49" s="1138"/>
      <c r="P49" s="1204"/>
      <c r="U49" s="1131"/>
      <c r="V49" s="1132"/>
      <c r="W49" s="1137" t="s">
        <v>449</v>
      </c>
      <c r="X49" s="1138"/>
      <c r="Y49" s="1138"/>
      <c r="Z49" s="1138"/>
      <c r="AA49" s="1138"/>
      <c r="AB49" s="1138"/>
      <c r="AC49" s="1138"/>
      <c r="AD49" s="1204"/>
    </row>
    <row r="50" spans="5:30">
      <c r="G50" s="1131"/>
      <c r="H50" s="1132"/>
      <c r="I50" s="1137">
        <v>2020</v>
      </c>
      <c r="J50" s="1204"/>
      <c r="K50" s="1137">
        <v>2019</v>
      </c>
      <c r="L50" s="1204"/>
      <c r="M50" s="1137">
        <v>2018</v>
      </c>
      <c r="N50" s="1204"/>
      <c r="O50" s="1137">
        <v>2017</v>
      </c>
      <c r="P50" s="1204"/>
      <c r="U50" s="1131"/>
      <c r="V50" s="1132"/>
      <c r="W50" s="1137">
        <v>2020</v>
      </c>
      <c r="X50" s="1204"/>
      <c r="Y50" s="1137">
        <v>2019</v>
      </c>
      <c r="Z50" s="1204"/>
      <c r="AA50" s="1137">
        <v>2018</v>
      </c>
      <c r="AB50" s="1204"/>
      <c r="AC50" s="1137">
        <v>2017</v>
      </c>
      <c r="AD50" s="1204"/>
    </row>
    <row r="51" spans="5:30">
      <c r="G51" s="1133"/>
      <c r="H51" s="1134"/>
      <c r="I51" s="1137" t="s">
        <v>985</v>
      </c>
      <c r="J51" s="1204"/>
      <c r="K51" s="1137" t="s">
        <v>985</v>
      </c>
      <c r="L51" s="1204"/>
      <c r="M51" s="1137" t="s">
        <v>985</v>
      </c>
      <c r="N51" s="1204"/>
      <c r="O51" s="1137" t="s">
        <v>985</v>
      </c>
      <c r="P51" s="1204"/>
      <c r="U51" s="1133"/>
      <c r="V51" s="1134"/>
      <c r="W51" s="1137" t="s">
        <v>964</v>
      </c>
      <c r="X51" s="1204"/>
      <c r="Y51" s="1137" t="s">
        <v>964</v>
      </c>
      <c r="Z51" s="1204"/>
      <c r="AA51" s="1137" t="s">
        <v>964</v>
      </c>
      <c r="AB51" s="1204"/>
      <c r="AC51" s="1137" t="s">
        <v>964</v>
      </c>
      <c r="AD51" s="1204"/>
    </row>
    <row r="52" spans="5:30">
      <c r="G52" s="409" t="s">
        <v>263</v>
      </c>
      <c r="H52" s="410" t="s">
        <v>430</v>
      </c>
      <c r="I52" s="411">
        <v>4590.3</v>
      </c>
      <c r="J52" s="412" t="s">
        <v>458</v>
      </c>
      <c r="K52" s="411">
        <v>4745.2</v>
      </c>
      <c r="L52" s="412" t="s">
        <v>458</v>
      </c>
      <c r="M52" s="411">
        <v>4754.3999999999996</v>
      </c>
      <c r="N52" s="412"/>
      <c r="O52" s="411">
        <v>4627.3</v>
      </c>
      <c r="P52" s="412"/>
      <c r="U52" s="409" t="s">
        <v>263</v>
      </c>
      <c r="V52" s="410" t="s">
        <v>430</v>
      </c>
      <c r="W52" s="411">
        <v>17962.599999999999</v>
      </c>
      <c r="X52" s="412" t="s">
        <v>458</v>
      </c>
      <c r="Y52" s="411">
        <v>18475.7</v>
      </c>
      <c r="Z52" s="412" t="s">
        <v>458</v>
      </c>
      <c r="AA52" s="411">
        <v>18053.5</v>
      </c>
      <c r="AB52" s="412"/>
      <c r="AC52" s="411">
        <v>17354.099999999999</v>
      </c>
      <c r="AD52" s="412"/>
    </row>
    <row r="53" spans="5:30">
      <c r="G53" s="413" t="s">
        <v>3</v>
      </c>
      <c r="H53" s="414">
        <v>16</v>
      </c>
      <c r="I53" s="415">
        <v>5587.2</v>
      </c>
      <c r="J53" s="416" t="s">
        <v>458</v>
      </c>
      <c r="K53" s="415">
        <v>5806</v>
      </c>
      <c r="L53" s="416" t="s">
        <v>458</v>
      </c>
      <c r="M53" s="415">
        <v>5794.6</v>
      </c>
      <c r="N53" s="416"/>
      <c r="O53" s="415">
        <v>5534.6</v>
      </c>
      <c r="P53" s="416"/>
      <c r="U53" s="413" t="s">
        <v>3</v>
      </c>
      <c r="V53" s="414">
        <v>16</v>
      </c>
      <c r="W53" s="415">
        <v>15416.1</v>
      </c>
      <c r="X53" s="416" t="s">
        <v>458</v>
      </c>
      <c r="Y53" s="415">
        <v>15195.7</v>
      </c>
      <c r="Z53" s="416" t="s">
        <v>458</v>
      </c>
      <c r="AA53" s="415">
        <v>15436.5</v>
      </c>
      <c r="AB53" s="416"/>
      <c r="AC53" s="415">
        <v>13835.9</v>
      </c>
      <c r="AD53" s="416"/>
    </row>
    <row r="54" spans="5:30">
      <c r="G54" s="409" t="s">
        <v>150</v>
      </c>
      <c r="H54" s="410" t="s">
        <v>290</v>
      </c>
      <c r="I54" s="411">
        <v>6816.5</v>
      </c>
      <c r="J54" s="412" t="s">
        <v>458</v>
      </c>
      <c r="K54" s="411">
        <v>7026.4</v>
      </c>
      <c r="L54" s="412" t="s">
        <v>458</v>
      </c>
      <c r="M54" s="411">
        <v>6948.4</v>
      </c>
      <c r="N54" s="412"/>
      <c r="O54" s="411">
        <v>6868.7</v>
      </c>
      <c r="P54" s="412"/>
      <c r="U54" s="409" t="s">
        <v>150</v>
      </c>
      <c r="V54" s="410" t="s">
        <v>290</v>
      </c>
      <c r="W54" s="411">
        <v>14754.9</v>
      </c>
      <c r="X54" s="412" t="s">
        <v>458</v>
      </c>
      <c r="Y54" s="411">
        <v>12181.6</v>
      </c>
      <c r="Z54" s="412" t="s">
        <v>458</v>
      </c>
      <c r="AA54" s="411">
        <v>13498.7</v>
      </c>
      <c r="AB54" s="412"/>
      <c r="AC54" s="411">
        <v>13329.4</v>
      </c>
      <c r="AD54" s="412"/>
    </row>
    <row r="55" spans="5:30">
      <c r="G55" s="413" t="s">
        <v>151</v>
      </c>
      <c r="H55" s="414" t="s">
        <v>291</v>
      </c>
      <c r="I55" s="415">
        <v>4118.8</v>
      </c>
      <c r="J55" s="416" t="s">
        <v>458</v>
      </c>
      <c r="K55" s="415">
        <v>4197</v>
      </c>
      <c r="L55" s="416" t="s">
        <v>458</v>
      </c>
      <c r="M55" s="415">
        <v>4149</v>
      </c>
      <c r="N55" s="416"/>
      <c r="O55" s="415">
        <v>3964.8</v>
      </c>
      <c r="P55" s="416"/>
      <c r="U55" s="413" t="s">
        <v>151</v>
      </c>
      <c r="V55" s="414" t="s">
        <v>291</v>
      </c>
      <c r="W55" s="415">
        <v>10675.1</v>
      </c>
      <c r="X55" s="416" t="s">
        <v>458</v>
      </c>
      <c r="Y55" s="415">
        <v>11360.8</v>
      </c>
      <c r="Z55" s="416" t="s">
        <v>458</v>
      </c>
      <c r="AA55" s="415">
        <v>11317.7</v>
      </c>
      <c r="AB55" s="416"/>
      <c r="AC55" s="415">
        <v>12118.7</v>
      </c>
      <c r="AD55" s="416"/>
    </row>
    <row r="56" spans="5:30">
      <c r="G56" s="409" t="s">
        <v>152</v>
      </c>
      <c r="H56" s="410" t="s">
        <v>292</v>
      </c>
      <c r="I56" s="411">
        <v>3454.3</v>
      </c>
      <c r="J56" s="412" t="s">
        <v>458</v>
      </c>
      <c r="K56" s="411">
        <v>3569.9</v>
      </c>
      <c r="L56" s="412" t="s">
        <v>458</v>
      </c>
      <c r="M56" s="411">
        <v>3621.1</v>
      </c>
      <c r="N56" s="412"/>
      <c r="O56" s="411">
        <v>3486.1</v>
      </c>
      <c r="P56" s="412"/>
      <c r="U56" s="409" t="s">
        <v>152</v>
      </c>
      <c r="V56" s="410" t="s">
        <v>292</v>
      </c>
      <c r="W56" s="411">
        <v>6223.4</v>
      </c>
      <c r="X56" s="412" t="s">
        <v>458</v>
      </c>
      <c r="Y56" s="411">
        <v>6879.2</v>
      </c>
      <c r="Z56" s="412" t="s">
        <v>458</v>
      </c>
      <c r="AA56" s="411">
        <v>7110.1</v>
      </c>
      <c r="AB56" s="412"/>
      <c r="AC56" s="411">
        <v>7072.7</v>
      </c>
      <c r="AD56" s="412"/>
    </row>
    <row r="57" spans="5:30">
      <c r="G57" s="417" t="s">
        <v>986</v>
      </c>
      <c r="H57" s="418"/>
      <c r="I57" s="418"/>
      <c r="J57" s="475"/>
      <c r="K57" s="475"/>
      <c r="L57" s="475"/>
      <c r="M57" s="475"/>
      <c r="N57" s="475"/>
      <c r="O57" s="475"/>
      <c r="P57" s="418"/>
      <c r="U57" s="417" t="s">
        <v>965</v>
      </c>
      <c r="V57" s="418"/>
      <c r="W57" s="418"/>
      <c r="X57" s="1203"/>
      <c r="Y57" s="1203"/>
      <c r="Z57" s="1203"/>
      <c r="AA57" s="1203"/>
      <c r="AB57" s="1203"/>
      <c r="AC57" s="1203"/>
      <c r="AD57" s="418"/>
    </row>
    <row r="58" spans="5:30" ht="15" thickBot="1"/>
    <row r="59" spans="5:30" ht="15" thickBot="1">
      <c r="E59" s="1162" t="s">
        <v>1052</v>
      </c>
      <c r="F59" s="1163"/>
      <c r="G59" s="1164"/>
    </row>
    <row r="60" spans="5:30" ht="20.399999999999999" customHeight="1">
      <c r="G60" s="1131" t="s">
        <v>780</v>
      </c>
      <c r="H60" s="1130"/>
      <c r="I60" s="1135" t="s">
        <v>987</v>
      </c>
      <c r="J60" s="1136"/>
      <c r="K60" s="1136"/>
      <c r="L60" s="1136"/>
      <c r="M60" s="1136"/>
      <c r="N60" s="1136"/>
      <c r="O60" s="1136"/>
      <c r="P60" s="1205"/>
    </row>
    <row r="61" spans="5:30">
      <c r="G61" s="1131"/>
      <c r="H61" s="1132"/>
      <c r="I61" s="1137" t="s">
        <v>449</v>
      </c>
      <c r="J61" s="1138"/>
      <c r="K61" s="1138"/>
      <c r="L61" s="1138"/>
      <c r="M61" s="1138"/>
      <c r="N61" s="1138"/>
      <c r="O61" s="1138"/>
      <c r="P61" s="1204"/>
    </row>
    <row r="62" spans="5:30">
      <c r="G62" s="1131"/>
      <c r="H62" s="1132"/>
      <c r="I62" s="1137">
        <v>2020</v>
      </c>
      <c r="J62" s="1204"/>
      <c r="K62" s="1137">
        <v>2019</v>
      </c>
      <c r="L62" s="1204"/>
      <c r="M62" s="1137">
        <v>2018</v>
      </c>
      <c r="N62" s="1204"/>
      <c r="O62" s="1137">
        <v>2017</v>
      </c>
      <c r="P62" s="1204"/>
    </row>
    <row r="63" spans="5:30">
      <c r="G63" s="1133"/>
      <c r="H63" s="1134"/>
      <c r="I63" s="1137" t="s">
        <v>985</v>
      </c>
      <c r="J63" s="1204"/>
      <c r="K63" s="1137" t="s">
        <v>985</v>
      </c>
      <c r="L63" s="1204"/>
      <c r="M63" s="1137" t="s">
        <v>985</v>
      </c>
      <c r="N63" s="1204"/>
      <c r="O63" s="1137" t="s">
        <v>985</v>
      </c>
      <c r="P63" s="1204"/>
    </row>
    <row r="64" spans="5:30">
      <c r="G64" s="409" t="s">
        <v>263</v>
      </c>
      <c r="H64" s="410" t="s">
        <v>430</v>
      </c>
      <c r="I64" s="411">
        <v>1325.6</v>
      </c>
      <c r="J64" s="412" t="s">
        <v>458</v>
      </c>
      <c r="K64" s="411">
        <v>1266.5999999999999</v>
      </c>
      <c r="L64" s="412" t="s">
        <v>458</v>
      </c>
      <c r="M64" s="411">
        <v>1287.3</v>
      </c>
      <c r="N64" s="412"/>
      <c r="O64" s="411">
        <v>1216.0999999999999</v>
      </c>
      <c r="P64" s="412"/>
    </row>
    <row r="65" spans="5:16">
      <c r="G65" s="413" t="s">
        <v>3</v>
      </c>
      <c r="H65" s="414">
        <v>16</v>
      </c>
      <c r="I65" s="415">
        <v>1320</v>
      </c>
      <c r="J65" s="416" t="s">
        <v>458</v>
      </c>
      <c r="K65" s="415">
        <v>1267.2</v>
      </c>
      <c r="L65" s="416" t="s">
        <v>458</v>
      </c>
      <c r="M65" s="415">
        <v>1280.5</v>
      </c>
      <c r="N65" s="416"/>
      <c r="O65" s="415">
        <v>1215.7</v>
      </c>
      <c r="P65" s="416"/>
    </row>
    <row r="66" spans="5:16">
      <c r="G66" s="409" t="s">
        <v>150</v>
      </c>
      <c r="H66" s="410" t="s">
        <v>290</v>
      </c>
      <c r="I66" s="411">
        <v>1285.2</v>
      </c>
      <c r="J66" s="412" t="s">
        <v>458</v>
      </c>
      <c r="K66" s="411">
        <v>1246.3</v>
      </c>
      <c r="L66" s="412" t="s">
        <v>458</v>
      </c>
      <c r="M66" s="411">
        <v>1274.8</v>
      </c>
      <c r="N66" s="412"/>
      <c r="O66" s="411">
        <v>1219.4000000000001</v>
      </c>
      <c r="P66" s="412"/>
    </row>
    <row r="67" spans="5:16">
      <c r="G67" s="413" t="s">
        <v>151</v>
      </c>
      <c r="H67" s="414" t="s">
        <v>291</v>
      </c>
      <c r="I67" s="415">
        <v>1212.2</v>
      </c>
      <c r="J67" s="416" t="s">
        <v>458</v>
      </c>
      <c r="K67" s="415">
        <v>1161.7</v>
      </c>
      <c r="L67" s="416" t="s">
        <v>458</v>
      </c>
      <c r="M67" s="415">
        <v>1168.8</v>
      </c>
      <c r="N67" s="416"/>
      <c r="O67" s="415">
        <v>1099.5</v>
      </c>
      <c r="P67" s="416"/>
    </row>
    <row r="68" spans="5:16">
      <c r="G68" s="409" t="s">
        <v>152</v>
      </c>
      <c r="H68" s="410" t="s">
        <v>292</v>
      </c>
      <c r="I68" s="411">
        <v>1297.8</v>
      </c>
      <c r="J68" s="412" t="s">
        <v>458</v>
      </c>
      <c r="K68" s="411">
        <v>1237</v>
      </c>
      <c r="L68" s="412" t="s">
        <v>458</v>
      </c>
      <c r="M68" s="411">
        <v>1255.7</v>
      </c>
      <c r="N68" s="412"/>
      <c r="O68" s="411">
        <v>1193.7</v>
      </c>
      <c r="P68" s="412"/>
    </row>
    <row r="69" spans="5:16">
      <c r="G69" s="417" t="s">
        <v>988</v>
      </c>
      <c r="H69" s="418"/>
      <c r="I69" s="418"/>
      <c r="J69" s="475"/>
      <c r="K69" s="475"/>
      <c r="L69" s="475"/>
      <c r="M69" s="475"/>
      <c r="N69" s="475"/>
      <c r="O69" s="475"/>
      <c r="P69" s="418"/>
    </row>
    <row r="71" spans="5:16" ht="15" thickBot="1"/>
    <row r="72" spans="5:16" ht="15" thickBot="1">
      <c r="E72" s="1162" t="s">
        <v>1051</v>
      </c>
      <c r="F72" s="1163"/>
      <c r="G72" s="1164"/>
    </row>
    <row r="73" spans="5:16" ht="20.399999999999999" customHeight="1">
      <c r="G73" s="1131" t="s">
        <v>452</v>
      </c>
      <c r="H73" s="1130"/>
      <c r="I73" s="1135" t="s">
        <v>1049</v>
      </c>
      <c r="J73" s="1136"/>
      <c r="K73" s="1136"/>
      <c r="L73" s="1136"/>
      <c r="M73" s="1136"/>
      <c r="N73" s="1136"/>
      <c r="O73" s="1136"/>
      <c r="P73" s="1205"/>
    </row>
    <row r="74" spans="5:16">
      <c r="G74" s="1131"/>
      <c r="H74" s="1132"/>
      <c r="I74" s="1137" t="s">
        <v>449</v>
      </c>
      <c r="J74" s="1138"/>
      <c r="K74" s="1138"/>
      <c r="L74" s="1138"/>
      <c r="M74" s="1138"/>
      <c r="N74" s="1138"/>
      <c r="O74" s="1138"/>
      <c r="P74" s="1204"/>
    </row>
    <row r="75" spans="5:16">
      <c r="G75" s="1131"/>
      <c r="H75" s="1132"/>
      <c r="I75" s="1137">
        <v>2020</v>
      </c>
      <c r="J75" s="1204"/>
      <c r="K75" s="1137">
        <v>2019</v>
      </c>
      <c r="L75" s="1204"/>
      <c r="M75" s="1137">
        <v>2018</v>
      </c>
      <c r="N75" s="1204"/>
      <c r="O75" s="1137">
        <v>2017</v>
      </c>
      <c r="P75" s="1204"/>
    </row>
    <row r="76" spans="5:16">
      <c r="G76" s="1133"/>
      <c r="H76" s="1134"/>
      <c r="I76" s="1137" t="s">
        <v>964</v>
      </c>
      <c r="J76" s="1204"/>
      <c r="K76" s="1137" t="s">
        <v>964</v>
      </c>
      <c r="L76" s="1204"/>
      <c r="M76" s="1137" t="s">
        <v>964</v>
      </c>
      <c r="N76" s="1204"/>
      <c r="O76" s="1137" t="s">
        <v>964</v>
      </c>
      <c r="P76" s="1204"/>
    </row>
    <row r="77" spans="5:16">
      <c r="G77" s="409" t="s">
        <v>263</v>
      </c>
      <c r="H77" s="410" t="s">
        <v>430</v>
      </c>
      <c r="I77" s="411">
        <v>188073.1</v>
      </c>
      <c r="J77" s="412" t="s">
        <v>458</v>
      </c>
      <c r="K77" s="411">
        <v>195384</v>
      </c>
      <c r="L77" s="412" t="s">
        <v>458</v>
      </c>
      <c r="M77" s="411">
        <v>196598.39999999999</v>
      </c>
      <c r="N77" s="412"/>
      <c r="O77" s="411">
        <v>175690.1</v>
      </c>
      <c r="P77" s="412"/>
    </row>
    <row r="78" spans="5:16">
      <c r="G78" s="413" t="s">
        <v>3</v>
      </c>
      <c r="H78" s="414">
        <v>16</v>
      </c>
      <c r="I78" s="415">
        <v>248144.3</v>
      </c>
      <c r="J78" s="416" t="s">
        <v>458</v>
      </c>
      <c r="K78" s="415">
        <v>264344.09999999998</v>
      </c>
      <c r="L78" s="416" t="s">
        <v>458</v>
      </c>
      <c r="M78" s="415">
        <v>262942.40000000002</v>
      </c>
      <c r="N78" s="416"/>
      <c r="O78" s="415">
        <v>250959.5</v>
      </c>
      <c r="P78" s="416"/>
    </row>
    <row r="79" spans="5:16">
      <c r="G79" s="409" t="s">
        <v>150</v>
      </c>
      <c r="H79" s="410" t="s">
        <v>290</v>
      </c>
      <c r="I79" s="411">
        <v>455797.3</v>
      </c>
      <c r="J79" s="412" t="s">
        <v>458</v>
      </c>
      <c r="K79" s="411">
        <v>486581.6</v>
      </c>
      <c r="L79" s="412" t="s">
        <v>458</v>
      </c>
      <c r="M79" s="411">
        <v>487421.9</v>
      </c>
      <c r="N79" s="412"/>
      <c r="O79" s="411">
        <v>491567.9</v>
      </c>
      <c r="P79" s="412"/>
    </row>
    <row r="80" spans="5:16">
      <c r="G80" s="413" t="s">
        <v>151</v>
      </c>
      <c r="H80" s="414" t="s">
        <v>291</v>
      </c>
      <c r="I80" s="415">
        <v>166371.29999999999</v>
      </c>
      <c r="J80" s="416" t="s">
        <v>458</v>
      </c>
      <c r="K80" s="415">
        <v>172238.7</v>
      </c>
      <c r="L80" s="416" t="s">
        <v>458</v>
      </c>
      <c r="M80" s="415">
        <v>161831.6</v>
      </c>
      <c r="N80" s="416"/>
      <c r="O80" s="415">
        <v>148667.1</v>
      </c>
      <c r="P80" s="416"/>
    </row>
    <row r="81" spans="7:16">
      <c r="G81" s="409" t="s">
        <v>152</v>
      </c>
      <c r="H81" s="410" t="s">
        <v>292</v>
      </c>
      <c r="I81" s="411">
        <v>68439.3</v>
      </c>
      <c r="J81" s="412" t="s">
        <v>458</v>
      </c>
      <c r="K81" s="411">
        <v>76943.5</v>
      </c>
      <c r="L81" s="412" t="s">
        <v>458</v>
      </c>
      <c r="M81" s="411">
        <v>77959.5</v>
      </c>
      <c r="N81" s="412"/>
      <c r="O81" s="411">
        <v>76221.5</v>
      </c>
      <c r="P81" s="412"/>
    </row>
    <row r="82" spans="7:16">
      <c r="G82" s="417" t="s">
        <v>1050</v>
      </c>
      <c r="H82" s="418"/>
      <c r="I82" s="418"/>
      <c r="J82" s="1203"/>
      <c r="K82" s="1203"/>
      <c r="L82" s="1203"/>
      <c r="M82" s="1203"/>
      <c r="N82" s="1203"/>
      <c r="O82" s="1203"/>
      <c r="P82" s="418"/>
    </row>
  </sheetData>
  <mergeCells count="152">
    <mergeCell ref="T47:V47"/>
    <mergeCell ref="E35:G35"/>
    <mergeCell ref="E23:G23"/>
    <mergeCell ref="E72:G72"/>
    <mergeCell ref="X57:Y57"/>
    <mergeCell ref="Z57:AA57"/>
    <mergeCell ref="J82:K82"/>
    <mergeCell ref="L82:M82"/>
    <mergeCell ref="N82:O82"/>
    <mergeCell ref="G73:H76"/>
    <mergeCell ref="I73:P73"/>
    <mergeCell ref="I74:P74"/>
    <mergeCell ref="I75:J75"/>
    <mergeCell ref="K75:L75"/>
    <mergeCell ref="M75:N75"/>
    <mergeCell ref="O75:P75"/>
    <mergeCell ref="I76:J76"/>
    <mergeCell ref="K76:L76"/>
    <mergeCell ref="M76:N76"/>
    <mergeCell ref="O76:P76"/>
    <mergeCell ref="W51:X51"/>
    <mergeCell ref="Y51:Z51"/>
    <mergeCell ref="AA51:AB51"/>
    <mergeCell ref="E47:G47"/>
    <mergeCell ref="AC51:AD51"/>
    <mergeCell ref="W48:AD48"/>
    <mergeCell ref="W49:AD49"/>
    <mergeCell ref="W50:X50"/>
    <mergeCell ref="Y50:Z50"/>
    <mergeCell ref="AA50:AB50"/>
    <mergeCell ref="AC50:AD50"/>
    <mergeCell ref="U48:V51"/>
    <mergeCell ref="E59:G59"/>
    <mergeCell ref="AB57:AC57"/>
    <mergeCell ref="G48:H51"/>
    <mergeCell ref="I48:P48"/>
    <mergeCell ref="I49:P49"/>
    <mergeCell ref="I50:J50"/>
    <mergeCell ref="K50:L50"/>
    <mergeCell ref="M50:N50"/>
    <mergeCell ref="O50:P50"/>
    <mergeCell ref="I51:J51"/>
    <mergeCell ref="K51:L51"/>
    <mergeCell ref="M51:N51"/>
    <mergeCell ref="O51:P51"/>
    <mergeCell ref="G60:H63"/>
    <mergeCell ref="I60:P60"/>
    <mergeCell ref="I61:P61"/>
    <mergeCell ref="I62:J62"/>
    <mergeCell ref="K62:L62"/>
    <mergeCell ref="M62:N62"/>
    <mergeCell ref="O62:P62"/>
    <mergeCell ref="I63:J63"/>
    <mergeCell ref="K63:L63"/>
    <mergeCell ref="M63:N63"/>
    <mergeCell ref="O63:P63"/>
    <mergeCell ref="G36:H39"/>
    <mergeCell ref="I36:R36"/>
    <mergeCell ref="I37:R37"/>
    <mergeCell ref="I38:J38"/>
    <mergeCell ref="K38:L38"/>
    <mergeCell ref="M38:N38"/>
    <mergeCell ref="O38:P38"/>
    <mergeCell ref="Q38:R38"/>
    <mergeCell ref="I39:J39"/>
    <mergeCell ref="K39:L39"/>
    <mergeCell ref="M39:N39"/>
    <mergeCell ref="O39:P39"/>
    <mergeCell ref="Q39:R39"/>
    <mergeCell ref="G24:H27"/>
    <mergeCell ref="I24:P24"/>
    <mergeCell ref="I25:P25"/>
    <mergeCell ref="I26:J26"/>
    <mergeCell ref="K26:L26"/>
    <mergeCell ref="M26:N26"/>
    <mergeCell ref="O26:P26"/>
    <mergeCell ref="I27:J27"/>
    <mergeCell ref="K27:L27"/>
    <mergeCell ref="M27:N27"/>
    <mergeCell ref="O27:P27"/>
    <mergeCell ref="BQ15:BR15"/>
    <mergeCell ref="BS15:BT15"/>
    <mergeCell ref="BE15:BF15"/>
    <mergeCell ref="BG15:BH15"/>
    <mergeCell ref="BI15:BJ15"/>
    <mergeCell ref="BK15:BL15"/>
    <mergeCell ref="BM15:BN15"/>
    <mergeCell ref="BO15:BP15"/>
    <mergeCell ref="BC15:BD15"/>
    <mergeCell ref="AY15:AZ15"/>
    <mergeCell ref="BA15:BB15"/>
    <mergeCell ref="AE15:AF15"/>
    <mergeCell ref="I15:J15"/>
    <mergeCell ref="K15:L15"/>
    <mergeCell ref="M15:N15"/>
    <mergeCell ref="O15:P15"/>
    <mergeCell ref="Q15:R15"/>
    <mergeCell ref="S15:T15"/>
    <mergeCell ref="U15:V15"/>
    <mergeCell ref="W15:X15"/>
    <mergeCell ref="Y15:Z15"/>
    <mergeCell ref="AA15:AB15"/>
    <mergeCell ref="AC15:AD15"/>
    <mergeCell ref="AG15:AH15"/>
    <mergeCell ref="AI15:AJ15"/>
    <mergeCell ref="AK15:AL15"/>
    <mergeCell ref="AM15:AN15"/>
    <mergeCell ref="AO15:AP15"/>
    <mergeCell ref="AQ15:AR15"/>
    <mergeCell ref="AS15:AT15"/>
    <mergeCell ref="AU15:AV15"/>
    <mergeCell ref="AW15:AX15"/>
    <mergeCell ref="AM14:AN14"/>
    <mergeCell ref="AO14:AP14"/>
    <mergeCell ref="AQ14:AR14"/>
    <mergeCell ref="AS14:AT14"/>
    <mergeCell ref="BS14:BT14"/>
    <mergeCell ref="AW14:AX14"/>
    <mergeCell ref="AY14:AZ14"/>
    <mergeCell ref="BA14:BB14"/>
    <mergeCell ref="BC14:BD14"/>
    <mergeCell ref="BE14:BF14"/>
    <mergeCell ref="BG14:BH14"/>
    <mergeCell ref="BI14:BJ14"/>
    <mergeCell ref="BK14:BL14"/>
    <mergeCell ref="BM14:BN14"/>
    <mergeCell ref="BO14:BP14"/>
    <mergeCell ref="BQ14:BR14"/>
    <mergeCell ref="W14:X14"/>
    <mergeCell ref="G10:H15"/>
    <mergeCell ref="I10:BT10"/>
    <mergeCell ref="I11:BT11"/>
    <mergeCell ref="I12:X12"/>
    <mergeCell ref="Y12:AN12"/>
    <mergeCell ref="AO12:BD12"/>
    <mergeCell ref="BE12:BT12"/>
    <mergeCell ref="I13:BT13"/>
    <mergeCell ref="I14:J14"/>
    <mergeCell ref="K14:L14"/>
    <mergeCell ref="M14:N14"/>
    <mergeCell ref="O14:P14"/>
    <mergeCell ref="Q14:R14"/>
    <mergeCell ref="S14:T14"/>
    <mergeCell ref="U14:V14"/>
    <mergeCell ref="AU14:AV14"/>
    <mergeCell ref="Y14:Z14"/>
    <mergeCell ref="AA14:AB14"/>
    <mergeCell ref="AC14:AD14"/>
    <mergeCell ref="AE14:AF14"/>
    <mergeCell ref="AG14:AH14"/>
    <mergeCell ref="AI14:AJ14"/>
    <mergeCell ref="AK14:AL14"/>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A18F-5DFF-461E-B37D-B01DB2A56252}">
  <dimension ref="D6:BQ16"/>
  <sheetViews>
    <sheetView workbookViewId="0">
      <selection activeCell="F6" sqref="F6:BQ6"/>
    </sheetView>
  </sheetViews>
  <sheetFormatPr defaultRowHeight="14.4"/>
  <sheetData>
    <row r="6" spans="4:69">
      <c r="D6" s="1129" t="s">
        <v>452</v>
      </c>
      <c r="E6" s="1130"/>
      <c r="F6" s="1135" t="s">
        <v>712</v>
      </c>
      <c r="G6" s="1136"/>
      <c r="H6" s="1136"/>
      <c r="I6" s="1136"/>
      <c r="J6" s="1136"/>
      <c r="K6" s="1136"/>
      <c r="L6" s="1136"/>
      <c r="M6" s="1136"/>
      <c r="N6" s="1136"/>
      <c r="O6" s="1136"/>
      <c r="P6" s="1136"/>
      <c r="Q6" s="1136"/>
      <c r="R6" s="1136"/>
      <c r="S6" s="1136"/>
      <c r="T6" s="1136"/>
      <c r="U6" s="1136"/>
      <c r="V6" s="1136"/>
      <c r="W6" s="1136"/>
      <c r="X6" s="1136"/>
      <c r="Y6" s="1136"/>
      <c r="Z6" s="1136"/>
      <c r="AA6" s="1136"/>
      <c r="AB6" s="1136"/>
      <c r="AC6" s="1136"/>
      <c r="AD6" s="1136"/>
      <c r="AE6" s="1136"/>
      <c r="AF6" s="1136"/>
      <c r="AG6" s="1136"/>
      <c r="AH6" s="1136"/>
      <c r="AI6" s="1136"/>
      <c r="AJ6" s="1136"/>
      <c r="AK6" s="1136"/>
      <c r="AL6" s="1136"/>
      <c r="AM6" s="1136"/>
      <c r="AN6" s="1136"/>
      <c r="AO6" s="1136"/>
      <c r="AP6" s="1136"/>
      <c r="AQ6" s="1136"/>
      <c r="AR6" s="1136"/>
      <c r="AS6" s="1136"/>
      <c r="AT6" s="1136"/>
      <c r="AU6" s="1136"/>
      <c r="AV6" s="1136"/>
      <c r="AW6" s="1136"/>
      <c r="AX6" s="1136"/>
      <c r="AY6" s="1136"/>
      <c r="AZ6" s="1136"/>
      <c r="BA6" s="1136"/>
      <c r="BB6" s="1136"/>
      <c r="BC6" s="1136"/>
      <c r="BD6" s="1136"/>
      <c r="BE6" s="1136"/>
      <c r="BF6" s="1136"/>
      <c r="BG6" s="1136"/>
      <c r="BH6" s="1136"/>
      <c r="BI6" s="1136"/>
      <c r="BJ6" s="1136"/>
      <c r="BK6" s="1136"/>
      <c r="BL6" s="1136"/>
      <c r="BM6" s="1136"/>
      <c r="BN6" s="1136"/>
      <c r="BO6" s="1136"/>
      <c r="BP6" s="1136"/>
      <c r="BQ6" s="1205"/>
    </row>
    <row r="7" spans="4:69">
      <c r="D7" s="1131"/>
      <c r="E7" s="1132"/>
      <c r="F7" s="1137" t="s">
        <v>514</v>
      </c>
      <c r="G7" s="1138"/>
      <c r="H7" s="1138"/>
      <c r="I7" s="1138"/>
      <c r="J7" s="1138"/>
      <c r="K7" s="1138"/>
      <c r="L7" s="1138"/>
      <c r="M7" s="1138"/>
      <c r="N7" s="1138"/>
      <c r="O7" s="1138"/>
      <c r="P7" s="1138"/>
      <c r="Q7" s="1138"/>
      <c r="R7" s="1138"/>
      <c r="S7" s="1138"/>
      <c r="T7" s="1138"/>
      <c r="U7" s="1138"/>
      <c r="V7" s="1138"/>
      <c r="W7" s="1138"/>
      <c r="X7" s="1138"/>
      <c r="Y7" s="1138"/>
      <c r="Z7" s="1138"/>
      <c r="AA7" s="1138"/>
      <c r="AB7" s="1138"/>
      <c r="AC7" s="1138"/>
      <c r="AD7" s="1138"/>
      <c r="AE7" s="1138"/>
      <c r="AF7" s="1138"/>
      <c r="AG7" s="1138"/>
      <c r="AH7" s="1138"/>
      <c r="AI7" s="1138"/>
      <c r="AJ7" s="1138"/>
      <c r="AK7" s="1138"/>
      <c r="AL7" s="1138"/>
      <c r="AM7" s="1138"/>
      <c r="AN7" s="1138"/>
      <c r="AO7" s="1138"/>
      <c r="AP7" s="1138"/>
      <c r="AQ7" s="1138"/>
      <c r="AR7" s="1138"/>
      <c r="AS7" s="1138"/>
      <c r="AT7" s="1138"/>
      <c r="AU7" s="1138"/>
      <c r="AV7" s="1138"/>
      <c r="AW7" s="1138"/>
      <c r="AX7" s="1138"/>
      <c r="AY7" s="1138"/>
      <c r="AZ7" s="1138"/>
      <c r="BA7" s="1138"/>
      <c r="BB7" s="1138"/>
      <c r="BC7" s="1138"/>
      <c r="BD7" s="1138"/>
      <c r="BE7" s="1138"/>
      <c r="BF7" s="1138"/>
      <c r="BG7" s="1138"/>
      <c r="BH7" s="1138"/>
      <c r="BI7" s="1138"/>
      <c r="BJ7" s="1138"/>
      <c r="BK7" s="1138"/>
      <c r="BL7" s="1138"/>
      <c r="BM7" s="1138"/>
      <c r="BN7" s="1138"/>
      <c r="BO7" s="1138"/>
      <c r="BP7" s="1138"/>
      <c r="BQ7" s="1204"/>
    </row>
    <row r="8" spans="4:69">
      <c r="D8" s="1131"/>
      <c r="E8" s="1132"/>
      <c r="F8" s="1137">
        <v>2020</v>
      </c>
      <c r="G8" s="1138"/>
      <c r="H8" s="1138"/>
      <c r="I8" s="1138"/>
      <c r="J8" s="1138"/>
      <c r="K8" s="1138"/>
      <c r="L8" s="1138"/>
      <c r="M8" s="1138"/>
      <c r="N8" s="1138"/>
      <c r="O8" s="1138"/>
      <c r="P8" s="1138"/>
      <c r="Q8" s="1138"/>
      <c r="R8" s="1138"/>
      <c r="S8" s="1138"/>
      <c r="T8" s="1138"/>
      <c r="U8" s="1204"/>
      <c r="V8" s="1137">
        <v>2019</v>
      </c>
      <c r="W8" s="1138"/>
      <c r="X8" s="1138"/>
      <c r="Y8" s="1138"/>
      <c r="Z8" s="1138"/>
      <c r="AA8" s="1138"/>
      <c r="AB8" s="1138"/>
      <c r="AC8" s="1138"/>
      <c r="AD8" s="1138"/>
      <c r="AE8" s="1138"/>
      <c r="AF8" s="1138"/>
      <c r="AG8" s="1138"/>
      <c r="AH8" s="1138"/>
      <c r="AI8" s="1138"/>
      <c r="AJ8" s="1138"/>
      <c r="AK8" s="1204"/>
      <c r="AL8" s="1137">
        <v>2018</v>
      </c>
      <c r="AM8" s="1138"/>
      <c r="AN8" s="1138"/>
      <c r="AO8" s="1138"/>
      <c r="AP8" s="1138"/>
      <c r="AQ8" s="1138"/>
      <c r="AR8" s="1138"/>
      <c r="AS8" s="1138"/>
      <c r="AT8" s="1138"/>
      <c r="AU8" s="1138"/>
      <c r="AV8" s="1138"/>
      <c r="AW8" s="1138"/>
      <c r="AX8" s="1138"/>
      <c r="AY8" s="1138"/>
      <c r="AZ8" s="1138"/>
      <c r="BA8" s="1204"/>
      <c r="BB8" s="1137">
        <v>2017</v>
      </c>
      <c r="BC8" s="1138"/>
      <c r="BD8" s="1138"/>
      <c r="BE8" s="1138"/>
      <c r="BF8" s="1138"/>
      <c r="BG8" s="1138"/>
      <c r="BH8" s="1138"/>
      <c r="BI8" s="1138"/>
      <c r="BJ8" s="1138"/>
      <c r="BK8" s="1138"/>
      <c r="BL8" s="1138"/>
      <c r="BM8" s="1138"/>
      <c r="BN8" s="1138"/>
      <c r="BO8" s="1138"/>
      <c r="BP8" s="1138"/>
      <c r="BQ8" s="1204"/>
    </row>
    <row r="9" spans="4:69">
      <c r="D9" s="1131"/>
      <c r="E9" s="1132"/>
      <c r="F9" s="1137" t="s">
        <v>713</v>
      </c>
      <c r="G9" s="1138"/>
      <c r="H9" s="1138"/>
      <c r="I9" s="1138"/>
      <c r="J9" s="1138"/>
      <c r="K9" s="1138"/>
      <c r="L9" s="1138"/>
      <c r="M9" s="1138"/>
      <c r="N9" s="1138"/>
      <c r="O9" s="1138"/>
      <c r="P9" s="1138"/>
      <c r="Q9" s="1138"/>
      <c r="R9" s="1138"/>
      <c r="S9" s="1138"/>
      <c r="T9" s="1138"/>
      <c r="U9" s="1138"/>
      <c r="V9" s="1138"/>
      <c r="W9" s="1138"/>
      <c r="X9" s="1138"/>
      <c r="Y9" s="1138"/>
      <c r="Z9" s="1138"/>
      <c r="AA9" s="1138"/>
      <c r="AB9" s="1138"/>
      <c r="AC9" s="1138"/>
      <c r="AD9" s="1138"/>
      <c r="AE9" s="1138"/>
      <c r="AF9" s="1138"/>
      <c r="AG9" s="1138"/>
      <c r="AH9" s="1138"/>
      <c r="AI9" s="1138"/>
      <c r="AJ9" s="1138"/>
      <c r="AK9" s="1138"/>
      <c r="AL9" s="1138"/>
      <c r="AM9" s="1138"/>
      <c r="AN9" s="1138"/>
      <c r="AO9" s="1138"/>
      <c r="AP9" s="1138"/>
      <c r="AQ9" s="1138"/>
      <c r="AR9" s="1138"/>
      <c r="AS9" s="1138"/>
      <c r="AT9" s="1138"/>
      <c r="AU9" s="1138"/>
      <c r="AV9" s="1138"/>
      <c r="AW9" s="1138"/>
      <c r="AX9" s="1138"/>
      <c r="AY9" s="1138"/>
      <c r="AZ9" s="1138"/>
      <c r="BA9" s="1138"/>
      <c r="BB9" s="1138"/>
      <c r="BC9" s="1138"/>
      <c r="BD9" s="1138"/>
      <c r="BE9" s="1138"/>
      <c r="BF9" s="1138"/>
      <c r="BG9" s="1138"/>
      <c r="BH9" s="1138"/>
      <c r="BI9" s="1138"/>
      <c r="BJ9" s="1138"/>
      <c r="BK9" s="1138"/>
      <c r="BL9" s="1138"/>
      <c r="BM9" s="1138"/>
      <c r="BN9" s="1138"/>
      <c r="BO9" s="1138"/>
      <c r="BP9" s="1138"/>
      <c r="BQ9" s="1204"/>
    </row>
    <row r="10" spans="4:69" ht="20.399999999999999" customHeight="1">
      <c r="D10" s="1131"/>
      <c r="E10" s="1132"/>
      <c r="F10" s="1137" t="s">
        <v>1</v>
      </c>
      <c r="G10" s="1204"/>
      <c r="H10" s="1137" t="s">
        <v>540</v>
      </c>
      <c r="I10" s="1204"/>
      <c r="J10" s="1137" t="s">
        <v>541</v>
      </c>
      <c r="K10" s="1204"/>
      <c r="L10" s="1137" t="s">
        <v>714</v>
      </c>
      <c r="M10" s="1204"/>
      <c r="N10" s="1137" t="s">
        <v>715</v>
      </c>
      <c r="O10" s="1204"/>
      <c r="P10" s="1137" t="s">
        <v>716</v>
      </c>
      <c r="Q10" s="1204"/>
      <c r="R10" s="1137" t="s">
        <v>717</v>
      </c>
      <c r="S10" s="1204"/>
      <c r="T10" s="1137" t="s">
        <v>718</v>
      </c>
      <c r="U10" s="1204"/>
      <c r="V10" s="1137" t="s">
        <v>1</v>
      </c>
      <c r="W10" s="1204"/>
      <c r="X10" s="1137" t="s">
        <v>540</v>
      </c>
      <c r="Y10" s="1204"/>
      <c r="Z10" s="1137" t="s">
        <v>541</v>
      </c>
      <c r="AA10" s="1204"/>
      <c r="AB10" s="1137" t="s">
        <v>714</v>
      </c>
      <c r="AC10" s="1204"/>
      <c r="AD10" s="1137" t="s">
        <v>715</v>
      </c>
      <c r="AE10" s="1204"/>
      <c r="AF10" s="1137" t="s">
        <v>716</v>
      </c>
      <c r="AG10" s="1204"/>
      <c r="AH10" s="1137" t="s">
        <v>717</v>
      </c>
      <c r="AI10" s="1204"/>
      <c r="AJ10" s="1137" t="s">
        <v>718</v>
      </c>
      <c r="AK10" s="1204"/>
      <c r="AL10" s="1137" t="s">
        <v>1</v>
      </c>
      <c r="AM10" s="1204"/>
      <c r="AN10" s="1137" t="s">
        <v>540</v>
      </c>
      <c r="AO10" s="1204"/>
      <c r="AP10" s="1137" t="s">
        <v>541</v>
      </c>
      <c r="AQ10" s="1204"/>
      <c r="AR10" s="1137" t="s">
        <v>714</v>
      </c>
      <c r="AS10" s="1204"/>
      <c r="AT10" s="1137" t="s">
        <v>715</v>
      </c>
      <c r="AU10" s="1204"/>
      <c r="AV10" s="1137" t="s">
        <v>716</v>
      </c>
      <c r="AW10" s="1204"/>
      <c r="AX10" s="1137" t="s">
        <v>717</v>
      </c>
      <c r="AY10" s="1204"/>
      <c r="AZ10" s="1137" t="s">
        <v>718</v>
      </c>
      <c r="BA10" s="1204"/>
      <c r="BB10" s="1137" t="s">
        <v>1</v>
      </c>
      <c r="BC10" s="1204"/>
      <c r="BD10" s="1137" t="s">
        <v>540</v>
      </c>
      <c r="BE10" s="1204"/>
      <c r="BF10" s="1137" t="s">
        <v>541</v>
      </c>
      <c r="BG10" s="1204"/>
      <c r="BH10" s="1137" t="s">
        <v>714</v>
      </c>
      <c r="BI10" s="1204"/>
      <c r="BJ10" s="1137" t="s">
        <v>715</v>
      </c>
      <c r="BK10" s="1204"/>
      <c r="BL10" s="1137" t="s">
        <v>716</v>
      </c>
      <c r="BM10" s="1204"/>
      <c r="BN10" s="1137" t="s">
        <v>717</v>
      </c>
      <c r="BO10" s="1204"/>
      <c r="BP10" s="1137" t="s">
        <v>718</v>
      </c>
      <c r="BQ10" s="1204"/>
    </row>
    <row r="11" spans="4:69">
      <c r="D11" s="1133"/>
      <c r="E11" s="1134"/>
      <c r="F11" s="1137" t="s">
        <v>719</v>
      </c>
      <c r="G11" s="1204"/>
      <c r="H11" s="1137" t="s">
        <v>719</v>
      </c>
      <c r="I11" s="1204"/>
      <c r="J11" s="1137" t="s">
        <v>719</v>
      </c>
      <c r="K11" s="1204"/>
      <c r="L11" s="1137" t="s">
        <v>719</v>
      </c>
      <c r="M11" s="1204"/>
      <c r="N11" s="1137" t="s">
        <v>719</v>
      </c>
      <c r="O11" s="1204"/>
      <c r="P11" s="1137" t="s">
        <v>719</v>
      </c>
      <c r="Q11" s="1204"/>
      <c r="R11" s="1137" t="s">
        <v>719</v>
      </c>
      <c r="S11" s="1204"/>
      <c r="T11" s="1137" t="s">
        <v>719</v>
      </c>
      <c r="U11" s="1204"/>
      <c r="V11" s="1137" t="s">
        <v>719</v>
      </c>
      <c r="W11" s="1204"/>
      <c r="X11" s="1137" t="s">
        <v>719</v>
      </c>
      <c r="Y11" s="1204"/>
      <c r="Z11" s="1137" t="s">
        <v>719</v>
      </c>
      <c r="AA11" s="1204"/>
      <c r="AB11" s="1137" t="s">
        <v>719</v>
      </c>
      <c r="AC11" s="1204"/>
      <c r="AD11" s="1137" t="s">
        <v>719</v>
      </c>
      <c r="AE11" s="1204"/>
      <c r="AF11" s="1137" t="s">
        <v>719</v>
      </c>
      <c r="AG11" s="1204"/>
      <c r="AH11" s="1137" t="s">
        <v>719</v>
      </c>
      <c r="AI11" s="1204"/>
      <c r="AJ11" s="1137" t="s">
        <v>719</v>
      </c>
      <c r="AK11" s="1204"/>
      <c r="AL11" s="1137" t="s">
        <v>719</v>
      </c>
      <c r="AM11" s="1204"/>
      <c r="AN11" s="1137" t="s">
        <v>719</v>
      </c>
      <c r="AO11" s="1204"/>
      <c r="AP11" s="1137" t="s">
        <v>719</v>
      </c>
      <c r="AQ11" s="1204"/>
      <c r="AR11" s="1137" t="s">
        <v>719</v>
      </c>
      <c r="AS11" s="1204"/>
      <c r="AT11" s="1137" t="s">
        <v>719</v>
      </c>
      <c r="AU11" s="1204"/>
      <c r="AV11" s="1137" t="s">
        <v>719</v>
      </c>
      <c r="AW11" s="1204"/>
      <c r="AX11" s="1137" t="s">
        <v>719</v>
      </c>
      <c r="AY11" s="1204"/>
      <c r="AZ11" s="1137" t="s">
        <v>719</v>
      </c>
      <c r="BA11" s="1204"/>
      <c r="BB11" s="1137" t="s">
        <v>719</v>
      </c>
      <c r="BC11" s="1204"/>
      <c r="BD11" s="1137" t="s">
        <v>719</v>
      </c>
      <c r="BE11" s="1204"/>
      <c r="BF11" s="1137" t="s">
        <v>719</v>
      </c>
      <c r="BG11" s="1204"/>
      <c r="BH11" s="1137" t="s">
        <v>719</v>
      </c>
      <c r="BI11" s="1204"/>
      <c r="BJ11" s="1137" t="s">
        <v>719</v>
      </c>
      <c r="BK11" s="1204"/>
      <c r="BL11" s="1137" t="s">
        <v>719</v>
      </c>
      <c r="BM11" s="1204"/>
      <c r="BN11" s="1137" t="s">
        <v>719</v>
      </c>
      <c r="BO11" s="1204"/>
      <c r="BP11" s="1137" t="s">
        <v>719</v>
      </c>
      <c r="BQ11" s="1204"/>
    </row>
    <row r="12" spans="4:69">
      <c r="D12" s="409" t="s">
        <v>263</v>
      </c>
      <c r="E12" s="410" t="s">
        <v>430</v>
      </c>
      <c r="F12" s="411">
        <v>6602565</v>
      </c>
      <c r="G12" s="412"/>
      <c r="H12" s="411">
        <v>5716143</v>
      </c>
      <c r="I12" s="412"/>
      <c r="J12" s="411">
        <v>601966</v>
      </c>
      <c r="K12" s="412"/>
      <c r="L12" s="411">
        <v>99195</v>
      </c>
      <c r="M12" s="412"/>
      <c r="N12" s="411">
        <v>57214</v>
      </c>
      <c r="O12" s="412"/>
      <c r="P12" s="411">
        <v>60119</v>
      </c>
      <c r="Q12" s="412"/>
      <c r="R12" s="411">
        <v>67476</v>
      </c>
      <c r="S12" s="412"/>
      <c r="T12" s="411">
        <v>452</v>
      </c>
      <c r="U12" s="412"/>
      <c r="V12" s="411">
        <v>6575444</v>
      </c>
      <c r="W12" s="412"/>
      <c r="X12" s="411">
        <v>5681692</v>
      </c>
      <c r="Y12" s="412"/>
      <c r="Z12" s="411">
        <v>602796</v>
      </c>
      <c r="AA12" s="412"/>
      <c r="AB12" s="411">
        <v>98791</v>
      </c>
      <c r="AC12" s="412"/>
      <c r="AD12" s="411">
        <v>58250</v>
      </c>
      <c r="AE12" s="412"/>
      <c r="AF12" s="411">
        <v>66197</v>
      </c>
      <c r="AG12" s="412"/>
      <c r="AH12" s="411">
        <v>67667</v>
      </c>
      <c r="AI12" s="412"/>
      <c r="AJ12" s="411">
        <v>51</v>
      </c>
      <c r="AK12" s="412"/>
      <c r="AL12" s="411">
        <v>6518194</v>
      </c>
      <c r="AM12" s="412"/>
      <c r="AN12" s="411">
        <v>5637345</v>
      </c>
      <c r="AO12" s="412"/>
      <c r="AP12" s="411">
        <v>591788</v>
      </c>
      <c r="AQ12" s="412"/>
      <c r="AR12" s="411">
        <v>97028</v>
      </c>
      <c r="AS12" s="412"/>
      <c r="AT12" s="411">
        <v>60408</v>
      </c>
      <c r="AU12" s="412" t="s">
        <v>459</v>
      </c>
      <c r="AV12" s="411">
        <v>64808</v>
      </c>
      <c r="AW12" s="412" t="s">
        <v>459</v>
      </c>
      <c r="AX12" s="411">
        <v>66765</v>
      </c>
      <c r="AY12" s="412" t="s">
        <v>459</v>
      </c>
      <c r="AZ12" s="411">
        <v>52</v>
      </c>
      <c r="BA12" s="412"/>
      <c r="BB12" s="411">
        <v>6478784</v>
      </c>
      <c r="BC12" s="412"/>
      <c r="BD12" s="411">
        <v>5606733</v>
      </c>
      <c r="BE12" s="412"/>
      <c r="BF12" s="411">
        <v>572645</v>
      </c>
      <c r="BG12" s="412"/>
      <c r="BH12" s="411">
        <v>106602</v>
      </c>
      <c r="BI12" s="412"/>
      <c r="BJ12" s="411">
        <v>61404</v>
      </c>
      <c r="BK12" s="412" t="s">
        <v>459</v>
      </c>
      <c r="BL12" s="411">
        <v>64543</v>
      </c>
      <c r="BM12" s="412" t="s">
        <v>459</v>
      </c>
      <c r="BN12" s="411">
        <v>66791</v>
      </c>
      <c r="BO12" s="412" t="s">
        <v>459</v>
      </c>
      <c r="BP12" s="411">
        <v>66</v>
      </c>
      <c r="BQ12" s="412"/>
    </row>
    <row r="13" spans="4:69">
      <c r="D13" s="413" t="s">
        <v>3</v>
      </c>
      <c r="E13" s="414">
        <v>16</v>
      </c>
      <c r="F13" s="415">
        <v>1582810</v>
      </c>
      <c r="G13" s="416"/>
      <c r="H13" s="415">
        <v>1371642</v>
      </c>
      <c r="I13" s="416"/>
      <c r="J13" s="415">
        <v>125396</v>
      </c>
      <c r="K13" s="416"/>
      <c r="L13" s="415">
        <v>25665</v>
      </c>
      <c r="M13" s="416"/>
      <c r="N13" s="415">
        <v>21266</v>
      </c>
      <c r="O13" s="416"/>
      <c r="P13" s="415">
        <v>19381</v>
      </c>
      <c r="Q13" s="416"/>
      <c r="R13" s="415">
        <v>19383</v>
      </c>
      <c r="S13" s="416"/>
      <c r="T13" s="415">
        <v>77</v>
      </c>
      <c r="U13" s="416"/>
      <c r="V13" s="415">
        <v>1575158</v>
      </c>
      <c r="W13" s="416"/>
      <c r="X13" s="415">
        <v>1363903</v>
      </c>
      <c r="Y13" s="416"/>
      <c r="Z13" s="415">
        <v>124696</v>
      </c>
      <c r="AA13" s="416"/>
      <c r="AB13" s="415">
        <v>25331</v>
      </c>
      <c r="AC13" s="416"/>
      <c r="AD13" s="415">
        <v>21687</v>
      </c>
      <c r="AE13" s="416"/>
      <c r="AF13" s="415">
        <v>20324</v>
      </c>
      <c r="AG13" s="416"/>
      <c r="AH13" s="415">
        <v>19201</v>
      </c>
      <c r="AI13" s="416"/>
      <c r="AJ13" s="415">
        <v>16</v>
      </c>
      <c r="AK13" s="416"/>
      <c r="AL13" s="415">
        <v>1562170</v>
      </c>
      <c r="AM13" s="416"/>
      <c r="AN13" s="415">
        <v>1353593</v>
      </c>
      <c r="AO13" s="416"/>
      <c r="AP13" s="415">
        <v>121951</v>
      </c>
      <c r="AQ13" s="416"/>
      <c r="AR13" s="415">
        <v>25331</v>
      </c>
      <c r="AS13" s="416"/>
      <c r="AT13" s="415">
        <v>22524</v>
      </c>
      <c r="AU13" s="416"/>
      <c r="AV13" s="415">
        <v>19870</v>
      </c>
      <c r="AW13" s="416"/>
      <c r="AX13" s="415">
        <v>18885</v>
      </c>
      <c r="AY13" s="416"/>
      <c r="AZ13" s="415">
        <v>16</v>
      </c>
      <c r="BA13" s="416"/>
      <c r="BB13" s="415">
        <v>1559537</v>
      </c>
      <c r="BC13" s="416"/>
      <c r="BD13" s="415">
        <v>1351213</v>
      </c>
      <c r="BE13" s="416"/>
      <c r="BF13" s="415">
        <v>120529</v>
      </c>
      <c r="BG13" s="416"/>
      <c r="BH13" s="415">
        <v>25333</v>
      </c>
      <c r="BI13" s="416"/>
      <c r="BJ13" s="415">
        <v>23780</v>
      </c>
      <c r="BK13" s="416"/>
      <c r="BL13" s="415">
        <v>19830</v>
      </c>
      <c r="BM13" s="416"/>
      <c r="BN13" s="415">
        <v>18835</v>
      </c>
      <c r="BO13" s="416"/>
      <c r="BP13" s="415">
        <v>17</v>
      </c>
      <c r="BQ13" s="416"/>
    </row>
    <row r="14" spans="4:69">
      <c r="D14" s="409" t="s">
        <v>150</v>
      </c>
      <c r="E14" s="410" t="s">
        <v>290</v>
      </c>
      <c r="F14" s="411">
        <v>309579</v>
      </c>
      <c r="G14" s="412"/>
      <c r="H14" s="411">
        <v>270350</v>
      </c>
      <c r="I14" s="412"/>
      <c r="J14" s="411">
        <v>24475</v>
      </c>
      <c r="K14" s="412"/>
      <c r="L14" s="411">
        <v>3883</v>
      </c>
      <c r="M14" s="412"/>
      <c r="N14" s="411">
        <v>3645</v>
      </c>
      <c r="O14" s="412"/>
      <c r="P14" s="411">
        <v>3222</v>
      </c>
      <c r="Q14" s="412"/>
      <c r="R14" s="411">
        <v>3957</v>
      </c>
      <c r="S14" s="412"/>
      <c r="T14" s="411">
        <v>47</v>
      </c>
      <c r="U14" s="412"/>
      <c r="V14" s="411">
        <v>308693</v>
      </c>
      <c r="W14" s="412"/>
      <c r="X14" s="411">
        <v>269174</v>
      </c>
      <c r="Y14" s="412"/>
      <c r="Z14" s="411">
        <v>24420</v>
      </c>
      <c r="AA14" s="412"/>
      <c r="AB14" s="411">
        <v>3770</v>
      </c>
      <c r="AC14" s="412"/>
      <c r="AD14" s="411">
        <v>3814</v>
      </c>
      <c r="AE14" s="412"/>
      <c r="AF14" s="411">
        <v>3462</v>
      </c>
      <c r="AG14" s="412"/>
      <c r="AH14" s="411">
        <v>4046</v>
      </c>
      <c r="AI14" s="412"/>
      <c r="AJ14" s="411">
        <v>7</v>
      </c>
      <c r="AK14" s="412"/>
      <c r="AL14" s="411">
        <v>307012</v>
      </c>
      <c r="AM14" s="412"/>
      <c r="AN14" s="411">
        <v>267762</v>
      </c>
      <c r="AO14" s="412"/>
      <c r="AP14" s="411">
        <v>24138</v>
      </c>
      <c r="AQ14" s="412"/>
      <c r="AR14" s="411">
        <v>3680</v>
      </c>
      <c r="AS14" s="412"/>
      <c r="AT14" s="411">
        <v>4140</v>
      </c>
      <c r="AU14" s="412"/>
      <c r="AV14" s="411">
        <v>3373</v>
      </c>
      <c r="AW14" s="412"/>
      <c r="AX14" s="411">
        <v>3912</v>
      </c>
      <c r="AY14" s="412"/>
      <c r="AZ14" s="411">
        <v>7</v>
      </c>
      <c r="BA14" s="412"/>
      <c r="BB14" s="411">
        <v>306536</v>
      </c>
      <c r="BC14" s="412"/>
      <c r="BD14" s="411">
        <v>267250</v>
      </c>
      <c r="BE14" s="412"/>
      <c r="BF14" s="411">
        <v>23933</v>
      </c>
      <c r="BG14" s="412"/>
      <c r="BH14" s="411">
        <v>3645</v>
      </c>
      <c r="BI14" s="412"/>
      <c r="BJ14" s="411">
        <v>4385</v>
      </c>
      <c r="BK14" s="412"/>
      <c r="BL14" s="411">
        <v>3369</v>
      </c>
      <c r="BM14" s="412"/>
      <c r="BN14" s="411">
        <v>3946</v>
      </c>
      <c r="BO14" s="412"/>
      <c r="BP14" s="411">
        <v>8</v>
      </c>
      <c r="BQ14" s="412"/>
    </row>
    <row r="15" spans="4:69">
      <c r="D15" s="413" t="s">
        <v>151</v>
      </c>
      <c r="E15" s="414" t="s">
        <v>291</v>
      </c>
      <c r="F15" s="415">
        <v>183627</v>
      </c>
      <c r="G15" s="416"/>
      <c r="H15" s="415">
        <v>158856</v>
      </c>
      <c r="I15" s="416"/>
      <c r="J15" s="415">
        <v>14454</v>
      </c>
      <c r="K15" s="416"/>
      <c r="L15" s="415">
        <v>2528</v>
      </c>
      <c r="M15" s="416"/>
      <c r="N15" s="415">
        <v>2704</v>
      </c>
      <c r="O15" s="416"/>
      <c r="P15" s="415">
        <v>2523</v>
      </c>
      <c r="Q15" s="416"/>
      <c r="R15" s="415">
        <v>2561</v>
      </c>
      <c r="S15" s="416"/>
      <c r="T15" s="415">
        <v>1</v>
      </c>
      <c r="U15" s="416"/>
      <c r="V15" s="415">
        <v>182753</v>
      </c>
      <c r="W15" s="416"/>
      <c r="X15" s="415">
        <v>158115</v>
      </c>
      <c r="Y15" s="416"/>
      <c r="Z15" s="415">
        <v>14298</v>
      </c>
      <c r="AA15" s="416"/>
      <c r="AB15" s="415">
        <v>2494</v>
      </c>
      <c r="AC15" s="416"/>
      <c r="AD15" s="415">
        <v>2745</v>
      </c>
      <c r="AE15" s="416"/>
      <c r="AF15" s="415">
        <v>2654</v>
      </c>
      <c r="AG15" s="416"/>
      <c r="AH15" s="415">
        <v>2446</v>
      </c>
      <c r="AI15" s="416"/>
      <c r="AJ15" s="415">
        <v>1</v>
      </c>
      <c r="AK15" s="416"/>
      <c r="AL15" s="415">
        <v>181473</v>
      </c>
      <c r="AM15" s="416"/>
      <c r="AN15" s="415">
        <v>157203</v>
      </c>
      <c r="AO15" s="416"/>
      <c r="AP15" s="415">
        <v>13875</v>
      </c>
      <c r="AQ15" s="416"/>
      <c r="AR15" s="415">
        <v>2502</v>
      </c>
      <c r="AS15" s="416"/>
      <c r="AT15" s="415">
        <v>2838</v>
      </c>
      <c r="AU15" s="416"/>
      <c r="AV15" s="415">
        <v>2637</v>
      </c>
      <c r="AW15" s="416"/>
      <c r="AX15" s="415">
        <v>2417</v>
      </c>
      <c r="AY15" s="416"/>
      <c r="AZ15" s="415">
        <v>1</v>
      </c>
      <c r="BA15" s="416"/>
      <c r="BB15" s="415">
        <v>180686</v>
      </c>
      <c r="BC15" s="416"/>
      <c r="BD15" s="415">
        <v>156731</v>
      </c>
      <c r="BE15" s="416"/>
      <c r="BF15" s="415">
        <v>13450</v>
      </c>
      <c r="BG15" s="416"/>
      <c r="BH15" s="415">
        <v>2545</v>
      </c>
      <c r="BI15" s="416"/>
      <c r="BJ15" s="415">
        <v>2922</v>
      </c>
      <c r="BK15" s="416"/>
      <c r="BL15" s="415">
        <v>2633</v>
      </c>
      <c r="BM15" s="416"/>
      <c r="BN15" s="415">
        <v>2404</v>
      </c>
      <c r="BO15" s="416"/>
      <c r="BP15" s="415">
        <v>1</v>
      </c>
      <c r="BQ15" s="416"/>
    </row>
    <row r="16" spans="4:69">
      <c r="D16" s="409" t="s">
        <v>152</v>
      </c>
      <c r="E16" s="410" t="s">
        <v>292</v>
      </c>
      <c r="F16" s="411">
        <v>185386</v>
      </c>
      <c r="G16" s="412"/>
      <c r="H16" s="411">
        <v>162304</v>
      </c>
      <c r="I16" s="412"/>
      <c r="J16" s="411">
        <v>12064</v>
      </c>
      <c r="K16" s="412"/>
      <c r="L16" s="411">
        <v>2477</v>
      </c>
      <c r="M16" s="412"/>
      <c r="N16" s="411">
        <v>2349</v>
      </c>
      <c r="O16" s="412"/>
      <c r="P16" s="411">
        <v>2862</v>
      </c>
      <c r="Q16" s="412"/>
      <c r="R16" s="411">
        <v>3323</v>
      </c>
      <c r="S16" s="412"/>
      <c r="T16" s="411">
        <v>7</v>
      </c>
      <c r="U16" s="412"/>
      <c r="V16" s="411">
        <v>184861</v>
      </c>
      <c r="W16" s="412"/>
      <c r="X16" s="411">
        <v>161859</v>
      </c>
      <c r="Y16" s="412"/>
      <c r="Z16" s="411">
        <v>11909</v>
      </c>
      <c r="AA16" s="412"/>
      <c r="AB16" s="411">
        <v>2460</v>
      </c>
      <c r="AC16" s="412"/>
      <c r="AD16" s="411">
        <v>2349</v>
      </c>
      <c r="AE16" s="412"/>
      <c r="AF16" s="411">
        <v>3029</v>
      </c>
      <c r="AG16" s="412"/>
      <c r="AH16" s="411">
        <v>3254</v>
      </c>
      <c r="AI16" s="412"/>
      <c r="AJ16" s="411">
        <v>1</v>
      </c>
      <c r="AK16" s="412"/>
      <c r="AL16" s="411">
        <v>183831</v>
      </c>
      <c r="AM16" s="412"/>
      <c r="AN16" s="411">
        <v>161213</v>
      </c>
      <c r="AO16" s="412"/>
      <c r="AP16" s="411">
        <v>11576</v>
      </c>
      <c r="AQ16" s="412"/>
      <c r="AR16" s="411">
        <v>2515</v>
      </c>
      <c r="AS16" s="412"/>
      <c r="AT16" s="411">
        <v>2346</v>
      </c>
      <c r="AU16" s="412"/>
      <c r="AV16" s="411">
        <v>2966</v>
      </c>
      <c r="AW16" s="412"/>
      <c r="AX16" s="411">
        <v>3214</v>
      </c>
      <c r="AY16" s="412"/>
      <c r="AZ16" s="411">
        <v>1</v>
      </c>
      <c r="BA16" s="412"/>
      <c r="BB16" s="411">
        <v>184008</v>
      </c>
      <c r="BC16" s="412"/>
      <c r="BD16" s="411">
        <v>161603</v>
      </c>
      <c r="BE16" s="412"/>
      <c r="BF16" s="411">
        <v>11422</v>
      </c>
      <c r="BG16" s="412"/>
      <c r="BH16" s="411">
        <v>2502</v>
      </c>
      <c r="BI16" s="412"/>
      <c r="BJ16" s="411">
        <v>2350</v>
      </c>
      <c r="BK16" s="412"/>
      <c r="BL16" s="411">
        <v>2952</v>
      </c>
      <c r="BM16" s="412"/>
      <c r="BN16" s="411">
        <v>3178</v>
      </c>
      <c r="BO16" s="412"/>
      <c r="BP16" s="411">
        <v>1</v>
      </c>
      <c r="BQ16" s="412"/>
    </row>
  </sheetData>
  <mergeCells count="72">
    <mergeCell ref="BN11:BO11"/>
    <mergeCell ref="BP11:BQ11"/>
    <mergeCell ref="BB11:BC11"/>
    <mergeCell ref="BD11:BE11"/>
    <mergeCell ref="BF11:BG11"/>
    <mergeCell ref="BH11:BI11"/>
    <mergeCell ref="BJ11:BK11"/>
    <mergeCell ref="BL11:BM11"/>
    <mergeCell ref="AZ11:BA11"/>
    <mergeCell ref="AD11:AE11"/>
    <mergeCell ref="AF11:AG11"/>
    <mergeCell ref="AH11:AI11"/>
    <mergeCell ref="AJ11:AK11"/>
    <mergeCell ref="AL11:AM11"/>
    <mergeCell ref="AN11:AO11"/>
    <mergeCell ref="AP11:AQ11"/>
    <mergeCell ref="AR11:AS11"/>
    <mergeCell ref="AT11:AU11"/>
    <mergeCell ref="AV11:AW11"/>
    <mergeCell ref="AX11:AY11"/>
    <mergeCell ref="AB11:AC11"/>
    <mergeCell ref="F11:G11"/>
    <mergeCell ref="H11:I11"/>
    <mergeCell ref="J11:K11"/>
    <mergeCell ref="L11:M11"/>
    <mergeCell ref="N11:O11"/>
    <mergeCell ref="P11:Q11"/>
    <mergeCell ref="R11:S11"/>
    <mergeCell ref="T11:U11"/>
    <mergeCell ref="V11:W11"/>
    <mergeCell ref="X11:Y11"/>
    <mergeCell ref="Z11:AA11"/>
    <mergeCell ref="BP10:BQ10"/>
    <mergeCell ref="AT10:AU10"/>
    <mergeCell ref="AV10:AW10"/>
    <mergeCell ref="AX10:AY10"/>
    <mergeCell ref="AZ10:BA10"/>
    <mergeCell ref="BB10:BC10"/>
    <mergeCell ref="BD10:BE10"/>
    <mergeCell ref="BF10:BG10"/>
    <mergeCell ref="BH10:BI10"/>
    <mergeCell ref="BJ10:BK10"/>
    <mergeCell ref="BL10:BM10"/>
    <mergeCell ref="BN10:BO10"/>
    <mergeCell ref="AR10:AS10"/>
    <mergeCell ref="V10:W10"/>
    <mergeCell ref="X10:Y10"/>
    <mergeCell ref="Z10:AA10"/>
    <mergeCell ref="AB10:AC10"/>
    <mergeCell ref="AD10:AE10"/>
    <mergeCell ref="AF10:AG10"/>
    <mergeCell ref="AH10:AI10"/>
    <mergeCell ref="AJ10:AK10"/>
    <mergeCell ref="AL10:AM10"/>
    <mergeCell ref="AN10:AO10"/>
    <mergeCell ref="AP10:AQ10"/>
    <mergeCell ref="T10:U10"/>
    <mergeCell ref="D6:E11"/>
    <mergeCell ref="F6:BQ6"/>
    <mergeCell ref="F7:BQ7"/>
    <mergeCell ref="F8:U8"/>
    <mergeCell ref="V8:AK8"/>
    <mergeCell ref="AL8:BA8"/>
    <mergeCell ref="BB8:BQ8"/>
    <mergeCell ref="F9:BQ9"/>
    <mergeCell ref="F10:G10"/>
    <mergeCell ref="H10:I10"/>
    <mergeCell ref="J10:K10"/>
    <mergeCell ref="L10:M10"/>
    <mergeCell ref="N10:O10"/>
    <mergeCell ref="P10:Q10"/>
    <mergeCell ref="R10:S10"/>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5BA5C-D6E8-40D1-A3F5-5BD682758862}">
  <dimension ref="D7:Q51"/>
  <sheetViews>
    <sheetView workbookViewId="0"/>
  </sheetViews>
  <sheetFormatPr defaultRowHeight="14.4"/>
  <sheetData>
    <row r="7" spans="4:17">
      <c r="D7" s="1129" t="s">
        <v>489</v>
      </c>
      <c r="E7" s="1130"/>
      <c r="F7" s="1135" t="s">
        <v>705</v>
      </c>
      <c r="G7" s="1136"/>
      <c r="H7" s="1136"/>
      <c r="I7" s="1136"/>
      <c r="J7" s="1136"/>
      <c r="K7" s="1136"/>
      <c r="L7" s="1136"/>
      <c r="M7" s="1136"/>
      <c r="N7" s="1136"/>
      <c r="O7" s="1136"/>
      <c r="P7" s="1136"/>
      <c r="Q7" s="1205"/>
    </row>
    <row r="8" spans="4:17">
      <c r="D8" s="1131"/>
      <c r="E8" s="1132"/>
      <c r="F8" s="1137" t="s">
        <v>449</v>
      </c>
      <c r="G8" s="1138"/>
      <c r="H8" s="1138"/>
      <c r="I8" s="1138"/>
      <c r="J8" s="1138"/>
      <c r="K8" s="1138"/>
      <c r="L8" s="1138"/>
      <c r="M8" s="1138"/>
      <c r="N8" s="1138"/>
      <c r="O8" s="1138"/>
      <c r="P8" s="1138"/>
      <c r="Q8" s="1204"/>
    </row>
    <row r="9" spans="4:17">
      <c r="D9" s="1131"/>
      <c r="E9" s="1132"/>
      <c r="F9" s="1137">
        <v>2021</v>
      </c>
      <c r="G9" s="1204"/>
      <c r="H9" s="1137">
        <v>2020</v>
      </c>
      <c r="I9" s="1204"/>
      <c r="J9" s="1137">
        <v>2019</v>
      </c>
      <c r="K9" s="1204"/>
      <c r="L9" s="1137">
        <v>2018</v>
      </c>
      <c r="M9" s="1204"/>
      <c r="N9" s="1137">
        <v>2017</v>
      </c>
      <c r="O9" s="1204"/>
      <c r="P9" s="1137">
        <v>2016</v>
      </c>
      <c r="Q9" s="1204"/>
    </row>
    <row r="10" spans="4:17">
      <c r="D10" s="1133"/>
      <c r="E10" s="1134"/>
      <c r="F10" s="1137" t="s">
        <v>706</v>
      </c>
      <c r="G10" s="1204"/>
      <c r="H10" s="1137" t="s">
        <v>706</v>
      </c>
      <c r="I10" s="1204"/>
      <c r="J10" s="1137" t="s">
        <v>706</v>
      </c>
      <c r="K10" s="1204"/>
      <c r="L10" s="1137" t="s">
        <v>706</v>
      </c>
      <c r="M10" s="1204"/>
      <c r="N10" s="1137" t="s">
        <v>706</v>
      </c>
      <c r="O10" s="1204"/>
      <c r="P10" s="1137" t="s">
        <v>706</v>
      </c>
      <c r="Q10" s="1204"/>
    </row>
    <row r="11" spans="4:17">
      <c r="D11" s="409" t="s">
        <v>263</v>
      </c>
      <c r="E11" s="410" t="s">
        <v>430</v>
      </c>
      <c r="F11" s="411">
        <v>214470.70199999999</v>
      </c>
      <c r="G11" s="412" t="s">
        <v>458</v>
      </c>
      <c r="H11" s="411">
        <v>200518.859</v>
      </c>
      <c r="I11" s="412"/>
      <c r="J11" s="411">
        <v>214374.62</v>
      </c>
      <c r="K11" s="412"/>
      <c r="L11" s="411">
        <v>205184.12400000001</v>
      </c>
      <c r="M11" s="412"/>
      <c r="N11" s="411">
        <v>195947.21</v>
      </c>
      <c r="O11" s="412"/>
      <c r="P11" s="411">
        <v>186489.81099999999</v>
      </c>
      <c r="Q11" s="412"/>
    </row>
    <row r="12" spans="4:17">
      <c r="D12" s="413" t="s">
        <v>3</v>
      </c>
      <c r="E12" s="414">
        <v>16</v>
      </c>
      <c r="F12" s="415">
        <v>40977.603000000003</v>
      </c>
      <c r="G12" s="416" t="s">
        <v>458</v>
      </c>
      <c r="H12" s="415">
        <v>38529.709000000003</v>
      </c>
      <c r="I12" s="416"/>
      <c r="J12" s="415">
        <v>40027.696000000004</v>
      </c>
      <c r="K12" s="416"/>
      <c r="L12" s="415">
        <v>38474.428</v>
      </c>
      <c r="M12" s="416"/>
      <c r="N12" s="415">
        <v>36823.211000000003</v>
      </c>
      <c r="O12" s="416"/>
      <c r="P12" s="415">
        <v>35246.15</v>
      </c>
      <c r="Q12" s="416"/>
    </row>
    <row r="13" spans="4:17">
      <c r="D13" s="409" t="s">
        <v>150</v>
      </c>
      <c r="E13" s="410" t="s">
        <v>290</v>
      </c>
      <c r="F13" s="411">
        <v>8317.393</v>
      </c>
      <c r="G13" s="412" t="s">
        <v>458</v>
      </c>
      <c r="H13" s="411">
        <v>7856.2579999999998</v>
      </c>
      <c r="I13" s="412"/>
      <c r="J13" s="411">
        <v>8227.5669999999991</v>
      </c>
      <c r="K13" s="412"/>
      <c r="L13" s="411">
        <v>7990.3469999999998</v>
      </c>
      <c r="M13" s="412"/>
      <c r="N13" s="411">
        <v>7558.0910000000003</v>
      </c>
      <c r="O13" s="412"/>
      <c r="P13" s="411">
        <v>7282.3379999999997</v>
      </c>
      <c r="Q13" s="412"/>
    </row>
    <row r="14" spans="4:17">
      <c r="D14" s="413" t="s">
        <v>151</v>
      </c>
      <c r="E14" s="414" t="s">
        <v>291</v>
      </c>
      <c r="F14" s="415">
        <v>4174.1350000000002</v>
      </c>
      <c r="G14" s="416" t="s">
        <v>458</v>
      </c>
      <c r="H14" s="415">
        <v>3955.6039999999998</v>
      </c>
      <c r="I14" s="416"/>
      <c r="J14" s="415">
        <v>4029.8980000000001</v>
      </c>
      <c r="K14" s="416"/>
      <c r="L14" s="415">
        <v>3789.9279999999999</v>
      </c>
      <c r="M14" s="416"/>
      <c r="N14" s="415">
        <v>3608.5349999999999</v>
      </c>
      <c r="O14" s="416"/>
      <c r="P14" s="415">
        <v>3472.4119999999998</v>
      </c>
      <c r="Q14" s="416"/>
    </row>
    <row r="15" spans="4:17">
      <c r="D15" s="409" t="s">
        <v>152</v>
      </c>
      <c r="E15" s="410" t="s">
        <v>292</v>
      </c>
      <c r="F15" s="411">
        <v>3103.971</v>
      </c>
      <c r="G15" s="412" t="s">
        <v>458</v>
      </c>
      <c r="H15" s="411">
        <v>2953.2350000000001</v>
      </c>
      <c r="I15" s="412"/>
      <c r="J15" s="411">
        <v>3070.0650000000001</v>
      </c>
      <c r="K15" s="412"/>
      <c r="L15" s="411">
        <v>2931.3339999999998</v>
      </c>
      <c r="M15" s="412"/>
      <c r="N15" s="411">
        <v>2813.953</v>
      </c>
      <c r="O15" s="412"/>
      <c r="P15" s="411">
        <v>2672.3739999999998</v>
      </c>
      <c r="Q15" s="412"/>
    </row>
    <row r="18" spans="4:15">
      <c r="D18" s="1129" t="s">
        <v>489</v>
      </c>
      <c r="E18" s="1130"/>
      <c r="F18" s="1135" t="s">
        <v>1030</v>
      </c>
      <c r="G18" s="1136"/>
      <c r="H18" s="1136"/>
      <c r="I18" s="1136"/>
      <c r="J18" s="1136"/>
      <c r="K18" s="1136"/>
      <c r="L18" s="1136"/>
      <c r="M18" s="1136"/>
      <c r="N18" s="1136"/>
      <c r="O18" s="1205"/>
    </row>
    <row r="19" spans="4:15">
      <c r="D19" s="1131"/>
      <c r="E19" s="1132"/>
      <c r="F19" s="1137" t="s">
        <v>449</v>
      </c>
      <c r="G19" s="1138"/>
      <c r="H19" s="1138"/>
      <c r="I19" s="1138"/>
      <c r="J19" s="1138"/>
      <c r="K19" s="1138"/>
      <c r="L19" s="1138"/>
      <c r="M19" s="1138"/>
      <c r="N19" s="1138"/>
      <c r="O19" s="1204"/>
    </row>
    <row r="20" spans="4:15">
      <c r="D20" s="1131"/>
      <c r="E20" s="1132"/>
      <c r="F20" s="1137">
        <v>2021</v>
      </c>
      <c r="G20" s="1204"/>
      <c r="H20" s="1137">
        <v>2020</v>
      </c>
      <c r="I20" s="1204"/>
      <c r="J20" s="1137">
        <v>2019</v>
      </c>
      <c r="K20" s="1204"/>
      <c r="L20" s="1137">
        <v>2018</v>
      </c>
      <c r="M20" s="1204"/>
      <c r="N20" s="1137">
        <v>2017</v>
      </c>
      <c r="O20" s="1204"/>
    </row>
    <row r="21" spans="4:15">
      <c r="D21" s="1133"/>
      <c r="E21" s="1134"/>
      <c r="F21" s="1137" t="s">
        <v>429</v>
      </c>
      <c r="G21" s="1204"/>
      <c r="H21" s="1137" t="s">
        <v>429</v>
      </c>
      <c r="I21" s="1204"/>
      <c r="J21" s="1137" t="s">
        <v>429</v>
      </c>
      <c r="K21" s="1204"/>
      <c r="L21" s="1137" t="s">
        <v>429</v>
      </c>
      <c r="M21" s="1204"/>
      <c r="N21" s="1137" t="s">
        <v>429</v>
      </c>
      <c r="O21" s="1204"/>
    </row>
    <row r="22" spans="4:15">
      <c r="D22" s="409" t="s">
        <v>263</v>
      </c>
      <c r="E22" s="410" t="s">
        <v>430</v>
      </c>
      <c r="F22" s="411">
        <v>100</v>
      </c>
      <c r="G22" s="412" t="s">
        <v>458</v>
      </c>
      <c r="H22" s="411">
        <v>100</v>
      </c>
      <c r="I22" s="412"/>
      <c r="J22" s="411">
        <v>100</v>
      </c>
      <c r="K22" s="412"/>
      <c r="L22" s="411">
        <v>100</v>
      </c>
      <c r="M22" s="412"/>
      <c r="N22" s="411">
        <v>100</v>
      </c>
      <c r="O22" s="412"/>
    </row>
    <row r="23" spans="4:15">
      <c r="D23" s="413" t="s">
        <v>3</v>
      </c>
      <c r="E23" s="414">
        <v>16</v>
      </c>
      <c r="F23" s="415">
        <v>19.100000000000001</v>
      </c>
      <c r="G23" s="416" t="s">
        <v>458</v>
      </c>
      <c r="H23" s="415">
        <v>19.2</v>
      </c>
      <c r="I23" s="416"/>
      <c r="J23" s="415">
        <v>18.7</v>
      </c>
      <c r="K23" s="416"/>
      <c r="L23" s="415">
        <v>18.8</v>
      </c>
      <c r="M23" s="416"/>
      <c r="N23" s="415">
        <v>18.8</v>
      </c>
      <c r="O23" s="416"/>
    </row>
    <row r="24" spans="4:15">
      <c r="D24" s="409" t="s">
        <v>150</v>
      </c>
      <c r="E24" s="410" t="s">
        <v>290</v>
      </c>
      <c r="F24" s="411">
        <v>3.9</v>
      </c>
      <c r="G24" s="412" t="s">
        <v>458</v>
      </c>
      <c r="H24" s="411">
        <v>3.9</v>
      </c>
      <c r="I24" s="412"/>
      <c r="J24" s="411">
        <v>3.8</v>
      </c>
      <c r="K24" s="412"/>
      <c r="L24" s="411">
        <v>3.9</v>
      </c>
      <c r="M24" s="412"/>
      <c r="N24" s="411">
        <v>3.9</v>
      </c>
      <c r="O24" s="412"/>
    </row>
    <row r="25" spans="4:15">
      <c r="D25" s="413" t="s">
        <v>151</v>
      </c>
      <c r="E25" s="414" t="s">
        <v>291</v>
      </c>
      <c r="F25" s="415">
        <v>1.9</v>
      </c>
      <c r="G25" s="416" t="s">
        <v>458</v>
      </c>
      <c r="H25" s="415">
        <v>2</v>
      </c>
      <c r="I25" s="416"/>
      <c r="J25" s="415">
        <v>1.9</v>
      </c>
      <c r="K25" s="416"/>
      <c r="L25" s="415">
        <v>1.8</v>
      </c>
      <c r="M25" s="416"/>
      <c r="N25" s="415">
        <v>1.8</v>
      </c>
      <c r="O25" s="416"/>
    </row>
    <row r="26" spans="4:15">
      <c r="D26" s="409" t="s">
        <v>152</v>
      </c>
      <c r="E26" s="410" t="s">
        <v>292</v>
      </c>
      <c r="F26" s="411">
        <v>1.4</v>
      </c>
      <c r="G26" s="412" t="s">
        <v>458</v>
      </c>
      <c r="H26" s="411">
        <v>1.5</v>
      </c>
      <c r="I26" s="412"/>
      <c r="J26" s="411">
        <v>1.4</v>
      </c>
      <c r="K26" s="412"/>
      <c r="L26" s="411">
        <v>1.4</v>
      </c>
      <c r="M26" s="412"/>
      <c r="N26" s="411">
        <v>1.4</v>
      </c>
      <c r="O26" s="412"/>
    </row>
    <row r="27" spans="4:15">
      <c r="D27" s="417" t="s">
        <v>1031</v>
      </c>
      <c r="E27" s="418"/>
      <c r="F27" s="418"/>
      <c r="G27" s="1203"/>
      <c r="H27" s="1203"/>
      <c r="I27" s="1203"/>
      <c r="J27" s="1203"/>
      <c r="K27" s="1203"/>
      <c r="L27" s="1203"/>
      <c r="M27" s="1203"/>
      <c r="N27" s="1203"/>
      <c r="O27" s="418"/>
    </row>
    <row r="30" spans="4:15">
      <c r="D30" s="1129" t="s">
        <v>489</v>
      </c>
      <c r="E30" s="1130"/>
      <c r="F30" s="1135" t="s">
        <v>1032</v>
      </c>
      <c r="G30" s="1136"/>
      <c r="H30" s="1136"/>
      <c r="I30" s="1136"/>
      <c r="J30" s="1136"/>
      <c r="K30" s="1136"/>
      <c r="L30" s="1136"/>
      <c r="M30" s="1136"/>
      <c r="N30" s="1136"/>
      <c r="O30" s="1205"/>
    </row>
    <row r="31" spans="4:15">
      <c r="D31" s="1131"/>
      <c r="E31" s="1132"/>
      <c r="F31" s="1137" t="s">
        <v>449</v>
      </c>
      <c r="G31" s="1138"/>
      <c r="H31" s="1138"/>
      <c r="I31" s="1138"/>
      <c r="J31" s="1138"/>
      <c r="K31" s="1138"/>
      <c r="L31" s="1138"/>
      <c r="M31" s="1138"/>
      <c r="N31" s="1138"/>
      <c r="O31" s="1204"/>
    </row>
    <row r="32" spans="4:15">
      <c r="D32" s="1131"/>
      <c r="E32" s="1132"/>
      <c r="F32" s="1137">
        <v>2021</v>
      </c>
      <c r="G32" s="1204"/>
      <c r="H32" s="1137">
        <v>2020</v>
      </c>
      <c r="I32" s="1204"/>
      <c r="J32" s="1137">
        <v>2019</v>
      </c>
      <c r="K32" s="1204"/>
      <c r="L32" s="1137">
        <v>2018</v>
      </c>
      <c r="M32" s="1204"/>
      <c r="N32" s="1137">
        <v>2017</v>
      </c>
      <c r="O32" s="1204"/>
    </row>
    <row r="33" spans="4:15">
      <c r="D33" s="1133"/>
      <c r="E33" s="1134"/>
      <c r="F33" s="1137" t="s">
        <v>429</v>
      </c>
      <c r="G33" s="1204"/>
      <c r="H33" s="1137" t="s">
        <v>429</v>
      </c>
      <c r="I33" s="1204"/>
      <c r="J33" s="1137" t="s">
        <v>429</v>
      </c>
      <c r="K33" s="1204"/>
      <c r="L33" s="1137" t="s">
        <v>429</v>
      </c>
      <c r="M33" s="1204"/>
      <c r="N33" s="1137" t="s">
        <v>429</v>
      </c>
      <c r="O33" s="1204"/>
    </row>
    <row r="34" spans="4:15">
      <c r="D34" s="409" t="s">
        <v>263</v>
      </c>
      <c r="E34" s="410" t="s">
        <v>430</v>
      </c>
      <c r="F34" s="411">
        <v>100</v>
      </c>
      <c r="G34" s="412" t="s">
        <v>458</v>
      </c>
      <c r="H34" s="411">
        <v>100</v>
      </c>
      <c r="I34" s="412"/>
      <c r="J34" s="411">
        <v>100</v>
      </c>
      <c r="K34" s="412"/>
      <c r="L34" s="411">
        <v>100</v>
      </c>
      <c r="M34" s="412"/>
      <c r="N34" s="411">
        <v>100</v>
      </c>
      <c r="O34" s="412"/>
    </row>
    <row r="35" spans="4:15">
      <c r="D35" s="413" t="s">
        <v>3</v>
      </c>
      <c r="E35" s="414">
        <v>16</v>
      </c>
      <c r="F35" s="415">
        <v>88.1</v>
      </c>
      <c r="G35" s="416" t="s">
        <v>458</v>
      </c>
      <c r="H35" s="415">
        <v>89</v>
      </c>
      <c r="I35" s="416"/>
      <c r="J35" s="415">
        <v>86.6</v>
      </c>
      <c r="K35" s="416"/>
      <c r="L35" s="415">
        <v>86.7</v>
      </c>
      <c r="M35" s="416"/>
      <c r="N35" s="415">
        <v>86.5</v>
      </c>
      <c r="O35" s="416"/>
    </row>
    <row r="36" spans="4:15">
      <c r="D36" s="409" t="s">
        <v>150</v>
      </c>
      <c r="E36" s="410" t="s">
        <v>290</v>
      </c>
      <c r="F36" s="411">
        <v>91.6</v>
      </c>
      <c r="G36" s="412" t="s">
        <v>458</v>
      </c>
      <c r="H36" s="411">
        <v>92.8</v>
      </c>
      <c r="I36" s="412"/>
      <c r="J36" s="411">
        <v>91</v>
      </c>
      <c r="K36" s="412"/>
      <c r="L36" s="411">
        <v>92</v>
      </c>
      <c r="M36" s="412"/>
      <c r="N36" s="411">
        <v>90.7</v>
      </c>
      <c r="O36" s="412"/>
    </row>
    <row r="37" spans="4:15">
      <c r="D37" s="413" t="s">
        <v>151</v>
      </c>
      <c r="E37" s="414" t="s">
        <v>291</v>
      </c>
      <c r="F37" s="415">
        <v>79.3</v>
      </c>
      <c r="G37" s="416" t="s">
        <v>458</v>
      </c>
      <c r="H37" s="415">
        <v>80.599999999999994</v>
      </c>
      <c r="I37" s="416"/>
      <c r="J37" s="415">
        <v>76.8</v>
      </c>
      <c r="K37" s="416"/>
      <c r="L37" s="415">
        <v>75</v>
      </c>
      <c r="M37" s="416"/>
      <c r="N37" s="415">
        <v>74.2</v>
      </c>
      <c r="O37" s="416"/>
    </row>
    <row r="38" spans="4:15">
      <c r="D38" s="409" t="s">
        <v>152</v>
      </c>
      <c r="E38" s="410" t="s">
        <v>292</v>
      </c>
      <c r="F38" s="411">
        <v>70.599999999999994</v>
      </c>
      <c r="G38" s="412" t="s">
        <v>458</v>
      </c>
      <c r="H38" s="411">
        <v>71.7</v>
      </c>
      <c r="I38" s="412"/>
      <c r="J38" s="411">
        <v>69.3</v>
      </c>
      <c r="K38" s="412"/>
      <c r="L38" s="411">
        <v>68.400000000000006</v>
      </c>
      <c r="M38" s="412"/>
      <c r="N38" s="411">
        <v>68</v>
      </c>
      <c r="O38" s="412"/>
    </row>
    <row r="39" spans="4:15">
      <c r="D39" s="417" t="s">
        <v>1033</v>
      </c>
      <c r="E39" s="418"/>
      <c r="F39" s="418"/>
      <c r="G39" s="1203"/>
      <c r="H39" s="1203"/>
      <c r="I39" s="1203"/>
      <c r="J39" s="1203"/>
      <c r="K39" s="1203"/>
      <c r="L39" s="1203"/>
      <c r="M39" s="1203"/>
      <c r="N39" s="1203"/>
      <c r="O39" s="418"/>
    </row>
    <row r="42" spans="4:15">
      <c r="D42" s="1129" t="s">
        <v>489</v>
      </c>
      <c r="E42" s="1130"/>
      <c r="F42" s="1135" t="s">
        <v>1034</v>
      </c>
      <c r="G42" s="1136"/>
      <c r="H42" s="1136"/>
      <c r="I42" s="1136"/>
      <c r="J42" s="1136"/>
      <c r="K42" s="1136"/>
      <c r="L42" s="1136"/>
      <c r="M42" s="1136"/>
      <c r="N42" s="1136"/>
      <c r="O42" s="1205"/>
    </row>
    <row r="43" spans="4:15">
      <c r="D43" s="1131"/>
      <c r="E43" s="1132"/>
      <c r="F43" s="1137" t="s">
        <v>449</v>
      </c>
      <c r="G43" s="1138"/>
      <c r="H43" s="1138"/>
      <c r="I43" s="1138"/>
      <c r="J43" s="1138"/>
      <c r="K43" s="1138"/>
      <c r="L43" s="1138"/>
      <c r="M43" s="1138"/>
      <c r="N43" s="1138"/>
      <c r="O43" s="1204"/>
    </row>
    <row r="44" spans="4:15">
      <c r="D44" s="1131"/>
      <c r="E44" s="1132"/>
      <c r="F44" s="1137">
        <v>2021</v>
      </c>
      <c r="G44" s="1204"/>
      <c r="H44" s="1137">
        <v>2020</v>
      </c>
      <c r="I44" s="1204"/>
      <c r="J44" s="1137">
        <v>2019</v>
      </c>
      <c r="K44" s="1204"/>
      <c r="L44" s="1137">
        <v>2018</v>
      </c>
      <c r="M44" s="1204"/>
      <c r="N44" s="1137">
        <v>2017</v>
      </c>
      <c r="O44" s="1204"/>
    </row>
    <row r="45" spans="4:15">
      <c r="D45" s="1133"/>
      <c r="E45" s="1134"/>
      <c r="F45" s="1137" t="s">
        <v>1035</v>
      </c>
      <c r="G45" s="1204"/>
      <c r="H45" s="1137" t="s">
        <v>1035</v>
      </c>
      <c r="I45" s="1204"/>
      <c r="J45" s="1137" t="s">
        <v>1035</v>
      </c>
      <c r="K45" s="1204"/>
      <c r="L45" s="1137" t="s">
        <v>1035</v>
      </c>
      <c r="M45" s="1204"/>
      <c r="N45" s="1137" t="s">
        <v>1035</v>
      </c>
      <c r="O45" s="1204"/>
    </row>
    <row r="46" spans="4:15">
      <c r="D46" s="409" t="s">
        <v>263</v>
      </c>
      <c r="E46" s="410" t="s">
        <v>430</v>
      </c>
      <c r="F46" s="411">
        <v>20.847000000000001</v>
      </c>
      <c r="G46" s="412" t="s">
        <v>458</v>
      </c>
      <c r="H46" s="411">
        <v>19.472999999999999</v>
      </c>
      <c r="I46" s="412"/>
      <c r="J46" s="411">
        <v>20.841000000000001</v>
      </c>
      <c r="K46" s="412"/>
      <c r="L46" s="411">
        <v>19.952000000000002</v>
      </c>
      <c r="M46" s="412"/>
      <c r="N46" s="411">
        <v>19.023</v>
      </c>
      <c r="O46" s="412"/>
    </row>
    <row r="47" spans="4:15">
      <c r="D47" s="413" t="s">
        <v>3</v>
      </c>
      <c r="E47" s="414">
        <v>16</v>
      </c>
      <c r="F47" s="415">
        <v>18.372</v>
      </c>
      <c r="G47" s="416" t="s">
        <v>458</v>
      </c>
      <c r="H47" s="415">
        <v>17.329999999999998</v>
      </c>
      <c r="I47" s="416"/>
      <c r="J47" s="415">
        <v>18.055</v>
      </c>
      <c r="K47" s="416"/>
      <c r="L47" s="415">
        <v>17.3</v>
      </c>
      <c r="M47" s="416"/>
      <c r="N47" s="415">
        <v>16.456</v>
      </c>
      <c r="O47" s="416"/>
    </row>
    <row r="48" spans="4:15">
      <c r="D48" s="409" t="s">
        <v>150</v>
      </c>
      <c r="E48" s="410" t="s">
        <v>290</v>
      </c>
      <c r="F48" s="411">
        <v>19.097000000000001</v>
      </c>
      <c r="G48" s="412" t="s">
        <v>458</v>
      </c>
      <c r="H48" s="411">
        <v>18.071000000000002</v>
      </c>
      <c r="I48" s="412"/>
      <c r="J48" s="411">
        <v>18.959</v>
      </c>
      <c r="K48" s="412"/>
      <c r="L48" s="411">
        <v>18.347999999999999</v>
      </c>
      <c r="M48" s="412"/>
      <c r="N48" s="411">
        <v>17.247</v>
      </c>
      <c r="O48" s="412"/>
    </row>
    <row r="49" spans="4:15">
      <c r="D49" s="413" t="s">
        <v>151</v>
      </c>
      <c r="E49" s="414" t="s">
        <v>291</v>
      </c>
      <c r="F49" s="415">
        <v>16.527999999999999</v>
      </c>
      <c r="G49" s="416" t="s">
        <v>458</v>
      </c>
      <c r="H49" s="415">
        <v>15.686999999999999</v>
      </c>
      <c r="I49" s="416"/>
      <c r="J49" s="415">
        <v>15.996</v>
      </c>
      <c r="K49" s="416"/>
      <c r="L49" s="415">
        <v>14.955</v>
      </c>
      <c r="M49" s="416"/>
      <c r="N49" s="415">
        <v>14.108000000000001</v>
      </c>
      <c r="O49" s="416"/>
    </row>
    <row r="50" spans="4:15">
      <c r="D50" s="409" t="s">
        <v>152</v>
      </c>
      <c r="E50" s="410" t="s">
        <v>292</v>
      </c>
      <c r="F50" s="411">
        <v>14.724</v>
      </c>
      <c r="G50" s="412" t="s">
        <v>458</v>
      </c>
      <c r="H50" s="411">
        <v>13.96</v>
      </c>
      <c r="I50" s="412"/>
      <c r="J50" s="411">
        <v>14.446</v>
      </c>
      <c r="K50" s="412"/>
      <c r="L50" s="411">
        <v>13.65</v>
      </c>
      <c r="M50" s="412"/>
      <c r="N50" s="411">
        <v>12.933</v>
      </c>
      <c r="O50" s="412"/>
    </row>
    <row r="51" spans="4:15">
      <c r="D51" s="417" t="s">
        <v>1036</v>
      </c>
      <c r="E51" s="418"/>
      <c r="F51" s="418"/>
      <c r="G51" s="1203"/>
      <c r="H51" s="1203"/>
      <c r="I51" s="1203"/>
      <c r="J51" s="1203"/>
      <c r="K51" s="1203"/>
      <c r="L51" s="1203"/>
      <c r="M51" s="1203"/>
      <c r="N51" s="1203"/>
      <c r="O51" s="418"/>
    </row>
  </sheetData>
  <mergeCells count="66">
    <mergeCell ref="G51:H51"/>
    <mergeCell ref="I51:J51"/>
    <mergeCell ref="K51:L51"/>
    <mergeCell ref="M51:N51"/>
    <mergeCell ref="D42:E45"/>
    <mergeCell ref="F42:O42"/>
    <mergeCell ref="F43:O43"/>
    <mergeCell ref="F44:G44"/>
    <mergeCell ref="H44:I44"/>
    <mergeCell ref="J44:K44"/>
    <mergeCell ref="L44:M44"/>
    <mergeCell ref="N44:O44"/>
    <mergeCell ref="F45:G45"/>
    <mergeCell ref="H45:I45"/>
    <mergeCell ref="J45:K45"/>
    <mergeCell ref="L45:M45"/>
    <mergeCell ref="N45:O45"/>
    <mergeCell ref="N33:O33"/>
    <mergeCell ref="G39:H39"/>
    <mergeCell ref="I39:J39"/>
    <mergeCell ref="K39:L39"/>
    <mergeCell ref="M39:N39"/>
    <mergeCell ref="G27:H27"/>
    <mergeCell ref="I27:J27"/>
    <mergeCell ref="K27:L27"/>
    <mergeCell ref="M27:N27"/>
    <mergeCell ref="D30:E33"/>
    <mergeCell ref="F30:O30"/>
    <mergeCell ref="F31:O31"/>
    <mergeCell ref="F32:G32"/>
    <mergeCell ref="H32:I32"/>
    <mergeCell ref="J32:K32"/>
    <mergeCell ref="L32:M32"/>
    <mergeCell ref="N32:O32"/>
    <mergeCell ref="F33:G33"/>
    <mergeCell ref="H33:I33"/>
    <mergeCell ref="J33:K33"/>
    <mergeCell ref="L33:M33"/>
    <mergeCell ref="D18:E21"/>
    <mergeCell ref="F18:O18"/>
    <mergeCell ref="F19:O19"/>
    <mergeCell ref="F20:G20"/>
    <mergeCell ref="H20:I20"/>
    <mergeCell ref="J20:K20"/>
    <mergeCell ref="L20:M20"/>
    <mergeCell ref="N20:O20"/>
    <mergeCell ref="F21:G21"/>
    <mergeCell ref="H21:I21"/>
    <mergeCell ref="J21:K21"/>
    <mergeCell ref="L21:M21"/>
    <mergeCell ref="N21:O21"/>
    <mergeCell ref="D7:E10"/>
    <mergeCell ref="F7:Q7"/>
    <mergeCell ref="F8:Q8"/>
    <mergeCell ref="F9:G9"/>
    <mergeCell ref="H9:I9"/>
    <mergeCell ref="J9:K9"/>
    <mergeCell ref="L9:M9"/>
    <mergeCell ref="N9:O9"/>
    <mergeCell ref="P9:Q9"/>
    <mergeCell ref="F10:G10"/>
    <mergeCell ref="H10:I10"/>
    <mergeCell ref="J10:K10"/>
    <mergeCell ref="L10:M10"/>
    <mergeCell ref="N10:O10"/>
    <mergeCell ref="P10:Q10"/>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45D15-9398-4F8A-9687-1D92B3239C7D}">
  <dimension ref="B5:FW38"/>
  <sheetViews>
    <sheetView zoomScale="70" zoomScaleNormal="70" workbookViewId="0">
      <selection activeCell="D18" sqref="D18:FW18"/>
    </sheetView>
  </sheetViews>
  <sheetFormatPr defaultRowHeight="14.4"/>
  <sheetData>
    <row r="5" spans="2:33">
      <c r="B5" s="1129" t="s">
        <v>489</v>
      </c>
      <c r="C5" s="1130"/>
      <c r="D5" s="1135" t="s">
        <v>707</v>
      </c>
      <c r="E5" s="1136"/>
      <c r="F5" s="1136"/>
      <c r="G5" s="1136"/>
      <c r="H5" s="1136"/>
      <c r="I5" s="1136"/>
      <c r="J5" s="1136"/>
      <c r="K5" s="1136"/>
      <c r="L5" s="1136"/>
      <c r="M5" s="1136"/>
      <c r="N5" s="1136"/>
      <c r="O5" s="1136"/>
      <c r="P5" s="1136"/>
      <c r="Q5" s="1136"/>
      <c r="R5" s="1136"/>
      <c r="S5" s="1136"/>
      <c r="T5" s="1136"/>
      <c r="U5" s="1136"/>
      <c r="V5" s="1136"/>
      <c r="W5" s="1136"/>
      <c r="X5" s="1136"/>
      <c r="Y5" s="1136"/>
      <c r="Z5" s="1136"/>
      <c r="AA5" s="1136"/>
      <c r="AB5" s="1136"/>
      <c r="AC5" s="1136"/>
      <c r="AD5" s="1136"/>
      <c r="AE5" s="1136"/>
      <c r="AF5" s="1136"/>
      <c r="AG5" s="1205"/>
    </row>
    <row r="6" spans="2:33">
      <c r="B6" s="1131"/>
      <c r="C6" s="1132"/>
      <c r="D6" s="1137" t="s">
        <v>449</v>
      </c>
      <c r="E6" s="1138"/>
      <c r="F6" s="1138"/>
      <c r="G6" s="1138"/>
      <c r="H6" s="1138"/>
      <c r="I6" s="1138"/>
      <c r="J6" s="1138"/>
      <c r="K6" s="1138"/>
      <c r="L6" s="1138"/>
      <c r="M6" s="1138"/>
      <c r="N6" s="1138"/>
      <c r="O6" s="1138"/>
      <c r="P6" s="1138"/>
      <c r="Q6" s="1138"/>
      <c r="R6" s="1138"/>
      <c r="S6" s="1138"/>
      <c r="T6" s="1138"/>
      <c r="U6" s="1138"/>
      <c r="V6" s="1138"/>
      <c r="W6" s="1138"/>
      <c r="X6" s="1138"/>
      <c r="Y6" s="1138"/>
      <c r="Z6" s="1138"/>
      <c r="AA6" s="1138"/>
      <c r="AB6" s="1138"/>
      <c r="AC6" s="1138"/>
      <c r="AD6" s="1138"/>
      <c r="AE6" s="1138"/>
      <c r="AF6" s="1138"/>
      <c r="AG6" s="1204"/>
    </row>
    <row r="7" spans="2:33">
      <c r="B7" s="1131"/>
      <c r="C7" s="1132"/>
      <c r="D7" s="1137">
        <v>2021</v>
      </c>
      <c r="E7" s="1138"/>
      <c r="F7" s="1138"/>
      <c r="G7" s="1138"/>
      <c r="H7" s="1138"/>
      <c r="I7" s="1204"/>
      <c r="J7" s="1137">
        <v>2020</v>
      </c>
      <c r="K7" s="1138"/>
      <c r="L7" s="1138"/>
      <c r="M7" s="1138"/>
      <c r="N7" s="1138"/>
      <c r="O7" s="1204"/>
      <c r="P7" s="1137">
        <v>2019</v>
      </c>
      <c r="Q7" s="1138"/>
      <c r="R7" s="1138"/>
      <c r="S7" s="1138"/>
      <c r="T7" s="1138"/>
      <c r="U7" s="1204"/>
      <c r="V7" s="1137">
        <v>2018</v>
      </c>
      <c r="W7" s="1138"/>
      <c r="X7" s="1138"/>
      <c r="Y7" s="1138"/>
      <c r="Z7" s="1138"/>
      <c r="AA7" s="1204"/>
      <c r="AB7" s="1137">
        <v>2017</v>
      </c>
      <c r="AC7" s="1138"/>
      <c r="AD7" s="1138"/>
      <c r="AE7" s="1138"/>
      <c r="AF7" s="1138"/>
      <c r="AG7" s="1204"/>
    </row>
    <row r="8" spans="2:33">
      <c r="B8" s="1131"/>
      <c r="C8" s="1132"/>
      <c r="D8" s="1137" t="s">
        <v>708</v>
      </c>
      <c r="E8" s="1138"/>
      <c r="F8" s="1138"/>
      <c r="G8" s="1138"/>
      <c r="H8" s="1138"/>
      <c r="I8" s="1138"/>
      <c r="J8" s="1138"/>
      <c r="K8" s="1138"/>
      <c r="L8" s="1138"/>
      <c r="M8" s="1138"/>
      <c r="N8" s="1138"/>
      <c r="O8" s="1138"/>
      <c r="P8" s="1138"/>
      <c r="Q8" s="1138"/>
      <c r="R8" s="1138"/>
      <c r="S8" s="1138"/>
      <c r="T8" s="1138"/>
      <c r="U8" s="1138"/>
      <c r="V8" s="1138"/>
      <c r="W8" s="1138"/>
      <c r="X8" s="1138"/>
      <c r="Y8" s="1138"/>
      <c r="Z8" s="1138"/>
      <c r="AA8" s="1138"/>
      <c r="AB8" s="1138"/>
      <c r="AC8" s="1138"/>
      <c r="AD8" s="1138"/>
      <c r="AE8" s="1138"/>
      <c r="AF8" s="1138"/>
      <c r="AG8" s="1204"/>
    </row>
    <row r="9" spans="2:33" ht="112.2" customHeight="1">
      <c r="B9" s="1131"/>
      <c r="C9" s="1132"/>
      <c r="D9" s="1137" t="s">
        <v>709</v>
      </c>
      <c r="E9" s="1204"/>
      <c r="F9" s="1137" t="s">
        <v>710</v>
      </c>
      <c r="G9" s="1204"/>
      <c r="H9" s="1137" t="s">
        <v>711</v>
      </c>
      <c r="I9" s="1204"/>
      <c r="J9" s="1137" t="s">
        <v>709</v>
      </c>
      <c r="K9" s="1204"/>
      <c r="L9" s="1137" t="s">
        <v>710</v>
      </c>
      <c r="M9" s="1204"/>
      <c r="N9" s="1137" t="s">
        <v>711</v>
      </c>
      <c r="O9" s="1204"/>
      <c r="P9" s="1137" t="s">
        <v>709</v>
      </c>
      <c r="Q9" s="1204"/>
      <c r="R9" s="1137" t="s">
        <v>710</v>
      </c>
      <c r="S9" s="1204"/>
      <c r="T9" s="1137" t="s">
        <v>711</v>
      </c>
      <c r="U9" s="1204"/>
      <c r="V9" s="1137" t="s">
        <v>709</v>
      </c>
      <c r="W9" s="1204"/>
      <c r="X9" s="1137" t="s">
        <v>710</v>
      </c>
      <c r="Y9" s="1204"/>
      <c r="Z9" s="1137" t="s">
        <v>711</v>
      </c>
      <c r="AA9" s="1204"/>
      <c r="AB9" s="1137" t="s">
        <v>709</v>
      </c>
      <c r="AC9" s="1204"/>
      <c r="AD9" s="1137" t="s">
        <v>710</v>
      </c>
      <c r="AE9" s="1204"/>
      <c r="AF9" s="1137" t="s">
        <v>711</v>
      </c>
      <c r="AG9" s="1204"/>
    </row>
    <row r="10" spans="2:33">
      <c r="B10" s="1133"/>
      <c r="C10" s="1134"/>
      <c r="D10" s="1137" t="s">
        <v>429</v>
      </c>
      <c r="E10" s="1204"/>
      <c r="F10" s="1137" t="s">
        <v>429</v>
      </c>
      <c r="G10" s="1204"/>
      <c r="H10" s="1137" t="s">
        <v>429</v>
      </c>
      <c r="I10" s="1204"/>
      <c r="J10" s="1137" t="s">
        <v>429</v>
      </c>
      <c r="K10" s="1204"/>
      <c r="L10" s="1137" t="s">
        <v>429</v>
      </c>
      <c r="M10" s="1204"/>
      <c r="N10" s="1137" t="s">
        <v>429</v>
      </c>
      <c r="O10" s="1204"/>
      <c r="P10" s="1137" t="s">
        <v>429</v>
      </c>
      <c r="Q10" s="1204"/>
      <c r="R10" s="1137" t="s">
        <v>429</v>
      </c>
      <c r="S10" s="1204"/>
      <c r="T10" s="1137" t="s">
        <v>429</v>
      </c>
      <c r="U10" s="1204"/>
      <c r="V10" s="1137" t="s">
        <v>429</v>
      </c>
      <c r="W10" s="1204"/>
      <c r="X10" s="1137" t="s">
        <v>429</v>
      </c>
      <c r="Y10" s="1204"/>
      <c r="Z10" s="1137" t="s">
        <v>429</v>
      </c>
      <c r="AA10" s="1204"/>
      <c r="AB10" s="1137" t="s">
        <v>429</v>
      </c>
      <c r="AC10" s="1204"/>
      <c r="AD10" s="1137" t="s">
        <v>429</v>
      </c>
      <c r="AE10" s="1204"/>
      <c r="AF10" s="1137" t="s">
        <v>429</v>
      </c>
      <c r="AG10" s="1204"/>
    </row>
    <row r="11" spans="2:33">
      <c r="B11" s="409" t="s">
        <v>263</v>
      </c>
      <c r="C11" s="410" t="s">
        <v>430</v>
      </c>
      <c r="D11" s="411">
        <v>2.5</v>
      </c>
      <c r="E11" s="412" t="s">
        <v>458</v>
      </c>
      <c r="F11" s="411">
        <v>22.7</v>
      </c>
      <c r="G11" s="412" t="s">
        <v>458</v>
      </c>
      <c r="H11" s="411">
        <v>74.8</v>
      </c>
      <c r="I11" s="412" t="s">
        <v>458</v>
      </c>
      <c r="J11" s="411">
        <v>2.5</v>
      </c>
      <c r="K11" s="412"/>
      <c r="L11" s="411">
        <v>22.3</v>
      </c>
      <c r="M11" s="412"/>
      <c r="N11" s="411">
        <v>75.2</v>
      </c>
      <c r="O11" s="412"/>
      <c r="P11" s="411">
        <v>2.4</v>
      </c>
      <c r="Q11" s="412"/>
      <c r="R11" s="411">
        <v>21.8</v>
      </c>
      <c r="S11" s="412"/>
      <c r="T11" s="411">
        <v>75.8</v>
      </c>
      <c r="U11" s="412"/>
      <c r="V11" s="411">
        <v>2.4</v>
      </c>
      <c r="W11" s="412"/>
      <c r="X11" s="411">
        <v>22.3</v>
      </c>
      <c r="Y11" s="412"/>
      <c r="Z11" s="411">
        <v>75.3</v>
      </c>
      <c r="AA11" s="412"/>
      <c r="AB11" s="411">
        <v>2.4</v>
      </c>
      <c r="AC11" s="412"/>
      <c r="AD11" s="411">
        <v>22.1</v>
      </c>
      <c r="AE11" s="412"/>
      <c r="AF11" s="411">
        <v>75.5</v>
      </c>
      <c r="AG11" s="412"/>
    </row>
    <row r="12" spans="2:33">
      <c r="B12" s="413" t="s">
        <v>3</v>
      </c>
      <c r="C12" s="414">
        <v>16</v>
      </c>
      <c r="D12" s="415">
        <v>3.7</v>
      </c>
      <c r="E12" s="416" t="s">
        <v>458</v>
      </c>
      <c r="F12" s="415">
        <v>30.5</v>
      </c>
      <c r="G12" s="416" t="s">
        <v>458</v>
      </c>
      <c r="H12" s="415">
        <v>65.8</v>
      </c>
      <c r="I12" s="416" t="s">
        <v>458</v>
      </c>
      <c r="J12" s="415">
        <v>3.6</v>
      </c>
      <c r="K12" s="416"/>
      <c r="L12" s="415">
        <v>29.8</v>
      </c>
      <c r="M12" s="416"/>
      <c r="N12" s="415">
        <v>66.599999999999994</v>
      </c>
      <c r="O12" s="416"/>
      <c r="P12" s="415">
        <v>3.7</v>
      </c>
      <c r="Q12" s="416"/>
      <c r="R12" s="415">
        <v>29.8</v>
      </c>
      <c r="S12" s="416"/>
      <c r="T12" s="415">
        <v>66.5</v>
      </c>
      <c r="U12" s="416"/>
      <c r="V12" s="415">
        <v>3.4</v>
      </c>
      <c r="W12" s="416"/>
      <c r="X12" s="415">
        <v>30.3</v>
      </c>
      <c r="Y12" s="416"/>
      <c r="Z12" s="415">
        <v>66.2</v>
      </c>
      <c r="AA12" s="416"/>
      <c r="AB12" s="415">
        <v>3.7</v>
      </c>
      <c r="AC12" s="416"/>
      <c r="AD12" s="415">
        <v>29.4</v>
      </c>
      <c r="AE12" s="416"/>
      <c r="AF12" s="415">
        <v>66.900000000000006</v>
      </c>
      <c r="AG12" s="416"/>
    </row>
    <row r="13" spans="2:33">
      <c r="B13" s="409" t="s">
        <v>150</v>
      </c>
      <c r="C13" s="410" t="s">
        <v>290</v>
      </c>
      <c r="D13" s="411">
        <v>2.6</v>
      </c>
      <c r="E13" s="412" t="s">
        <v>458</v>
      </c>
      <c r="F13" s="411">
        <v>25.6</v>
      </c>
      <c r="G13" s="412" t="s">
        <v>458</v>
      </c>
      <c r="H13" s="411">
        <v>71.8</v>
      </c>
      <c r="I13" s="412" t="s">
        <v>458</v>
      </c>
      <c r="J13" s="411">
        <v>2.7</v>
      </c>
      <c r="K13" s="412"/>
      <c r="L13" s="411">
        <v>24.8</v>
      </c>
      <c r="M13" s="412"/>
      <c r="N13" s="411">
        <v>72.400000000000006</v>
      </c>
      <c r="O13" s="412"/>
      <c r="P13" s="411">
        <v>2.7</v>
      </c>
      <c r="Q13" s="412"/>
      <c r="R13" s="411">
        <v>25.6</v>
      </c>
      <c r="S13" s="412"/>
      <c r="T13" s="411">
        <v>71.7</v>
      </c>
      <c r="U13" s="412"/>
      <c r="V13" s="411">
        <v>2.5</v>
      </c>
      <c r="W13" s="412"/>
      <c r="X13" s="411">
        <v>26.3</v>
      </c>
      <c r="Y13" s="412"/>
      <c r="Z13" s="411">
        <v>71.3</v>
      </c>
      <c r="AA13" s="412"/>
      <c r="AB13" s="411">
        <v>2.6</v>
      </c>
      <c r="AC13" s="412"/>
      <c r="AD13" s="411">
        <v>24.6</v>
      </c>
      <c r="AE13" s="412"/>
      <c r="AF13" s="411">
        <v>72.7</v>
      </c>
      <c r="AG13" s="412"/>
    </row>
    <row r="14" spans="2:33">
      <c r="B14" s="413" t="s">
        <v>151</v>
      </c>
      <c r="C14" s="414" t="s">
        <v>291</v>
      </c>
      <c r="D14" s="415">
        <v>3.8</v>
      </c>
      <c r="E14" s="416" t="s">
        <v>458</v>
      </c>
      <c r="F14" s="415">
        <v>29.4</v>
      </c>
      <c r="G14" s="416" t="s">
        <v>458</v>
      </c>
      <c r="H14" s="415">
        <v>66.8</v>
      </c>
      <c r="I14" s="416" t="s">
        <v>458</v>
      </c>
      <c r="J14" s="415">
        <v>3.7</v>
      </c>
      <c r="K14" s="416"/>
      <c r="L14" s="415">
        <v>28.9</v>
      </c>
      <c r="M14" s="416"/>
      <c r="N14" s="415">
        <v>67.400000000000006</v>
      </c>
      <c r="O14" s="416"/>
      <c r="P14" s="415">
        <v>3.9</v>
      </c>
      <c r="Q14" s="416"/>
      <c r="R14" s="415">
        <v>28</v>
      </c>
      <c r="S14" s="416"/>
      <c r="T14" s="415">
        <v>68.099999999999994</v>
      </c>
      <c r="U14" s="416"/>
      <c r="V14" s="415">
        <v>3.6</v>
      </c>
      <c r="W14" s="416"/>
      <c r="X14" s="415">
        <v>28</v>
      </c>
      <c r="Y14" s="416"/>
      <c r="Z14" s="415">
        <v>68.400000000000006</v>
      </c>
      <c r="AA14" s="416"/>
      <c r="AB14" s="415">
        <v>3.9</v>
      </c>
      <c r="AC14" s="416"/>
      <c r="AD14" s="415">
        <v>27</v>
      </c>
      <c r="AE14" s="416"/>
      <c r="AF14" s="415">
        <v>69.099999999999994</v>
      </c>
      <c r="AG14" s="416"/>
    </row>
    <row r="15" spans="2:33">
      <c r="B15" s="409" t="s">
        <v>152</v>
      </c>
      <c r="C15" s="410" t="s">
        <v>292</v>
      </c>
      <c r="D15" s="411">
        <v>4.8</v>
      </c>
      <c r="E15" s="412" t="s">
        <v>458</v>
      </c>
      <c r="F15" s="411">
        <v>23</v>
      </c>
      <c r="G15" s="412" t="s">
        <v>458</v>
      </c>
      <c r="H15" s="411">
        <v>72.3</v>
      </c>
      <c r="I15" s="412" t="s">
        <v>458</v>
      </c>
      <c r="J15" s="411">
        <v>4.4000000000000004</v>
      </c>
      <c r="K15" s="412"/>
      <c r="L15" s="411">
        <v>22.9</v>
      </c>
      <c r="M15" s="412"/>
      <c r="N15" s="411">
        <v>72.7</v>
      </c>
      <c r="O15" s="412"/>
      <c r="P15" s="411">
        <v>4.3</v>
      </c>
      <c r="Q15" s="412"/>
      <c r="R15" s="411">
        <v>23.7</v>
      </c>
      <c r="S15" s="412"/>
      <c r="T15" s="411">
        <v>72</v>
      </c>
      <c r="U15" s="412"/>
      <c r="V15" s="411">
        <v>3.7</v>
      </c>
      <c r="W15" s="412"/>
      <c r="X15" s="411">
        <v>24.2</v>
      </c>
      <c r="Y15" s="412"/>
      <c r="Z15" s="411">
        <v>72.2</v>
      </c>
      <c r="AA15" s="412"/>
      <c r="AB15" s="411">
        <v>3.3</v>
      </c>
      <c r="AC15" s="412"/>
      <c r="AD15" s="411">
        <v>23.8</v>
      </c>
      <c r="AE15" s="412"/>
      <c r="AF15" s="411">
        <v>72.900000000000006</v>
      </c>
      <c r="AG15" s="412"/>
    </row>
    <row r="18" spans="2:179">
      <c r="B18" s="1129" t="s">
        <v>489</v>
      </c>
      <c r="C18" s="1130"/>
      <c r="D18" s="1135" t="s">
        <v>784</v>
      </c>
      <c r="E18" s="1136"/>
      <c r="F18" s="1136"/>
      <c r="G18" s="1136"/>
      <c r="H18" s="1136"/>
      <c r="I18" s="1136"/>
      <c r="J18" s="1136"/>
      <c r="K18" s="1136"/>
      <c r="L18" s="1136"/>
      <c r="M18" s="1136"/>
      <c r="N18" s="1136"/>
      <c r="O18" s="1136"/>
      <c r="P18" s="1136"/>
      <c r="Q18" s="1136"/>
      <c r="R18" s="1136"/>
      <c r="S18" s="1136"/>
      <c r="T18" s="1136"/>
      <c r="U18" s="1136"/>
      <c r="V18" s="1136"/>
      <c r="W18" s="1136"/>
      <c r="X18" s="1136"/>
      <c r="Y18" s="1136"/>
      <c r="Z18" s="1136"/>
      <c r="AA18" s="1136"/>
      <c r="AB18" s="1136"/>
      <c r="AC18" s="1136"/>
      <c r="AD18" s="1136"/>
      <c r="AE18" s="1136"/>
      <c r="AF18" s="1136"/>
      <c r="AG18" s="1136"/>
      <c r="AH18" s="1136"/>
      <c r="AI18" s="1136"/>
      <c r="AJ18" s="1136"/>
      <c r="AK18" s="1136"/>
      <c r="AL18" s="1136"/>
      <c r="AM18" s="1136"/>
      <c r="AN18" s="1136"/>
      <c r="AO18" s="1136"/>
      <c r="AP18" s="1136"/>
      <c r="AQ18" s="1136"/>
      <c r="AR18" s="1136"/>
      <c r="AS18" s="1136"/>
      <c r="AT18" s="1136"/>
      <c r="AU18" s="1136"/>
      <c r="AV18" s="1136"/>
      <c r="AW18" s="1136"/>
      <c r="AX18" s="1136"/>
      <c r="AY18" s="1136"/>
      <c r="AZ18" s="1136"/>
      <c r="BA18" s="1136"/>
      <c r="BB18" s="1136"/>
      <c r="BC18" s="1136"/>
      <c r="BD18" s="1136"/>
      <c r="BE18" s="1136"/>
      <c r="BF18" s="1136"/>
      <c r="BG18" s="1136"/>
      <c r="BH18" s="1136"/>
      <c r="BI18" s="1136"/>
      <c r="BJ18" s="1136"/>
      <c r="BK18" s="1136"/>
      <c r="BL18" s="1136"/>
      <c r="BM18" s="1136"/>
      <c r="BN18" s="1136"/>
      <c r="BO18" s="1136"/>
      <c r="BP18" s="1136"/>
      <c r="BQ18" s="1136"/>
      <c r="BR18" s="1136"/>
      <c r="BS18" s="1136"/>
      <c r="BT18" s="1136"/>
      <c r="BU18" s="1136"/>
      <c r="BV18" s="1136"/>
      <c r="BW18" s="1136"/>
      <c r="BX18" s="1136"/>
      <c r="BY18" s="1136"/>
      <c r="BZ18" s="1136"/>
      <c r="CA18" s="1136"/>
      <c r="CB18" s="1136"/>
      <c r="CC18" s="1136"/>
      <c r="CD18" s="1136"/>
      <c r="CE18" s="1136"/>
      <c r="CF18" s="1136"/>
      <c r="CG18" s="1136"/>
      <c r="CH18" s="1136"/>
      <c r="CI18" s="1136"/>
      <c r="CJ18" s="1136"/>
      <c r="CK18" s="1136"/>
      <c r="CL18" s="1136"/>
      <c r="CM18" s="1136"/>
      <c r="CN18" s="1136"/>
      <c r="CO18" s="1136"/>
      <c r="CP18" s="1136"/>
      <c r="CQ18" s="1136"/>
      <c r="CR18" s="1136"/>
      <c r="CS18" s="1136"/>
      <c r="CT18" s="1136"/>
      <c r="CU18" s="1136"/>
      <c r="CV18" s="1136"/>
      <c r="CW18" s="1136"/>
      <c r="CX18" s="1136"/>
      <c r="CY18" s="1136"/>
      <c r="CZ18" s="1136"/>
      <c r="DA18" s="1136"/>
      <c r="DB18" s="1136"/>
      <c r="DC18" s="1136"/>
      <c r="DD18" s="1136"/>
      <c r="DE18" s="1136"/>
      <c r="DF18" s="1136"/>
      <c r="DG18" s="1136"/>
      <c r="DH18" s="1136"/>
      <c r="DI18" s="1136"/>
      <c r="DJ18" s="1136"/>
      <c r="DK18" s="1136"/>
      <c r="DL18" s="1136"/>
      <c r="DM18" s="1136"/>
      <c r="DN18" s="1136"/>
      <c r="DO18" s="1136"/>
      <c r="DP18" s="1136"/>
      <c r="DQ18" s="1136"/>
      <c r="DR18" s="1136"/>
      <c r="DS18" s="1136"/>
      <c r="DT18" s="1136"/>
      <c r="DU18" s="1136"/>
      <c r="DV18" s="1136"/>
      <c r="DW18" s="1136"/>
      <c r="DX18" s="1136"/>
      <c r="DY18" s="1136"/>
      <c r="DZ18" s="1136"/>
      <c r="EA18" s="1136"/>
      <c r="EB18" s="1136"/>
      <c r="EC18" s="1136"/>
      <c r="ED18" s="1136"/>
      <c r="EE18" s="1136"/>
      <c r="EF18" s="1136"/>
      <c r="EG18" s="1136"/>
      <c r="EH18" s="1136"/>
      <c r="EI18" s="1136"/>
      <c r="EJ18" s="1136"/>
      <c r="EK18" s="1136"/>
      <c r="EL18" s="1136"/>
      <c r="EM18" s="1136"/>
      <c r="EN18" s="1136"/>
      <c r="EO18" s="1136"/>
      <c r="EP18" s="1136"/>
      <c r="EQ18" s="1136"/>
      <c r="ER18" s="1136"/>
      <c r="ES18" s="1136"/>
      <c r="ET18" s="1136"/>
      <c r="EU18" s="1136"/>
      <c r="EV18" s="1136"/>
      <c r="EW18" s="1136"/>
      <c r="EX18" s="1136"/>
      <c r="EY18" s="1136"/>
      <c r="EZ18" s="1136"/>
      <c r="FA18" s="1136"/>
      <c r="FB18" s="1136"/>
      <c r="FC18" s="1136"/>
      <c r="FD18" s="1136"/>
      <c r="FE18" s="1136"/>
      <c r="FF18" s="1136"/>
      <c r="FG18" s="1136"/>
      <c r="FH18" s="1136"/>
      <c r="FI18" s="1136"/>
      <c r="FJ18" s="1136"/>
      <c r="FK18" s="1136"/>
      <c r="FL18" s="1136"/>
      <c r="FM18" s="1136"/>
      <c r="FN18" s="1136"/>
      <c r="FO18" s="1136"/>
      <c r="FP18" s="1136"/>
      <c r="FQ18" s="1136"/>
      <c r="FR18" s="1136"/>
      <c r="FS18" s="1136"/>
      <c r="FT18" s="1136"/>
      <c r="FU18" s="1136"/>
      <c r="FV18" s="1136"/>
      <c r="FW18" s="1205"/>
    </row>
    <row r="19" spans="2:179">
      <c r="B19" s="1131"/>
      <c r="C19" s="1132"/>
      <c r="D19" s="1137" t="s">
        <v>449</v>
      </c>
      <c r="E19" s="1138"/>
      <c r="F19" s="1138"/>
      <c r="G19" s="1138"/>
      <c r="H19" s="1138"/>
      <c r="I19" s="1138"/>
      <c r="J19" s="1138"/>
      <c r="K19" s="1138"/>
      <c r="L19" s="1138"/>
      <c r="M19" s="1138"/>
      <c r="N19" s="1138"/>
      <c r="O19" s="1138"/>
      <c r="P19" s="1138"/>
      <c r="Q19" s="1138"/>
      <c r="R19" s="1138"/>
      <c r="S19" s="1138"/>
      <c r="T19" s="1138"/>
      <c r="U19" s="1138"/>
      <c r="V19" s="1138"/>
      <c r="W19" s="1138"/>
      <c r="X19" s="1138"/>
      <c r="Y19" s="1138"/>
      <c r="Z19" s="1138"/>
      <c r="AA19" s="1138"/>
      <c r="AB19" s="1138"/>
      <c r="AC19" s="1138"/>
      <c r="AD19" s="1138"/>
      <c r="AE19" s="1138"/>
      <c r="AF19" s="1138"/>
      <c r="AG19" s="1138"/>
      <c r="AH19" s="1138"/>
      <c r="AI19" s="1138"/>
      <c r="AJ19" s="1138"/>
      <c r="AK19" s="1138"/>
      <c r="AL19" s="1138"/>
      <c r="AM19" s="1138"/>
      <c r="AN19" s="1138"/>
      <c r="AO19" s="1138"/>
      <c r="AP19" s="1138"/>
      <c r="AQ19" s="1138"/>
      <c r="AR19" s="1138"/>
      <c r="AS19" s="1138"/>
      <c r="AT19" s="1138"/>
      <c r="AU19" s="1138"/>
      <c r="AV19" s="1138"/>
      <c r="AW19" s="1138"/>
      <c r="AX19" s="1138"/>
      <c r="AY19" s="1138"/>
      <c r="AZ19" s="1138"/>
      <c r="BA19" s="1138"/>
      <c r="BB19" s="1138"/>
      <c r="BC19" s="1138"/>
      <c r="BD19" s="1138"/>
      <c r="BE19" s="1138"/>
      <c r="BF19" s="1138"/>
      <c r="BG19" s="1138"/>
      <c r="BH19" s="1138"/>
      <c r="BI19" s="1138"/>
      <c r="BJ19" s="1138"/>
      <c r="BK19" s="1138"/>
      <c r="BL19" s="1138"/>
      <c r="BM19" s="1138"/>
      <c r="BN19" s="1138"/>
      <c r="BO19" s="1138"/>
      <c r="BP19" s="1138"/>
      <c r="BQ19" s="1138"/>
      <c r="BR19" s="1138"/>
      <c r="BS19" s="1138"/>
      <c r="BT19" s="1138"/>
      <c r="BU19" s="1138"/>
      <c r="BV19" s="1138"/>
      <c r="BW19" s="1138"/>
      <c r="BX19" s="1138"/>
      <c r="BY19" s="1138"/>
      <c r="BZ19" s="1138"/>
      <c r="CA19" s="1138"/>
      <c r="CB19" s="1138"/>
      <c r="CC19" s="1138"/>
      <c r="CD19" s="1138"/>
      <c r="CE19" s="1138"/>
      <c r="CF19" s="1138"/>
      <c r="CG19" s="1138"/>
      <c r="CH19" s="1138"/>
      <c r="CI19" s="1138"/>
      <c r="CJ19" s="1138"/>
      <c r="CK19" s="1138"/>
      <c r="CL19" s="1138"/>
      <c r="CM19" s="1138"/>
      <c r="CN19" s="1138"/>
      <c r="CO19" s="1138"/>
      <c r="CP19" s="1138"/>
      <c r="CQ19" s="1138"/>
      <c r="CR19" s="1138"/>
      <c r="CS19" s="1138"/>
      <c r="CT19" s="1138"/>
      <c r="CU19" s="1138"/>
      <c r="CV19" s="1138"/>
      <c r="CW19" s="1138"/>
      <c r="CX19" s="1138"/>
      <c r="CY19" s="1138"/>
      <c r="CZ19" s="1138"/>
      <c r="DA19" s="1138"/>
      <c r="DB19" s="1138"/>
      <c r="DC19" s="1138"/>
      <c r="DD19" s="1138"/>
      <c r="DE19" s="1138"/>
      <c r="DF19" s="1138"/>
      <c r="DG19" s="1138"/>
      <c r="DH19" s="1138"/>
      <c r="DI19" s="1138"/>
      <c r="DJ19" s="1138"/>
      <c r="DK19" s="1138"/>
      <c r="DL19" s="1138"/>
      <c r="DM19" s="1138"/>
      <c r="DN19" s="1138"/>
      <c r="DO19" s="1138"/>
      <c r="DP19" s="1138"/>
      <c r="DQ19" s="1138"/>
      <c r="DR19" s="1138"/>
      <c r="DS19" s="1138"/>
      <c r="DT19" s="1138"/>
      <c r="DU19" s="1138"/>
      <c r="DV19" s="1138"/>
      <c r="DW19" s="1138"/>
      <c r="DX19" s="1138"/>
      <c r="DY19" s="1138"/>
      <c r="DZ19" s="1138"/>
      <c r="EA19" s="1138"/>
      <c r="EB19" s="1138"/>
      <c r="EC19" s="1138"/>
      <c r="ED19" s="1138"/>
      <c r="EE19" s="1138"/>
      <c r="EF19" s="1138"/>
      <c r="EG19" s="1138"/>
      <c r="EH19" s="1138"/>
      <c r="EI19" s="1138"/>
      <c r="EJ19" s="1138"/>
      <c r="EK19" s="1138"/>
      <c r="EL19" s="1138"/>
      <c r="EM19" s="1138"/>
      <c r="EN19" s="1138"/>
      <c r="EO19" s="1138"/>
      <c r="EP19" s="1138"/>
      <c r="EQ19" s="1138"/>
      <c r="ER19" s="1138"/>
      <c r="ES19" s="1138"/>
      <c r="ET19" s="1138"/>
      <c r="EU19" s="1138"/>
      <c r="EV19" s="1138"/>
      <c r="EW19" s="1138"/>
      <c r="EX19" s="1138"/>
      <c r="EY19" s="1138"/>
      <c r="EZ19" s="1138"/>
      <c r="FA19" s="1138"/>
      <c r="FB19" s="1138"/>
      <c r="FC19" s="1138"/>
      <c r="FD19" s="1138"/>
      <c r="FE19" s="1138"/>
      <c r="FF19" s="1138"/>
      <c r="FG19" s="1138"/>
      <c r="FH19" s="1138"/>
      <c r="FI19" s="1138"/>
      <c r="FJ19" s="1138"/>
      <c r="FK19" s="1138"/>
      <c r="FL19" s="1138"/>
      <c r="FM19" s="1138"/>
      <c r="FN19" s="1138"/>
      <c r="FO19" s="1138"/>
      <c r="FP19" s="1138"/>
      <c r="FQ19" s="1138"/>
      <c r="FR19" s="1138"/>
      <c r="FS19" s="1138"/>
      <c r="FT19" s="1138"/>
      <c r="FU19" s="1138"/>
      <c r="FV19" s="1138"/>
      <c r="FW19" s="1204"/>
    </row>
    <row r="20" spans="2:179">
      <c r="B20" s="1131"/>
      <c r="C20" s="1132"/>
      <c r="D20" s="1137">
        <v>2020</v>
      </c>
      <c r="E20" s="1138"/>
      <c r="F20" s="1138"/>
      <c r="G20" s="1138"/>
      <c r="H20" s="1138"/>
      <c r="I20" s="1138"/>
      <c r="J20" s="1138"/>
      <c r="K20" s="1138"/>
      <c r="L20" s="1138"/>
      <c r="M20" s="1138"/>
      <c r="N20" s="1138"/>
      <c r="O20" s="1138"/>
      <c r="P20" s="1138"/>
      <c r="Q20" s="1138"/>
      <c r="R20" s="1138"/>
      <c r="S20" s="1138"/>
      <c r="T20" s="1138"/>
      <c r="U20" s="1138"/>
      <c r="V20" s="1138"/>
      <c r="W20" s="1138"/>
      <c r="X20" s="1138"/>
      <c r="Y20" s="1138"/>
      <c r="Z20" s="1138"/>
      <c r="AA20" s="1138"/>
      <c r="AB20" s="1138"/>
      <c r="AC20" s="1138"/>
      <c r="AD20" s="1138"/>
      <c r="AE20" s="1138"/>
      <c r="AF20" s="1138"/>
      <c r="AG20" s="1138"/>
      <c r="AH20" s="1138"/>
      <c r="AI20" s="1138"/>
      <c r="AJ20" s="1138"/>
      <c r="AK20" s="1138"/>
      <c r="AL20" s="1138"/>
      <c r="AM20" s="1138"/>
      <c r="AN20" s="1138"/>
      <c r="AO20" s="1138"/>
      <c r="AP20" s="1138"/>
      <c r="AQ20" s="1138"/>
      <c r="AR20" s="1138"/>
      <c r="AS20" s="1138"/>
      <c r="AT20" s="1138"/>
      <c r="AU20" s="1204"/>
      <c r="AV20" s="1137">
        <v>2019</v>
      </c>
      <c r="AW20" s="1138"/>
      <c r="AX20" s="1138"/>
      <c r="AY20" s="1138"/>
      <c r="AZ20" s="1138"/>
      <c r="BA20" s="1138"/>
      <c r="BB20" s="1138"/>
      <c r="BC20" s="1138"/>
      <c r="BD20" s="1138"/>
      <c r="BE20" s="1138"/>
      <c r="BF20" s="1138"/>
      <c r="BG20" s="1138"/>
      <c r="BH20" s="1138"/>
      <c r="BI20" s="1138"/>
      <c r="BJ20" s="1138"/>
      <c r="BK20" s="1138"/>
      <c r="BL20" s="1138"/>
      <c r="BM20" s="1138"/>
      <c r="BN20" s="1138"/>
      <c r="BO20" s="1138"/>
      <c r="BP20" s="1138"/>
      <c r="BQ20" s="1138"/>
      <c r="BR20" s="1138"/>
      <c r="BS20" s="1138"/>
      <c r="BT20" s="1138"/>
      <c r="BU20" s="1138"/>
      <c r="BV20" s="1138"/>
      <c r="BW20" s="1138"/>
      <c r="BX20" s="1138"/>
      <c r="BY20" s="1138"/>
      <c r="BZ20" s="1138"/>
      <c r="CA20" s="1138"/>
      <c r="CB20" s="1138"/>
      <c r="CC20" s="1138"/>
      <c r="CD20" s="1138"/>
      <c r="CE20" s="1138"/>
      <c r="CF20" s="1138"/>
      <c r="CG20" s="1138"/>
      <c r="CH20" s="1138"/>
      <c r="CI20" s="1138"/>
      <c r="CJ20" s="1138"/>
      <c r="CK20" s="1138"/>
      <c r="CL20" s="1138"/>
      <c r="CM20" s="1204"/>
      <c r="CN20" s="1137">
        <v>2018</v>
      </c>
      <c r="CO20" s="1138"/>
      <c r="CP20" s="1138"/>
      <c r="CQ20" s="1138"/>
      <c r="CR20" s="1138"/>
      <c r="CS20" s="1138"/>
      <c r="CT20" s="1138"/>
      <c r="CU20" s="1138"/>
      <c r="CV20" s="1138"/>
      <c r="CW20" s="1138"/>
      <c r="CX20" s="1138"/>
      <c r="CY20" s="1138"/>
      <c r="CZ20" s="1138"/>
      <c r="DA20" s="1138"/>
      <c r="DB20" s="1138"/>
      <c r="DC20" s="1138"/>
      <c r="DD20" s="1138"/>
      <c r="DE20" s="1138"/>
      <c r="DF20" s="1138"/>
      <c r="DG20" s="1138"/>
      <c r="DH20" s="1138"/>
      <c r="DI20" s="1138"/>
      <c r="DJ20" s="1138"/>
      <c r="DK20" s="1138"/>
      <c r="DL20" s="1138"/>
      <c r="DM20" s="1138"/>
      <c r="DN20" s="1138"/>
      <c r="DO20" s="1138"/>
      <c r="DP20" s="1138"/>
      <c r="DQ20" s="1138"/>
      <c r="DR20" s="1138"/>
      <c r="DS20" s="1138"/>
      <c r="DT20" s="1138"/>
      <c r="DU20" s="1138"/>
      <c r="DV20" s="1138"/>
      <c r="DW20" s="1138"/>
      <c r="DX20" s="1138"/>
      <c r="DY20" s="1138"/>
      <c r="DZ20" s="1138"/>
      <c r="EA20" s="1138"/>
      <c r="EB20" s="1138"/>
      <c r="EC20" s="1138"/>
      <c r="ED20" s="1138"/>
      <c r="EE20" s="1204"/>
      <c r="EF20" s="1137">
        <v>2017</v>
      </c>
      <c r="EG20" s="1138"/>
      <c r="EH20" s="1138"/>
      <c r="EI20" s="1138"/>
      <c r="EJ20" s="1138"/>
      <c r="EK20" s="1138"/>
      <c r="EL20" s="1138"/>
      <c r="EM20" s="1138"/>
      <c r="EN20" s="1138"/>
      <c r="EO20" s="1138"/>
      <c r="EP20" s="1138"/>
      <c r="EQ20" s="1138"/>
      <c r="ER20" s="1138"/>
      <c r="ES20" s="1138"/>
      <c r="ET20" s="1138"/>
      <c r="EU20" s="1138"/>
      <c r="EV20" s="1138"/>
      <c r="EW20" s="1138"/>
      <c r="EX20" s="1138"/>
      <c r="EY20" s="1138"/>
      <c r="EZ20" s="1138"/>
      <c r="FA20" s="1138"/>
      <c r="FB20" s="1138"/>
      <c r="FC20" s="1138"/>
      <c r="FD20" s="1138"/>
      <c r="FE20" s="1138"/>
      <c r="FF20" s="1138"/>
      <c r="FG20" s="1138"/>
      <c r="FH20" s="1138"/>
      <c r="FI20" s="1138"/>
      <c r="FJ20" s="1138"/>
      <c r="FK20" s="1138"/>
      <c r="FL20" s="1138"/>
      <c r="FM20" s="1138"/>
      <c r="FN20" s="1138"/>
      <c r="FO20" s="1138"/>
      <c r="FP20" s="1138"/>
      <c r="FQ20" s="1138"/>
      <c r="FR20" s="1138"/>
      <c r="FS20" s="1138"/>
      <c r="FT20" s="1138"/>
      <c r="FU20" s="1138"/>
      <c r="FV20" s="1138"/>
      <c r="FW20" s="1204"/>
    </row>
    <row r="21" spans="2:179">
      <c r="B21" s="1131"/>
      <c r="C21" s="1132"/>
      <c r="D21" s="1137" t="s">
        <v>785</v>
      </c>
      <c r="E21" s="1138"/>
      <c r="F21" s="1138"/>
      <c r="G21" s="1138"/>
      <c r="H21" s="1138"/>
      <c r="I21" s="1138"/>
      <c r="J21" s="1138"/>
      <c r="K21" s="1138"/>
      <c r="L21" s="1138"/>
      <c r="M21" s="1138"/>
      <c r="N21" s="1138"/>
      <c r="O21" s="1138"/>
      <c r="P21" s="1138"/>
      <c r="Q21" s="1138"/>
      <c r="R21" s="1138"/>
      <c r="S21" s="1138"/>
      <c r="T21" s="1138"/>
      <c r="U21" s="1138"/>
      <c r="V21" s="1138"/>
      <c r="W21" s="1138"/>
      <c r="X21" s="1138"/>
      <c r="Y21" s="1138"/>
      <c r="Z21" s="1138"/>
      <c r="AA21" s="1138"/>
      <c r="AB21" s="1138"/>
      <c r="AC21" s="1138"/>
      <c r="AD21" s="1138"/>
      <c r="AE21" s="1138"/>
      <c r="AF21" s="1138"/>
      <c r="AG21" s="1138"/>
      <c r="AH21" s="1138"/>
      <c r="AI21" s="1138"/>
      <c r="AJ21" s="1138"/>
      <c r="AK21" s="1138"/>
      <c r="AL21" s="1138"/>
      <c r="AM21" s="1138"/>
      <c r="AN21" s="1138"/>
      <c r="AO21" s="1138"/>
      <c r="AP21" s="1138"/>
      <c r="AQ21" s="1138"/>
      <c r="AR21" s="1138"/>
      <c r="AS21" s="1138"/>
      <c r="AT21" s="1138"/>
      <c r="AU21" s="1138"/>
      <c r="AV21" s="1138"/>
      <c r="AW21" s="1138"/>
      <c r="AX21" s="1138"/>
      <c r="AY21" s="1138"/>
      <c r="AZ21" s="1138"/>
      <c r="BA21" s="1138"/>
      <c r="BB21" s="1138"/>
      <c r="BC21" s="1138"/>
      <c r="BD21" s="1138"/>
      <c r="BE21" s="1138"/>
      <c r="BF21" s="1138"/>
      <c r="BG21" s="1138"/>
      <c r="BH21" s="1138"/>
      <c r="BI21" s="1138"/>
      <c r="BJ21" s="1138"/>
      <c r="BK21" s="1138"/>
      <c r="BL21" s="1138"/>
      <c r="BM21" s="1138"/>
      <c r="BN21" s="1138"/>
      <c r="BO21" s="1138"/>
      <c r="BP21" s="1138"/>
      <c r="BQ21" s="1138"/>
      <c r="BR21" s="1138"/>
      <c r="BS21" s="1138"/>
      <c r="BT21" s="1138"/>
      <c r="BU21" s="1138"/>
      <c r="BV21" s="1138"/>
      <c r="BW21" s="1138"/>
      <c r="BX21" s="1138"/>
      <c r="BY21" s="1138"/>
      <c r="BZ21" s="1138"/>
      <c r="CA21" s="1138"/>
      <c r="CB21" s="1138"/>
      <c r="CC21" s="1138"/>
      <c r="CD21" s="1138"/>
      <c r="CE21" s="1138"/>
      <c r="CF21" s="1138"/>
      <c r="CG21" s="1138"/>
      <c r="CH21" s="1138"/>
      <c r="CI21" s="1138"/>
      <c r="CJ21" s="1138"/>
      <c r="CK21" s="1138"/>
      <c r="CL21" s="1138"/>
      <c r="CM21" s="1138"/>
      <c r="CN21" s="1138"/>
      <c r="CO21" s="1138"/>
      <c r="CP21" s="1138"/>
      <c r="CQ21" s="1138"/>
      <c r="CR21" s="1138"/>
      <c r="CS21" s="1138"/>
      <c r="CT21" s="1138"/>
      <c r="CU21" s="1138"/>
      <c r="CV21" s="1138"/>
      <c r="CW21" s="1138"/>
      <c r="CX21" s="1138"/>
      <c r="CY21" s="1138"/>
      <c r="CZ21" s="1138"/>
      <c r="DA21" s="1138"/>
      <c r="DB21" s="1138"/>
      <c r="DC21" s="1138"/>
      <c r="DD21" s="1138"/>
      <c r="DE21" s="1138"/>
      <c r="DF21" s="1138"/>
      <c r="DG21" s="1138"/>
      <c r="DH21" s="1138"/>
      <c r="DI21" s="1138"/>
      <c r="DJ21" s="1138"/>
      <c r="DK21" s="1138"/>
      <c r="DL21" s="1138"/>
      <c r="DM21" s="1138"/>
      <c r="DN21" s="1138"/>
      <c r="DO21" s="1138"/>
      <c r="DP21" s="1138"/>
      <c r="DQ21" s="1138"/>
      <c r="DR21" s="1138"/>
      <c r="DS21" s="1138"/>
      <c r="DT21" s="1138"/>
      <c r="DU21" s="1138"/>
      <c r="DV21" s="1138"/>
      <c r="DW21" s="1138"/>
      <c r="DX21" s="1138"/>
      <c r="DY21" s="1138"/>
      <c r="DZ21" s="1138"/>
      <c r="EA21" s="1138"/>
      <c r="EB21" s="1138"/>
      <c r="EC21" s="1138"/>
      <c r="ED21" s="1138"/>
      <c r="EE21" s="1138"/>
      <c r="EF21" s="1138"/>
      <c r="EG21" s="1138"/>
      <c r="EH21" s="1138"/>
      <c r="EI21" s="1138"/>
      <c r="EJ21" s="1138"/>
      <c r="EK21" s="1138"/>
      <c r="EL21" s="1138"/>
      <c r="EM21" s="1138"/>
      <c r="EN21" s="1138"/>
      <c r="EO21" s="1138"/>
      <c r="EP21" s="1138"/>
      <c r="EQ21" s="1138"/>
      <c r="ER21" s="1138"/>
      <c r="ES21" s="1138"/>
      <c r="ET21" s="1138"/>
      <c r="EU21" s="1138"/>
      <c r="EV21" s="1138"/>
      <c r="EW21" s="1138"/>
      <c r="EX21" s="1138"/>
      <c r="EY21" s="1138"/>
      <c r="EZ21" s="1138"/>
      <c r="FA21" s="1138"/>
      <c r="FB21" s="1138"/>
      <c r="FC21" s="1138"/>
      <c r="FD21" s="1138"/>
      <c r="FE21" s="1138"/>
      <c r="FF21" s="1138"/>
      <c r="FG21" s="1138"/>
      <c r="FH21" s="1138"/>
      <c r="FI21" s="1138"/>
      <c r="FJ21" s="1138"/>
      <c r="FK21" s="1138"/>
      <c r="FL21" s="1138"/>
      <c r="FM21" s="1138"/>
      <c r="FN21" s="1138"/>
      <c r="FO21" s="1138"/>
      <c r="FP21" s="1138"/>
      <c r="FQ21" s="1138"/>
      <c r="FR21" s="1138"/>
      <c r="FS21" s="1138"/>
      <c r="FT21" s="1138"/>
      <c r="FU21" s="1138"/>
      <c r="FV21" s="1138"/>
      <c r="FW21" s="1204"/>
    </row>
    <row r="22" spans="2:179" ht="61.2" customHeight="1">
      <c r="B22" s="1131"/>
      <c r="C22" s="1132"/>
      <c r="D22" s="1137" t="s">
        <v>1</v>
      </c>
      <c r="E22" s="1204"/>
      <c r="F22" s="1137" t="s">
        <v>709</v>
      </c>
      <c r="G22" s="1204"/>
      <c r="H22" s="1137" t="s">
        <v>763</v>
      </c>
      <c r="I22" s="1204"/>
      <c r="J22" s="1137" t="s">
        <v>786</v>
      </c>
      <c r="K22" s="1204"/>
      <c r="L22" s="1137" t="s">
        <v>787</v>
      </c>
      <c r="M22" s="1204"/>
      <c r="N22" s="1137" t="s">
        <v>788</v>
      </c>
      <c r="O22" s="1204"/>
      <c r="P22" s="1137" t="s">
        <v>789</v>
      </c>
      <c r="Q22" s="1204"/>
      <c r="R22" s="1137" t="s">
        <v>790</v>
      </c>
      <c r="S22" s="1204"/>
      <c r="T22" s="1137" t="s">
        <v>791</v>
      </c>
      <c r="U22" s="1204"/>
      <c r="V22" s="1137" t="s">
        <v>792</v>
      </c>
      <c r="W22" s="1204"/>
      <c r="X22" s="1137" t="s">
        <v>793</v>
      </c>
      <c r="Y22" s="1204"/>
      <c r="Z22" s="1137" t="s">
        <v>794</v>
      </c>
      <c r="AA22" s="1204"/>
      <c r="AB22" s="1137" t="s">
        <v>795</v>
      </c>
      <c r="AC22" s="1204"/>
      <c r="AD22" s="1137" t="s">
        <v>796</v>
      </c>
      <c r="AE22" s="1204"/>
      <c r="AF22" s="1137" t="s">
        <v>797</v>
      </c>
      <c r="AG22" s="1204"/>
      <c r="AH22" s="1137" t="s">
        <v>798</v>
      </c>
      <c r="AI22" s="1204"/>
      <c r="AJ22" s="1137" t="s">
        <v>799</v>
      </c>
      <c r="AK22" s="1204"/>
      <c r="AL22" s="1137" t="s">
        <v>800</v>
      </c>
      <c r="AM22" s="1204"/>
      <c r="AN22" s="1137" t="s">
        <v>801</v>
      </c>
      <c r="AO22" s="1204"/>
      <c r="AP22" s="1137" t="s">
        <v>802</v>
      </c>
      <c r="AQ22" s="1204"/>
      <c r="AR22" s="1137" t="s">
        <v>803</v>
      </c>
      <c r="AS22" s="1204"/>
      <c r="AT22" s="1137" t="s">
        <v>804</v>
      </c>
      <c r="AU22" s="1204"/>
      <c r="AV22" s="1137" t="s">
        <v>1</v>
      </c>
      <c r="AW22" s="1204"/>
      <c r="AX22" s="1137" t="s">
        <v>709</v>
      </c>
      <c r="AY22" s="1204"/>
      <c r="AZ22" s="1137" t="s">
        <v>763</v>
      </c>
      <c r="BA22" s="1204"/>
      <c r="BB22" s="1137" t="s">
        <v>786</v>
      </c>
      <c r="BC22" s="1204"/>
      <c r="BD22" s="1137" t="s">
        <v>787</v>
      </c>
      <c r="BE22" s="1204"/>
      <c r="BF22" s="1137" t="s">
        <v>788</v>
      </c>
      <c r="BG22" s="1204"/>
      <c r="BH22" s="1137" t="s">
        <v>789</v>
      </c>
      <c r="BI22" s="1204"/>
      <c r="BJ22" s="1137" t="s">
        <v>790</v>
      </c>
      <c r="BK22" s="1204"/>
      <c r="BL22" s="1137" t="s">
        <v>791</v>
      </c>
      <c r="BM22" s="1204"/>
      <c r="BN22" s="1137" t="s">
        <v>792</v>
      </c>
      <c r="BO22" s="1204"/>
      <c r="BP22" s="1137" t="s">
        <v>793</v>
      </c>
      <c r="BQ22" s="1204"/>
      <c r="BR22" s="1137" t="s">
        <v>794</v>
      </c>
      <c r="BS22" s="1204"/>
      <c r="BT22" s="1137" t="s">
        <v>795</v>
      </c>
      <c r="BU22" s="1204"/>
      <c r="BV22" s="1137" t="s">
        <v>796</v>
      </c>
      <c r="BW22" s="1204"/>
      <c r="BX22" s="1137" t="s">
        <v>797</v>
      </c>
      <c r="BY22" s="1204"/>
      <c r="BZ22" s="1137" t="s">
        <v>798</v>
      </c>
      <c r="CA22" s="1204"/>
      <c r="CB22" s="1137" t="s">
        <v>799</v>
      </c>
      <c r="CC22" s="1204"/>
      <c r="CD22" s="1137" t="s">
        <v>800</v>
      </c>
      <c r="CE22" s="1204"/>
      <c r="CF22" s="1137" t="s">
        <v>801</v>
      </c>
      <c r="CG22" s="1204"/>
      <c r="CH22" s="1137" t="s">
        <v>802</v>
      </c>
      <c r="CI22" s="1204"/>
      <c r="CJ22" s="1137" t="s">
        <v>803</v>
      </c>
      <c r="CK22" s="1204"/>
      <c r="CL22" s="1137" t="s">
        <v>804</v>
      </c>
      <c r="CM22" s="1204"/>
      <c r="CN22" s="1137" t="s">
        <v>1</v>
      </c>
      <c r="CO22" s="1204"/>
      <c r="CP22" s="1137" t="s">
        <v>709</v>
      </c>
      <c r="CQ22" s="1204"/>
      <c r="CR22" s="1137" t="s">
        <v>763</v>
      </c>
      <c r="CS22" s="1204"/>
      <c r="CT22" s="1137" t="s">
        <v>786</v>
      </c>
      <c r="CU22" s="1204"/>
      <c r="CV22" s="1137" t="s">
        <v>787</v>
      </c>
      <c r="CW22" s="1204"/>
      <c r="CX22" s="1137" t="s">
        <v>788</v>
      </c>
      <c r="CY22" s="1204"/>
      <c r="CZ22" s="1137" t="s">
        <v>789</v>
      </c>
      <c r="DA22" s="1204"/>
      <c r="DB22" s="1137" t="s">
        <v>790</v>
      </c>
      <c r="DC22" s="1204"/>
      <c r="DD22" s="1137" t="s">
        <v>791</v>
      </c>
      <c r="DE22" s="1204"/>
      <c r="DF22" s="1137" t="s">
        <v>792</v>
      </c>
      <c r="DG22" s="1204"/>
      <c r="DH22" s="1137" t="s">
        <v>793</v>
      </c>
      <c r="DI22" s="1204"/>
      <c r="DJ22" s="1137" t="s">
        <v>794</v>
      </c>
      <c r="DK22" s="1204"/>
      <c r="DL22" s="1137" t="s">
        <v>795</v>
      </c>
      <c r="DM22" s="1204"/>
      <c r="DN22" s="1137" t="s">
        <v>796</v>
      </c>
      <c r="DO22" s="1204"/>
      <c r="DP22" s="1137" t="s">
        <v>797</v>
      </c>
      <c r="DQ22" s="1204"/>
      <c r="DR22" s="1137" t="s">
        <v>798</v>
      </c>
      <c r="DS22" s="1204"/>
      <c r="DT22" s="1137" t="s">
        <v>799</v>
      </c>
      <c r="DU22" s="1204"/>
      <c r="DV22" s="1137" t="s">
        <v>800</v>
      </c>
      <c r="DW22" s="1204"/>
      <c r="DX22" s="1137" t="s">
        <v>801</v>
      </c>
      <c r="DY22" s="1204"/>
      <c r="DZ22" s="1137" t="s">
        <v>802</v>
      </c>
      <c r="EA22" s="1204"/>
      <c r="EB22" s="1137" t="s">
        <v>803</v>
      </c>
      <c r="EC22" s="1204"/>
      <c r="ED22" s="1137" t="s">
        <v>804</v>
      </c>
      <c r="EE22" s="1204"/>
      <c r="EF22" s="1137" t="s">
        <v>1</v>
      </c>
      <c r="EG22" s="1204"/>
      <c r="EH22" s="1137" t="s">
        <v>709</v>
      </c>
      <c r="EI22" s="1204"/>
      <c r="EJ22" s="1137" t="s">
        <v>763</v>
      </c>
      <c r="EK22" s="1204"/>
      <c r="EL22" s="1137" t="s">
        <v>786</v>
      </c>
      <c r="EM22" s="1204"/>
      <c r="EN22" s="1137" t="s">
        <v>787</v>
      </c>
      <c r="EO22" s="1204"/>
      <c r="EP22" s="1137" t="s">
        <v>788</v>
      </c>
      <c r="EQ22" s="1204"/>
      <c r="ER22" s="1137" t="s">
        <v>789</v>
      </c>
      <c r="ES22" s="1204"/>
      <c r="ET22" s="1137" t="s">
        <v>790</v>
      </c>
      <c r="EU22" s="1204"/>
      <c r="EV22" s="1137" t="s">
        <v>791</v>
      </c>
      <c r="EW22" s="1204"/>
      <c r="EX22" s="1137" t="s">
        <v>792</v>
      </c>
      <c r="EY22" s="1204"/>
      <c r="EZ22" s="1137" t="s">
        <v>793</v>
      </c>
      <c r="FA22" s="1204"/>
      <c r="FB22" s="1137" t="s">
        <v>794</v>
      </c>
      <c r="FC22" s="1204"/>
      <c r="FD22" s="1137" t="s">
        <v>795</v>
      </c>
      <c r="FE22" s="1204"/>
      <c r="FF22" s="1137" t="s">
        <v>796</v>
      </c>
      <c r="FG22" s="1204"/>
      <c r="FH22" s="1137" t="s">
        <v>797</v>
      </c>
      <c r="FI22" s="1204"/>
      <c r="FJ22" s="1137" t="s">
        <v>798</v>
      </c>
      <c r="FK22" s="1204"/>
      <c r="FL22" s="1137" t="s">
        <v>799</v>
      </c>
      <c r="FM22" s="1204"/>
      <c r="FN22" s="1137" t="s">
        <v>800</v>
      </c>
      <c r="FO22" s="1204"/>
      <c r="FP22" s="1137" t="s">
        <v>801</v>
      </c>
      <c r="FQ22" s="1204"/>
      <c r="FR22" s="1137" t="s">
        <v>802</v>
      </c>
      <c r="FS22" s="1204"/>
      <c r="FT22" s="1137" t="s">
        <v>803</v>
      </c>
      <c r="FU22" s="1204"/>
      <c r="FV22" s="1137" t="s">
        <v>804</v>
      </c>
      <c r="FW22" s="1204"/>
    </row>
    <row r="23" spans="2:179">
      <c r="B23" s="1133"/>
      <c r="C23" s="1134"/>
      <c r="D23" s="1137" t="s">
        <v>706</v>
      </c>
      <c r="E23" s="1204"/>
      <c r="F23" s="1137" t="s">
        <v>706</v>
      </c>
      <c r="G23" s="1204"/>
      <c r="H23" s="1137" t="s">
        <v>706</v>
      </c>
      <c r="I23" s="1204"/>
      <c r="J23" s="1137" t="s">
        <v>706</v>
      </c>
      <c r="K23" s="1204"/>
      <c r="L23" s="1137" t="s">
        <v>706</v>
      </c>
      <c r="M23" s="1204"/>
      <c r="N23" s="1137" t="s">
        <v>706</v>
      </c>
      <c r="O23" s="1204"/>
      <c r="P23" s="1137" t="s">
        <v>706</v>
      </c>
      <c r="Q23" s="1204"/>
      <c r="R23" s="1137" t="s">
        <v>706</v>
      </c>
      <c r="S23" s="1204"/>
      <c r="T23" s="1137" t="s">
        <v>706</v>
      </c>
      <c r="U23" s="1204"/>
      <c r="V23" s="1137" t="s">
        <v>706</v>
      </c>
      <c r="W23" s="1204"/>
      <c r="X23" s="1137" t="s">
        <v>706</v>
      </c>
      <c r="Y23" s="1204"/>
      <c r="Z23" s="1137" t="s">
        <v>706</v>
      </c>
      <c r="AA23" s="1204"/>
      <c r="AB23" s="1137" t="s">
        <v>706</v>
      </c>
      <c r="AC23" s="1204"/>
      <c r="AD23" s="1137" t="s">
        <v>706</v>
      </c>
      <c r="AE23" s="1204"/>
      <c r="AF23" s="1137" t="s">
        <v>706</v>
      </c>
      <c r="AG23" s="1204"/>
      <c r="AH23" s="1137" t="s">
        <v>706</v>
      </c>
      <c r="AI23" s="1204"/>
      <c r="AJ23" s="1137" t="s">
        <v>706</v>
      </c>
      <c r="AK23" s="1204"/>
      <c r="AL23" s="1137" t="s">
        <v>706</v>
      </c>
      <c r="AM23" s="1204"/>
      <c r="AN23" s="1137" t="s">
        <v>706</v>
      </c>
      <c r="AO23" s="1204"/>
      <c r="AP23" s="1137" t="s">
        <v>706</v>
      </c>
      <c r="AQ23" s="1204"/>
      <c r="AR23" s="1137" t="s">
        <v>706</v>
      </c>
      <c r="AS23" s="1204"/>
      <c r="AT23" s="1137" t="s">
        <v>706</v>
      </c>
      <c r="AU23" s="1204"/>
      <c r="AV23" s="1137" t="s">
        <v>706</v>
      </c>
      <c r="AW23" s="1204"/>
      <c r="AX23" s="1137" t="s">
        <v>706</v>
      </c>
      <c r="AY23" s="1204"/>
      <c r="AZ23" s="1137" t="s">
        <v>706</v>
      </c>
      <c r="BA23" s="1204"/>
      <c r="BB23" s="1137" t="s">
        <v>706</v>
      </c>
      <c r="BC23" s="1204"/>
      <c r="BD23" s="1137" t="s">
        <v>706</v>
      </c>
      <c r="BE23" s="1204"/>
      <c r="BF23" s="1137" t="s">
        <v>706</v>
      </c>
      <c r="BG23" s="1204"/>
      <c r="BH23" s="1137" t="s">
        <v>706</v>
      </c>
      <c r="BI23" s="1204"/>
      <c r="BJ23" s="1137" t="s">
        <v>706</v>
      </c>
      <c r="BK23" s="1204"/>
      <c r="BL23" s="1137" t="s">
        <v>706</v>
      </c>
      <c r="BM23" s="1204"/>
      <c r="BN23" s="1137" t="s">
        <v>706</v>
      </c>
      <c r="BO23" s="1204"/>
      <c r="BP23" s="1137" t="s">
        <v>706</v>
      </c>
      <c r="BQ23" s="1204"/>
      <c r="BR23" s="1137" t="s">
        <v>706</v>
      </c>
      <c r="BS23" s="1204"/>
      <c r="BT23" s="1137" t="s">
        <v>706</v>
      </c>
      <c r="BU23" s="1204"/>
      <c r="BV23" s="1137" t="s">
        <v>706</v>
      </c>
      <c r="BW23" s="1204"/>
      <c r="BX23" s="1137" t="s">
        <v>706</v>
      </c>
      <c r="BY23" s="1204"/>
      <c r="BZ23" s="1137" t="s">
        <v>706</v>
      </c>
      <c r="CA23" s="1204"/>
      <c r="CB23" s="1137" t="s">
        <v>706</v>
      </c>
      <c r="CC23" s="1204"/>
      <c r="CD23" s="1137" t="s">
        <v>706</v>
      </c>
      <c r="CE23" s="1204"/>
      <c r="CF23" s="1137" t="s">
        <v>706</v>
      </c>
      <c r="CG23" s="1204"/>
      <c r="CH23" s="1137" t="s">
        <v>706</v>
      </c>
      <c r="CI23" s="1204"/>
      <c r="CJ23" s="1137" t="s">
        <v>706</v>
      </c>
      <c r="CK23" s="1204"/>
      <c r="CL23" s="1137" t="s">
        <v>706</v>
      </c>
      <c r="CM23" s="1204"/>
      <c r="CN23" s="1137" t="s">
        <v>706</v>
      </c>
      <c r="CO23" s="1204"/>
      <c r="CP23" s="1137" t="s">
        <v>706</v>
      </c>
      <c r="CQ23" s="1204"/>
      <c r="CR23" s="1137" t="s">
        <v>706</v>
      </c>
      <c r="CS23" s="1204"/>
      <c r="CT23" s="1137" t="s">
        <v>706</v>
      </c>
      <c r="CU23" s="1204"/>
      <c r="CV23" s="1137" t="s">
        <v>706</v>
      </c>
      <c r="CW23" s="1204"/>
      <c r="CX23" s="1137" t="s">
        <v>706</v>
      </c>
      <c r="CY23" s="1204"/>
      <c r="CZ23" s="1137" t="s">
        <v>706</v>
      </c>
      <c r="DA23" s="1204"/>
      <c r="DB23" s="1137" t="s">
        <v>706</v>
      </c>
      <c r="DC23" s="1204"/>
      <c r="DD23" s="1137" t="s">
        <v>706</v>
      </c>
      <c r="DE23" s="1204"/>
      <c r="DF23" s="1137" t="s">
        <v>706</v>
      </c>
      <c r="DG23" s="1204"/>
      <c r="DH23" s="1137" t="s">
        <v>706</v>
      </c>
      <c r="DI23" s="1204"/>
      <c r="DJ23" s="1137" t="s">
        <v>706</v>
      </c>
      <c r="DK23" s="1204"/>
      <c r="DL23" s="1137" t="s">
        <v>706</v>
      </c>
      <c r="DM23" s="1204"/>
      <c r="DN23" s="1137" t="s">
        <v>706</v>
      </c>
      <c r="DO23" s="1204"/>
      <c r="DP23" s="1137" t="s">
        <v>706</v>
      </c>
      <c r="DQ23" s="1204"/>
      <c r="DR23" s="1137" t="s">
        <v>706</v>
      </c>
      <c r="DS23" s="1204"/>
      <c r="DT23" s="1137" t="s">
        <v>706</v>
      </c>
      <c r="DU23" s="1204"/>
      <c r="DV23" s="1137" t="s">
        <v>706</v>
      </c>
      <c r="DW23" s="1204"/>
      <c r="DX23" s="1137" t="s">
        <v>706</v>
      </c>
      <c r="DY23" s="1204"/>
      <c r="DZ23" s="1137" t="s">
        <v>706</v>
      </c>
      <c r="EA23" s="1204"/>
      <c r="EB23" s="1137" t="s">
        <v>706</v>
      </c>
      <c r="EC23" s="1204"/>
      <c r="ED23" s="1137" t="s">
        <v>706</v>
      </c>
      <c r="EE23" s="1204"/>
      <c r="EF23" s="1137" t="s">
        <v>706</v>
      </c>
      <c r="EG23" s="1204"/>
      <c r="EH23" s="1137" t="s">
        <v>706</v>
      </c>
      <c r="EI23" s="1204"/>
      <c r="EJ23" s="1137" t="s">
        <v>706</v>
      </c>
      <c r="EK23" s="1204"/>
      <c r="EL23" s="1137" t="s">
        <v>706</v>
      </c>
      <c r="EM23" s="1204"/>
      <c r="EN23" s="1137" t="s">
        <v>706</v>
      </c>
      <c r="EO23" s="1204"/>
      <c r="EP23" s="1137" t="s">
        <v>706</v>
      </c>
      <c r="EQ23" s="1204"/>
      <c r="ER23" s="1137" t="s">
        <v>706</v>
      </c>
      <c r="ES23" s="1204"/>
      <c r="ET23" s="1137" t="s">
        <v>706</v>
      </c>
      <c r="EU23" s="1204"/>
      <c r="EV23" s="1137" t="s">
        <v>706</v>
      </c>
      <c r="EW23" s="1204"/>
      <c r="EX23" s="1137" t="s">
        <v>706</v>
      </c>
      <c r="EY23" s="1204"/>
      <c r="EZ23" s="1137" t="s">
        <v>706</v>
      </c>
      <c r="FA23" s="1204"/>
      <c r="FB23" s="1137" t="s">
        <v>706</v>
      </c>
      <c r="FC23" s="1204"/>
      <c r="FD23" s="1137" t="s">
        <v>706</v>
      </c>
      <c r="FE23" s="1204"/>
      <c r="FF23" s="1137" t="s">
        <v>706</v>
      </c>
      <c r="FG23" s="1204"/>
      <c r="FH23" s="1137" t="s">
        <v>706</v>
      </c>
      <c r="FI23" s="1204"/>
      <c r="FJ23" s="1137" t="s">
        <v>706</v>
      </c>
      <c r="FK23" s="1204"/>
      <c r="FL23" s="1137" t="s">
        <v>706</v>
      </c>
      <c r="FM23" s="1204"/>
      <c r="FN23" s="1137" t="s">
        <v>706</v>
      </c>
      <c r="FO23" s="1204"/>
      <c r="FP23" s="1137" t="s">
        <v>706</v>
      </c>
      <c r="FQ23" s="1204"/>
      <c r="FR23" s="1137" t="s">
        <v>706</v>
      </c>
      <c r="FS23" s="1204"/>
      <c r="FT23" s="1137" t="s">
        <v>706</v>
      </c>
      <c r="FU23" s="1204"/>
      <c r="FV23" s="1137" t="s">
        <v>706</v>
      </c>
      <c r="FW23" s="1204"/>
    </row>
    <row r="24" spans="2:179">
      <c r="B24" s="409" t="s">
        <v>263</v>
      </c>
      <c r="C24" s="410" t="s">
        <v>430</v>
      </c>
      <c r="D24" s="411">
        <v>174768.00399999999</v>
      </c>
      <c r="E24" s="412"/>
      <c r="F24" s="411">
        <v>4359.1589999999997</v>
      </c>
      <c r="G24" s="412"/>
      <c r="H24" s="411">
        <v>546.39800000000002</v>
      </c>
      <c r="I24" s="412"/>
      <c r="J24" s="411">
        <v>24098.611000000001</v>
      </c>
      <c r="K24" s="412"/>
      <c r="L24" s="411">
        <v>4110.6719999999996</v>
      </c>
      <c r="M24" s="412"/>
      <c r="N24" s="411">
        <v>1847.5709999999999</v>
      </c>
      <c r="O24" s="412"/>
      <c r="P24" s="411">
        <v>8298.3189999999995</v>
      </c>
      <c r="Q24" s="412"/>
      <c r="R24" s="411">
        <v>22825.257000000001</v>
      </c>
      <c r="S24" s="412"/>
      <c r="T24" s="411">
        <v>6936.07</v>
      </c>
      <c r="U24" s="412"/>
      <c r="V24" s="411">
        <v>6333.85</v>
      </c>
      <c r="W24" s="412"/>
      <c r="X24" s="411">
        <v>7751.8119999999999</v>
      </c>
      <c r="Y24" s="412"/>
      <c r="Z24" s="411">
        <v>9228.7810000000009</v>
      </c>
      <c r="AA24" s="412"/>
      <c r="AB24" s="411">
        <v>23464.524000000001</v>
      </c>
      <c r="AC24" s="412"/>
      <c r="AD24" s="411">
        <v>8089.826</v>
      </c>
      <c r="AE24" s="412"/>
      <c r="AF24" s="411">
        <v>6572.2839999999997</v>
      </c>
      <c r="AG24" s="412"/>
      <c r="AH24" s="411">
        <v>12931.973</v>
      </c>
      <c r="AI24" s="412"/>
      <c r="AJ24" s="411">
        <v>10494.471</v>
      </c>
      <c r="AK24" s="412"/>
      <c r="AL24" s="411">
        <v>12204.398999999999</v>
      </c>
      <c r="AM24" s="412"/>
      <c r="AN24" s="411">
        <v>1325.8510000000001</v>
      </c>
      <c r="AO24" s="412"/>
      <c r="AP24" s="411">
        <v>2163.9360000000001</v>
      </c>
      <c r="AQ24" s="412"/>
      <c r="AR24" s="411">
        <v>1184.24</v>
      </c>
      <c r="AS24" s="412"/>
      <c r="AT24" s="411"/>
      <c r="AU24" s="412" t="s">
        <v>56</v>
      </c>
      <c r="AV24" s="411">
        <v>185536.277</v>
      </c>
      <c r="AW24" s="412"/>
      <c r="AX24" s="411">
        <v>4477.3180000000002</v>
      </c>
      <c r="AY24" s="412"/>
      <c r="AZ24" s="411">
        <v>577.15499999999997</v>
      </c>
      <c r="BA24" s="412"/>
      <c r="BB24" s="411">
        <v>25500.494999999999</v>
      </c>
      <c r="BC24" s="412"/>
      <c r="BD24" s="411">
        <v>4435.6530000000002</v>
      </c>
      <c r="BE24" s="412"/>
      <c r="BF24" s="411">
        <v>1772.1220000000001</v>
      </c>
      <c r="BG24" s="412"/>
      <c r="BH24" s="411">
        <v>8087.1549999999997</v>
      </c>
      <c r="BI24" s="412"/>
      <c r="BJ24" s="411">
        <v>24280.953000000001</v>
      </c>
      <c r="BK24" s="412"/>
      <c r="BL24" s="411">
        <v>9404.5499999999993</v>
      </c>
      <c r="BM24" s="412"/>
      <c r="BN24" s="411">
        <v>11338.299000000001</v>
      </c>
      <c r="BO24" s="412"/>
      <c r="BP24" s="411">
        <v>7144.9740000000002</v>
      </c>
      <c r="BQ24" s="412"/>
      <c r="BR24" s="411">
        <v>9108.8330000000005</v>
      </c>
      <c r="BS24" s="412"/>
      <c r="BT24" s="411">
        <v>23207.022000000001</v>
      </c>
      <c r="BU24" s="412"/>
      <c r="BV24" s="411">
        <v>7923.9380000000001</v>
      </c>
      <c r="BW24" s="412"/>
      <c r="BX24" s="411">
        <v>7455.7939999999999</v>
      </c>
      <c r="BY24" s="412"/>
      <c r="BZ24" s="411">
        <v>12783.055</v>
      </c>
      <c r="CA24" s="412"/>
      <c r="CB24" s="411">
        <v>10367.451999999999</v>
      </c>
      <c r="CC24" s="412"/>
      <c r="CD24" s="411">
        <v>12233.536</v>
      </c>
      <c r="CE24" s="412"/>
      <c r="CF24" s="411">
        <v>1774.605</v>
      </c>
      <c r="CG24" s="412"/>
      <c r="CH24" s="411">
        <v>2433.248</v>
      </c>
      <c r="CI24" s="412"/>
      <c r="CJ24" s="411">
        <v>1230.1199999999999</v>
      </c>
      <c r="CK24" s="412"/>
      <c r="CL24" s="411"/>
      <c r="CM24" s="412" t="s">
        <v>56</v>
      </c>
      <c r="CN24" s="411">
        <v>177465.91699999999</v>
      </c>
      <c r="CO24" s="412"/>
      <c r="CP24" s="411">
        <v>4178.6360000000004</v>
      </c>
      <c r="CQ24" s="412"/>
      <c r="CR24" s="411">
        <v>603.41</v>
      </c>
      <c r="CS24" s="412"/>
      <c r="CT24" s="411">
        <v>25160.401000000002</v>
      </c>
      <c r="CU24" s="412"/>
      <c r="CV24" s="411">
        <v>4686.8109999999997</v>
      </c>
      <c r="CW24" s="412"/>
      <c r="CX24" s="411">
        <v>1684.645</v>
      </c>
      <c r="CY24" s="412"/>
      <c r="CZ24" s="411">
        <v>7463.8490000000002</v>
      </c>
      <c r="DA24" s="412"/>
      <c r="DB24" s="411">
        <v>23559.037</v>
      </c>
      <c r="DC24" s="412"/>
      <c r="DD24" s="411">
        <v>8799.8140000000003</v>
      </c>
      <c r="DE24" s="412"/>
      <c r="DF24" s="411">
        <v>10812.535</v>
      </c>
      <c r="DG24" s="412"/>
      <c r="DH24" s="411">
        <v>6248.3459999999995</v>
      </c>
      <c r="DI24" s="412"/>
      <c r="DJ24" s="411">
        <v>8661.0130000000008</v>
      </c>
      <c r="DK24" s="412"/>
      <c r="DL24" s="411">
        <v>22209.788</v>
      </c>
      <c r="DM24" s="412"/>
      <c r="DN24" s="411">
        <v>7169.2950000000001</v>
      </c>
      <c r="DO24" s="412"/>
      <c r="DP24" s="411">
        <v>7139.2389999999996</v>
      </c>
      <c r="DQ24" s="412"/>
      <c r="DR24" s="411">
        <v>12274.68</v>
      </c>
      <c r="DS24" s="412"/>
      <c r="DT24" s="411">
        <v>10091.419</v>
      </c>
      <c r="DU24" s="412"/>
      <c r="DV24" s="411">
        <v>11552.617</v>
      </c>
      <c r="DW24" s="412"/>
      <c r="DX24" s="411">
        <v>1641.8779999999999</v>
      </c>
      <c r="DY24" s="412"/>
      <c r="DZ24" s="411">
        <v>2369.8690000000001</v>
      </c>
      <c r="EA24" s="412"/>
      <c r="EB24" s="411">
        <v>1158.635</v>
      </c>
      <c r="EC24" s="412"/>
      <c r="ED24" s="411"/>
      <c r="EE24" s="412" t="s">
        <v>56</v>
      </c>
      <c r="EF24" s="411">
        <v>169642.25</v>
      </c>
      <c r="EG24" s="412"/>
      <c r="EH24" s="411">
        <v>4106.7960000000003</v>
      </c>
      <c r="EI24" s="412"/>
      <c r="EJ24" s="411">
        <v>608.726</v>
      </c>
      <c r="EK24" s="412"/>
      <c r="EL24" s="411">
        <v>24184.799999999999</v>
      </c>
      <c r="EM24" s="412"/>
      <c r="EN24" s="411">
        <v>4115.027</v>
      </c>
      <c r="EO24" s="412"/>
      <c r="EP24" s="411">
        <v>1686.893</v>
      </c>
      <c r="EQ24" s="412"/>
      <c r="ER24" s="411">
        <v>6864.3029999999999</v>
      </c>
      <c r="ES24" s="412"/>
      <c r="ET24" s="411">
        <v>23336.571</v>
      </c>
      <c r="EU24" s="412"/>
      <c r="EV24" s="411">
        <v>8455.0959999999995</v>
      </c>
      <c r="EW24" s="412"/>
      <c r="EX24" s="411">
        <v>10029.848</v>
      </c>
      <c r="EY24" s="412"/>
      <c r="EZ24" s="411">
        <v>5941.2389999999996</v>
      </c>
      <c r="FA24" s="412"/>
      <c r="FB24" s="411">
        <v>8509.9339999999993</v>
      </c>
      <c r="FC24" s="412"/>
      <c r="FD24" s="411">
        <v>21194.726999999999</v>
      </c>
      <c r="FE24" s="412"/>
      <c r="FF24" s="411">
        <v>6373.0339999999997</v>
      </c>
      <c r="FG24" s="412"/>
      <c r="FH24" s="411">
        <v>6588.5739999999996</v>
      </c>
      <c r="FI24" s="412"/>
      <c r="FJ24" s="411">
        <v>11978.835999999999</v>
      </c>
      <c r="FK24" s="412"/>
      <c r="FL24" s="411">
        <v>9811.652</v>
      </c>
      <c r="FM24" s="412"/>
      <c r="FN24" s="411">
        <v>10904.79</v>
      </c>
      <c r="FO24" s="412"/>
      <c r="FP24" s="411">
        <v>1540.1369999999999</v>
      </c>
      <c r="FQ24" s="412"/>
      <c r="FR24" s="411">
        <v>2297.277</v>
      </c>
      <c r="FS24" s="412"/>
      <c r="FT24" s="411">
        <v>1113.99</v>
      </c>
      <c r="FU24" s="412"/>
      <c r="FV24" s="411"/>
      <c r="FW24" s="412" t="s">
        <v>56</v>
      </c>
    </row>
    <row r="25" spans="2:179">
      <c r="B25" s="413" t="s">
        <v>3</v>
      </c>
      <c r="C25" s="414">
        <v>16</v>
      </c>
      <c r="D25" s="415">
        <v>33574.639999999999</v>
      </c>
      <c r="E25" s="416"/>
      <c r="F25" s="415">
        <v>1213.059</v>
      </c>
      <c r="G25" s="416"/>
      <c r="H25" s="415">
        <v>164.43799999999999</v>
      </c>
      <c r="I25" s="416"/>
      <c r="J25" s="415">
        <v>6755.1149999999998</v>
      </c>
      <c r="K25" s="416"/>
      <c r="L25" s="415">
        <v>991.59299999999996</v>
      </c>
      <c r="M25" s="416"/>
      <c r="N25" s="415">
        <v>414.89600000000002</v>
      </c>
      <c r="O25" s="416"/>
      <c r="P25" s="415">
        <v>1690.4580000000001</v>
      </c>
      <c r="Q25" s="416"/>
      <c r="R25" s="415">
        <v>4371.5770000000002</v>
      </c>
      <c r="S25" s="416"/>
      <c r="T25" s="415">
        <v>1536.79</v>
      </c>
      <c r="U25" s="416"/>
      <c r="V25" s="415">
        <v>1065.0429999999999</v>
      </c>
      <c r="W25" s="416"/>
      <c r="X25" s="415">
        <v>606.03499999999997</v>
      </c>
      <c r="Y25" s="416"/>
      <c r="Z25" s="415">
        <v>952.47500000000002</v>
      </c>
      <c r="AA25" s="416"/>
      <c r="AB25" s="415">
        <v>4530.5069999999996</v>
      </c>
      <c r="AC25" s="416"/>
      <c r="AD25" s="415">
        <v>901.40899999999999</v>
      </c>
      <c r="AE25" s="416"/>
      <c r="AF25" s="415">
        <v>655.41800000000001</v>
      </c>
      <c r="AG25" s="416"/>
      <c r="AH25" s="415">
        <v>2219.866</v>
      </c>
      <c r="AI25" s="416"/>
      <c r="AJ25" s="415">
        <v>2197.9920000000002</v>
      </c>
      <c r="AK25" s="416"/>
      <c r="AL25" s="415">
        <v>2576.1370000000002</v>
      </c>
      <c r="AM25" s="416"/>
      <c r="AN25" s="415">
        <v>146.01300000000001</v>
      </c>
      <c r="AO25" s="416"/>
      <c r="AP25" s="415">
        <v>405.71100000000001</v>
      </c>
      <c r="AQ25" s="416"/>
      <c r="AR25" s="415">
        <v>180.10900000000001</v>
      </c>
      <c r="AS25" s="416"/>
      <c r="AT25" s="415"/>
      <c r="AU25" s="416" t="s">
        <v>56</v>
      </c>
      <c r="AV25" s="415">
        <v>34635.667000000001</v>
      </c>
      <c r="AW25" s="416"/>
      <c r="AX25" s="415">
        <v>1275.7070000000001</v>
      </c>
      <c r="AY25" s="416"/>
      <c r="AZ25" s="415">
        <v>152.149</v>
      </c>
      <c r="BA25" s="416"/>
      <c r="BB25" s="415">
        <v>7094.7110000000002</v>
      </c>
      <c r="BC25" s="416"/>
      <c r="BD25" s="415">
        <v>1037.162</v>
      </c>
      <c r="BE25" s="416"/>
      <c r="BF25" s="415">
        <v>394.69499999999999</v>
      </c>
      <c r="BG25" s="416"/>
      <c r="BH25" s="415">
        <v>1642.598</v>
      </c>
      <c r="BI25" s="416"/>
      <c r="BJ25" s="415">
        <v>4525.7309999999998</v>
      </c>
      <c r="BK25" s="416"/>
      <c r="BL25" s="415">
        <v>1556.1030000000001</v>
      </c>
      <c r="BM25" s="416"/>
      <c r="BN25" s="415">
        <v>1648.355</v>
      </c>
      <c r="BO25" s="416"/>
      <c r="BP25" s="415">
        <v>548.63699999999994</v>
      </c>
      <c r="BQ25" s="416"/>
      <c r="BR25" s="415">
        <v>930.3</v>
      </c>
      <c r="BS25" s="416"/>
      <c r="BT25" s="415">
        <v>4430.4750000000004</v>
      </c>
      <c r="BU25" s="416"/>
      <c r="BV25" s="415">
        <v>889.64200000000005</v>
      </c>
      <c r="BW25" s="416"/>
      <c r="BX25" s="415">
        <v>725.32899999999995</v>
      </c>
      <c r="BY25" s="416"/>
      <c r="BZ25" s="415">
        <v>2212.8980000000001</v>
      </c>
      <c r="CA25" s="416"/>
      <c r="CB25" s="415">
        <v>2182.0050000000001</v>
      </c>
      <c r="CC25" s="416"/>
      <c r="CD25" s="415">
        <v>2559.1460000000002</v>
      </c>
      <c r="CE25" s="416"/>
      <c r="CF25" s="415">
        <v>206.28800000000001</v>
      </c>
      <c r="CG25" s="416"/>
      <c r="CH25" s="415">
        <v>435.73</v>
      </c>
      <c r="CI25" s="416"/>
      <c r="CJ25" s="415">
        <v>188.00700000000001</v>
      </c>
      <c r="CK25" s="416"/>
      <c r="CL25" s="415"/>
      <c r="CM25" s="416" t="s">
        <v>56</v>
      </c>
      <c r="CN25" s="415">
        <v>33268.828999999998</v>
      </c>
      <c r="CO25" s="416"/>
      <c r="CP25" s="415">
        <v>1142.8009999999999</v>
      </c>
      <c r="CQ25" s="416"/>
      <c r="CR25" s="415">
        <v>140.80500000000001</v>
      </c>
      <c r="CS25" s="416"/>
      <c r="CT25" s="415">
        <v>6984.2370000000001</v>
      </c>
      <c r="CU25" s="416"/>
      <c r="CV25" s="415">
        <v>1103.2639999999999</v>
      </c>
      <c r="CW25" s="416"/>
      <c r="CX25" s="415">
        <v>368.22500000000002</v>
      </c>
      <c r="CY25" s="416"/>
      <c r="CZ25" s="415">
        <v>1500.1669999999999</v>
      </c>
      <c r="DA25" s="416"/>
      <c r="DB25" s="415">
        <v>4445.4930000000004</v>
      </c>
      <c r="DC25" s="416"/>
      <c r="DD25" s="415">
        <v>1415.0170000000001</v>
      </c>
      <c r="DE25" s="416"/>
      <c r="DF25" s="415">
        <v>1587.5170000000001</v>
      </c>
      <c r="DG25" s="416"/>
      <c r="DH25" s="415">
        <v>487.33199999999999</v>
      </c>
      <c r="DI25" s="416"/>
      <c r="DJ25" s="415">
        <v>834.28700000000003</v>
      </c>
      <c r="DK25" s="416"/>
      <c r="DL25" s="415">
        <v>4254.7470000000003</v>
      </c>
      <c r="DM25" s="416"/>
      <c r="DN25" s="415">
        <v>815.15099999999995</v>
      </c>
      <c r="DO25" s="416"/>
      <c r="DP25" s="415">
        <v>726.13699999999994</v>
      </c>
      <c r="DQ25" s="416"/>
      <c r="DR25" s="415">
        <v>2094.502</v>
      </c>
      <c r="DS25" s="416"/>
      <c r="DT25" s="415">
        <v>2119.6080000000002</v>
      </c>
      <c r="DU25" s="416"/>
      <c r="DV25" s="415">
        <v>2450.107</v>
      </c>
      <c r="DW25" s="416"/>
      <c r="DX25" s="415">
        <v>190.72499999999999</v>
      </c>
      <c r="DY25" s="416"/>
      <c r="DZ25" s="415">
        <v>427.67500000000001</v>
      </c>
      <c r="EA25" s="416"/>
      <c r="EB25" s="415">
        <v>181.03299999999999</v>
      </c>
      <c r="EC25" s="416"/>
      <c r="ED25" s="415"/>
      <c r="EE25" s="416" t="s">
        <v>56</v>
      </c>
      <c r="EF25" s="415">
        <v>31871.797999999999</v>
      </c>
      <c r="EG25" s="416"/>
      <c r="EH25" s="415">
        <v>1169.537</v>
      </c>
      <c r="EI25" s="416"/>
      <c r="EJ25" s="415">
        <v>132.86000000000001</v>
      </c>
      <c r="EK25" s="416"/>
      <c r="EL25" s="415">
        <v>6439.4340000000002</v>
      </c>
      <c r="EM25" s="416"/>
      <c r="EN25" s="415">
        <v>1059.482</v>
      </c>
      <c r="EO25" s="416"/>
      <c r="EP25" s="415">
        <v>379.19299999999998</v>
      </c>
      <c r="EQ25" s="416"/>
      <c r="ER25" s="415">
        <v>1370.3389999999999</v>
      </c>
      <c r="ES25" s="416"/>
      <c r="ET25" s="415">
        <v>4433.348</v>
      </c>
      <c r="EU25" s="416"/>
      <c r="EV25" s="415">
        <v>1413.4480000000001</v>
      </c>
      <c r="EW25" s="416"/>
      <c r="EX25" s="415">
        <v>1525.0409999999999</v>
      </c>
      <c r="EY25" s="416"/>
      <c r="EZ25" s="415">
        <v>473.87400000000002</v>
      </c>
      <c r="FA25" s="416"/>
      <c r="FB25" s="415">
        <v>827.38300000000004</v>
      </c>
      <c r="FC25" s="416"/>
      <c r="FD25" s="415">
        <v>4080.0740000000001</v>
      </c>
      <c r="FE25" s="416"/>
      <c r="FF25" s="415">
        <v>727.96400000000006</v>
      </c>
      <c r="FG25" s="416"/>
      <c r="FH25" s="415">
        <v>676.27599999999995</v>
      </c>
      <c r="FI25" s="416"/>
      <c r="FJ25" s="415">
        <v>2030.529</v>
      </c>
      <c r="FK25" s="416"/>
      <c r="FL25" s="415">
        <v>2080.1909999999998</v>
      </c>
      <c r="FM25" s="416"/>
      <c r="FN25" s="415">
        <v>2295.6950000000002</v>
      </c>
      <c r="FO25" s="416"/>
      <c r="FP25" s="415">
        <v>166.66300000000001</v>
      </c>
      <c r="FQ25" s="416"/>
      <c r="FR25" s="415">
        <v>412.78800000000001</v>
      </c>
      <c r="FS25" s="416"/>
      <c r="FT25" s="415">
        <v>177.678</v>
      </c>
      <c r="FU25" s="416"/>
      <c r="FV25" s="415"/>
      <c r="FW25" s="416" t="s">
        <v>56</v>
      </c>
    </row>
    <row r="28" spans="2:179">
      <c r="B28" s="1129" t="s">
        <v>452</v>
      </c>
      <c r="C28" s="1130"/>
      <c r="D28" s="1135" t="s">
        <v>822</v>
      </c>
      <c r="E28" s="1136"/>
      <c r="F28" s="1136"/>
      <c r="G28" s="1136"/>
      <c r="H28" s="1136"/>
      <c r="I28" s="1136"/>
      <c r="J28" s="1136"/>
      <c r="K28" s="1136"/>
      <c r="L28" s="1136"/>
      <c r="M28" s="1136"/>
      <c r="N28" s="1136"/>
      <c r="O28" s="1136"/>
      <c r="P28" s="1136"/>
      <c r="Q28" s="1136"/>
      <c r="R28" s="1136"/>
      <c r="S28" s="1136"/>
      <c r="T28" s="1136"/>
      <c r="U28" s="1136"/>
      <c r="V28" s="1136"/>
      <c r="W28" s="1136"/>
      <c r="X28" s="1136"/>
      <c r="Y28" s="1136"/>
      <c r="Z28" s="1136"/>
      <c r="AA28" s="1136"/>
      <c r="AB28" s="1136"/>
      <c r="AC28" s="1136"/>
      <c r="AD28" s="1136"/>
      <c r="AE28" s="1136"/>
      <c r="AF28" s="1136"/>
      <c r="AG28" s="1136"/>
      <c r="AH28" s="1136"/>
      <c r="AI28" s="1136"/>
      <c r="AJ28" s="1136"/>
      <c r="AK28" s="1136"/>
      <c r="AL28" s="1136"/>
      <c r="AM28" s="1205"/>
    </row>
    <row r="29" spans="2:179">
      <c r="B29" s="1131"/>
      <c r="C29" s="1132"/>
      <c r="D29" s="1137" t="s">
        <v>449</v>
      </c>
      <c r="E29" s="1138"/>
      <c r="F29" s="1138"/>
      <c r="G29" s="1138"/>
      <c r="H29" s="1138"/>
      <c r="I29" s="1138"/>
      <c r="J29" s="1138"/>
      <c r="K29" s="1138"/>
      <c r="L29" s="1138"/>
      <c r="M29" s="1138"/>
      <c r="N29" s="1138"/>
      <c r="O29" s="1138"/>
      <c r="P29" s="1138"/>
      <c r="Q29" s="1138"/>
      <c r="R29" s="1138"/>
      <c r="S29" s="1138"/>
      <c r="T29" s="1138"/>
      <c r="U29" s="1138"/>
      <c r="V29" s="1138"/>
      <c r="W29" s="1138"/>
      <c r="X29" s="1138"/>
      <c r="Y29" s="1138"/>
      <c r="Z29" s="1138"/>
      <c r="AA29" s="1138"/>
      <c r="AB29" s="1138"/>
      <c r="AC29" s="1138"/>
      <c r="AD29" s="1138"/>
      <c r="AE29" s="1138"/>
      <c r="AF29" s="1138"/>
      <c r="AG29" s="1138"/>
      <c r="AH29" s="1138"/>
      <c r="AI29" s="1138"/>
      <c r="AJ29" s="1138"/>
      <c r="AK29" s="1138"/>
      <c r="AL29" s="1138"/>
      <c r="AM29" s="1204"/>
    </row>
    <row r="30" spans="2:179">
      <c r="B30" s="1131"/>
      <c r="C30" s="1132"/>
      <c r="D30" s="1137">
        <v>2021</v>
      </c>
      <c r="E30" s="1138"/>
      <c r="F30" s="1138"/>
      <c r="G30" s="1138"/>
      <c r="H30" s="1138"/>
      <c r="I30" s="1138"/>
      <c r="J30" s="1138"/>
      <c r="K30" s="1138"/>
      <c r="L30" s="1138"/>
      <c r="M30" s="1138"/>
      <c r="N30" s="1138"/>
      <c r="O30" s="1138"/>
      <c r="P30" s="1138"/>
      <c r="Q30" s="1138"/>
      <c r="R30" s="1138"/>
      <c r="S30" s="1138"/>
      <c r="T30" s="1138"/>
      <c r="U30" s="1138"/>
      <c r="V30" s="1138"/>
      <c r="W30" s="1138"/>
      <c r="X30" s="1138"/>
      <c r="Y30" s="1138"/>
      <c r="Z30" s="1138"/>
      <c r="AA30" s="1138"/>
      <c r="AB30" s="1138"/>
      <c r="AC30" s="1138"/>
      <c r="AD30" s="1138"/>
      <c r="AE30" s="1138"/>
      <c r="AF30" s="1138"/>
      <c r="AG30" s="1138"/>
      <c r="AH30" s="1138"/>
      <c r="AI30" s="1138"/>
      <c r="AJ30" s="1138"/>
      <c r="AK30" s="1138"/>
      <c r="AL30" s="1138"/>
      <c r="AM30" s="1204"/>
    </row>
    <row r="31" spans="2:179">
      <c r="B31" s="1131"/>
      <c r="C31" s="1132"/>
      <c r="D31" s="1137" t="s">
        <v>811</v>
      </c>
      <c r="E31" s="1138"/>
      <c r="F31" s="1138"/>
      <c r="G31" s="1138"/>
      <c r="H31" s="1138"/>
      <c r="I31" s="1138"/>
      <c r="J31" s="1138"/>
      <c r="K31" s="1138"/>
      <c r="L31" s="1138"/>
      <c r="M31" s="1138"/>
      <c r="N31" s="1138"/>
      <c r="O31" s="1138"/>
      <c r="P31" s="1138"/>
      <c r="Q31" s="1138"/>
      <c r="R31" s="1138"/>
      <c r="S31" s="1138"/>
      <c r="T31" s="1138"/>
      <c r="U31" s="1138"/>
      <c r="V31" s="1138"/>
      <c r="W31" s="1138"/>
      <c r="X31" s="1138"/>
      <c r="Y31" s="1138"/>
      <c r="Z31" s="1138"/>
      <c r="AA31" s="1138"/>
      <c r="AB31" s="1138"/>
      <c r="AC31" s="1138"/>
      <c r="AD31" s="1138"/>
      <c r="AE31" s="1138"/>
      <c r="AF31" s="1138"/>
      <c r="AG31" s="1138"/>
      <c r="AH31" s="1138"/>
      <c r="AI31" s="1138"/>
      <c r="AJ31" s="1138"/>
      <c r="AK31" s="1138"/>
      <c r="AL31" s="1138"/>
      <c r="AM31" s="1204"/>
    </row>
    <row r="32" spans="2:179" ht="40.799999999999997" customHeight="1">
      <c r="B32" s="1131"/>
      <c r="C32" s="1132"/>
      <c r="D32" s="1137" t="s">
        <v>1</v>
      </c>
      <c r="E32" s="1204"/>
      <c r="F32" s="1137" t="s">
        <v>709</v>
      </c>
      <c r="G32" s="1204"/>
      <c r="H32" s="1137" t="s">
        <v>812</v>
      </c>
      <c r="I32" s="1204"/>
      <c r="J32" s="1137" t="s">
        <v>786</v>
      </c>
      <c r="K32" s="1204"/>
      <c r="L32" s="1137" t="s">
        <v>813</v>
      </c>
      <c r="M32" s="1204"/>
      <c r="N32" s="1137" t="s">
        <v>788</v>
      </c>
      <c r="O32" s="1204"/>
      <c r="P32" s="1137" t="s">
        <v>789</v>
      </c>
      <c r="Q32" s="1204"/>
      <c r="R32" s="1137" t="s">
        <v>790</v>
      </c>
      <c r="S32" s="1204"/>
      <c r="T32" s="1137" t="s">
        <v>791</v>
      </c>
      <c r="U32" s="1204"/>
      <c r="V32" s="1137" t="s">
        <v>792</v>
      </c>
      <c r="W32" s="1204"/>
      <c r="X32" s="1137" t="s">
        <v>814</v>
      </c>
      <c r="Y32" s="1204"/>
      <c r="Z32" s="1137" t="s">
        <v>815</v>
      </c>
      <c r="AA32" s="1204"/>
      <c r="AB32" s="1137" t="s">
        <v>816</v>
      </c>
      <c r="AC32" s="1204"/>
      <c r="AD32" s="1137" t="s">
        <v>817</v>
      </c>
      <c r="AE32" s="1204"/>
      <c r="AF32" s="1137" t="s">
        <v>799</v>
      </c>
      <c r="AG32" s="1204"/>
      <c r="AH32" s="1137" t="s">
        <v>818</v>
      </c>
      <c r="AI32" s="1204"/>
      <c r="AJ32" s="1137" t="s">
        <v>819</v>
      </c>
      <c r="AK32" s="1204"/>
      <c r="AL32" s="1137" t="s">
        <v>820</v>
      </c>
      <c r="AM32" s="1204"/>
    </row>
    <row r="33" spans="2:39">
      <c r="B33" s="1133"/>
      <c r="C33" s="1134"/>
      <c r="D33" s="1137" t="s">
        <v>698</v>
      </c>
      <c r="E33" s="1204"/>
      <c r="F33" s="1137" t="s">
        <v>698</v>
      </c>
      <c r="G33" s="1204"/>
      <c r="H33" s="1137" t="s">
        <v>698</v>
      </c>
      <c r="I33" s="1204"/>
      <c r="J33" s="1137" t="s">
        <v>698</v>
      </c>
      <c r="K33" s="1204"/>
      <c r="L33" s="1137" t="s">
        <v>698</v>
      </c>
      <c r="M33" s="1204"/>
      <c r="N33" s="1137" t="s">
        <v>698</v>
      </c>
      <c r="O33" s="1204"/>
      <c r="P33" s="1137" t="s">
        <v>698</v>
      </c>
      <c r="Q33" s="1204"/>
      <c r="R33" s="1137" t="s">
        <v>698</v>
      </c>
      <c r="S33" s="1204"/>
      <c r="T33" s="1137" t="s">
        <v>698</v>
      </c>
      <c r="U33" s="1204"/>
      <c r="V33" s="1137" t="s">
        <v>698</v>
      </c>
      <c r="W33" s="1204"/>
      <c r="X33" s="1137" t="s">
        <v>698</v>
      </c>
      <c r="Y33" s="1204"/>
      <c r="Z33" s="1137" t="s">
        <v>698</v>
      </c>
      <c r="AA33" s="1204"/>
      <c r="AB33" s="1137" t="s">
        <v>698</v>
      </c>
      <c r="AC33" s="1204"/>
      <c r="AD33" s="1137" t="s">
        <v>698</v>
      </c>
      <c r="AE33" s="1204"/>
      <c r="AF33" s="1137" t="s">
        <v>698</v>
      </c>
      <c r="AG33" s="1204"/>
      <c r="AH33" s="1137" t="s">
        <v>698</v>
      </c>
      <c r="AI33" s="1204"/>
      <c r="AJ33" s="1137" t="s">
        <v>698</v>
      </c>
      <c r="AK33" s="1204"/>
      <c r="AL33" s="1137" t="s">
        <v>698</v>
      </c>
      <c r="AM33" s="1204"/>
    </row>
    <row r="34" spans="2:39">
      <c r="B34" s="409" t="s">
        <v>263</v>
      </c>
      <c r="C34" s="410" t="s">
        <v>430</v>
      </c>
      <c r="D34" s="411">
        <v>108914356428</v>
      </c>
      <c r="E34" s="412"/>
      <c r="F34" s="411">
        <v>2289273204</v>
      </c>
      <c r="G34" s="412"/>
      <c r="H34" s="411">
        <v>674656803</v>
      </c>
      <c r="I34" s="412"/>
      <c r="J34" s="411">
        <v>24857173180</v>
      </c>
      <c r="K34" s="412"/>
      <c r="L34" s="411">
        <v>3694532457</v>
      </c>
      <c r="M34" s="412"/>
      <c r="N34" s="411">
        <v>1691823941</v>
      </c>
      <c r="O34" s="412"/>
      <c r="P34" s="411">
        <v>8740130562</v>
      </c>
      <c r="Q34" s="412"/>
      <c r="R34" s="411">
        <v>21524886266</v>
      </c>
      <c r="S34" s="412"/>
      <c r="T34" s="411">
        <v>6359090350</v>
      </c>
      <c r="U34" s="412"/>
      <c r="V34" s="411">
        <v>4485194738</v>
      </c>
      <c r="W34" s="412"/>
      <c r="X34" s="411">
        <v>8348305149</v>
      </c>
      <c r="Y34" s="412"/>
      <c r="Z34" s="411">
        <v>3517333799</v>
      </c>
      <c r="AA34" s="412"/>
      <c r="AB34" s="411">
        <v>7820734119</v>
      </c>
      <c r="AC34" s="412"/>
      <c r="AD34" s="411">
        <v>7466396007</v>
      </c>
      <c r="AE34" s="412"/>
      <c r="AF34" s="411">
        <v>1077223242</v>
      </c>
      <c r="AG34" s="412"/>
      <c r="AH34" s="411">
        <v>4460086749</v>
      </c>
      <c r="AI34" s="412"/>
      <c r="AJ34" s="411">
        <v>1231628988</v>
      </c>
      <c r="AK34" s="412"/>
      <c r="AL34" s="411">
        <v>675886874</v>
      </c>
      <c r="AM34" s="412"/>
    </row>
    <row r="35" spans="2:39">
      <c r="B35" s="413" t="s">
        <v>3</v>
      </c>
      <c r="C35" s="414">
        <v>16</v>
      </c>
      <c r="D35" s="415">
        <v>18492634143</v>
      </c>
      <c r="E35" s="416"/>
      <c r="F35" s="415">
        <v>667134745</v>
      </c>
      <c r="G35" s="416"/>
      <c r="H35" s="415">
        <v>132003754</v>
      </c>
      <c r="I35" s="416"/>
      <c r="J35" s="415">
        <v>6816770619</v>
      </c>
      <c r="K35" s="416"/>
      <c r="L35" s="415">
        <v>425241897</v>
      </c>
      <c r="M35" s="416"/>
      <c r="N35" s="415">
        <v>301200065</v>
      </c>
      <c r="O35" s="416"/>
      <c r="P35" s="415">
        <v>1626038734</v>
      </c>
      <c r="Q35" s="416"/>
      <c r="R35" s="415">
        <v>3511550099</v>
      </c>
      <c r="S35" s="416"/>
      <c r="T35" s="415">
        <v>1171881121</v>
      </c>
      <c r="U35" s="416"/>
      <c r="V35" s="415">
        <v>601242567</v>
      </c>
      <c r="W35" s="416"/>
      <c r="X35" s="415">
        <v>483005651</v>
      </c>
      <c r="Y35" s="416"/>
      <c r="Z35" s="415">
        <v>332635066</v>
      </c>
      <c r="AA35" s="416"/>
      <c r="AB35" s="415">
        <v>823784096</v>
      </c>
      <c r="AC35" s="416"/>
      <c r="AD35" s="415">
        <v>612277646</v>
      </c>
      <c r="AE35" s="416"/>
      <c r="AF35" s="415">
        <v>103324742</v>
      </c>
      <c r="AG35" s="416"/>
      <c r="AH35" s="415">
        <v>678303530</v>
      </c>
      <c r="AI35" s="416"/>
      <c r="AJ35" s="415">
        <v>79644768</v>
      </c>
      <c r="AK35" s="416"/>
      <c r="AL35" s="415">
        <v>126595043</v>
      </c>
      <c r="AM35" s="416"/>
    </row>
    <row r="36" spans="2:39">
      <c r="B36" s="409" t="s">
        <v>150</v>
      </c>
      <c r="C36" s="410" t="s">
        <v>290</v>
      </c>
      <c r="D36" s="411">
        <v>3276476393</v>
      </c>
      <c r="E36" s="412"/>
      <c r="F36" s="411">
        <v>109308760</v>
      </c>
      <c r="G36" s="412"/>
      <c r="H36" s="411">
        <v>3243771</v>
      </c>
      <c r="I36" s="412"/>
      <c r="J36" s="411"/>
      <c r="K36" s="412" t="s">
        <v>228</v>
      </c>
      <c r="L36" s="411"/>
      <c r="M36" s="412" t="s">
        <v>228</v>
      </c>
      <c r="N36" s="411">
        <v>81415652</v>
      </c>
      <c r="O36" s="412"/>
      <c r="P36" s="411">
        <v>296863258</v>
      </c>
      <c r="Q36" s="412"/>
      <c r="R36" s="411">
        <v>559637705</v>
      </c>
      <c r="S36" s="412"/>
      <c r="T36" s="411">
        <v>184480482</v>
      </c>
      <c r="U36" s="412"/>
      <c r="V36" s="411">
        <v>112345213</v>
      </c>
      <c r="W36" s="412"/>
      <c r="X36" s="411">
        <v>177091844</v>
      </c>
      <c r="Y36" s="412"/>
      <c r="Z36" s="411">
        <v>44959298</v>
      </c>
      <c r="AA36" s="412"/>
      <c r="AB36" s="411">
        <v>173801725</v>
      </c>
      <c r="AC36" s="412"/>
      <c r="AD36" s="411">
        <v>93908967</v>
      </c>
      <c r="AE36" s="412"/>
      <c r="AF36" s="411">
        <v>25791343</v>
      </c>
      <c r="AG36" s="412"/>
      <c r="AH36" s="411">
        <v>204459549</v>
      </c>
      <c r="AI36" s="412"/>
      <c r="AJ36" s="411">
        <v>26663156</v>
      </c>
      <c r="AK36" s="412"/>
      <c r="AL36" s="411">
        <v>23988238</v>
      </c>
      <c r="AM36" s="412"/>
    </row>
    <row r="37" spans="2:39">
      <c r="B37" s="413" t="s">
        <v>151</v>
      </c>
      <c r="C37" s="414" t="s">
        <v>291</v>
      </c>
      <c r="D37" s="415">
        <v>1814741357</v>
      </c>
      <c r="E37" s="416"/>
      <c r="F37" s="415">
        <v>60793922</v>
      </c>
      <c r="G37" s="416"/>
      <c r="H37" s="415"/>
      <c r="I37" s="416" t="s">
        <v>228</v>
      </c>
      <c r="J37" s="415"/>
      <c r="K37" s="416" t="s">
        <v>228</v>
      </c>
      <c r="L37" s="415">
        <v>51381155</v>
      </c>
      <c r="M37" s="416"/>
      <c r="N37" s="415">
        <v>19675622</v>
      </c>
      <c r="O37" s="416"/>
      <c r="P37" s="415">
        <v>197911667</v>
      </c>
      <c r="Q37" s="416"/>
      <c r="R37" s="415">
        <v>298126202</v>
      </c>
      <c r="S37" s="416"/>
      <c r="T37" s="415">
        <v>168313991</v>
      </c>
      <c r="U37" s="416"/>
      <c r="V37" s="415">
        <v>56229121</v>
      </c>
      <c r="W37" s="416"/>
      <c r="X37" s="415">
        <v>10344642</v>
      </c>
      <c r="Y37" s="416"/>
      <c r="Z37" s="415">
        <v>32267582</v>
      </c>
      <c r="AA37" s="416"/>
      <c r="AB37" s="415">
        <v>110366295</v>
      </c>
      <c r="AC37" s="416"/>
      <c r="AD37" s="415">
        <v>35097566</v>
      </c>
      <c r="AE37" s="416"/>
      <c r="AF37" s="415">
        <v>7585182</v>
      </c>
      <c r="AG37" s="416"/>
      <c r="AH37" s="415">
        <v>84430035</v>
      </c>
      <c r="AI37" s="416"/>
      <c r="AJ37" s="415">
        <v>9078251</v>
      </c>
      <c r="AK37" s="416"/>
      <c r="AL37" s="415">
        <v>13138361</v>
      </c>
      <c r="AM37" s="416"/>
    </row>
    <row r="38" spans="2:39">
      <c r="B38" s="409" t="s">
        <v>152</v>
      </c>
      <c r="C38" s="410" t="s">
        <v>292</v>
      </c>
      <c r="D38" s="411">
        <v>1021020984</v>
      </c>
      <c r="E38" s="412"/>
      <c r="F38" s="411">
        <v>44095578</v>
      </c>
      <c r="G38" s="412"/>
      <c r="H38" s="411"/>
      <c r="I38" s="412" t="s">
        <v>228</v>
      </c>
      <c r="J38" s="411"/>
      <c r="K38" s="412" t="s">
        <v>228</v>
      </c>
      <c r="L38" s="411">
        <v>25505971</v>
      </c>
      <c r="M38" s="412"/>
      <c r="N38" s="411">
        <v>49151031</v>
      </c>
      <c r="O38" s="412"/>
      <c r="P38" s="411">
        <v>81742411</v>
      </c>
      <c r="Q38" s="412"/>
      <c r="R38" s="411">
        <v>225561366</v>
      </c>
      <c r="S38" s="412"/>
      <c r="T38" s="411">
        <v>73116757</v>
      </c>
      <c r="U38" s="412"/>
      <c r="V38" s="411">
        <v>56849352</v>
      </c>
      <c r="W38" s="412"/>
      <c r="X38" s="411">
        <v>34988141</v>
      </c>
      <c r="Y38" s="412"/>
      <c r="Z38" s="411">
        <v>14910868</v>
      </c>
      <c r="AA38" s="412"/>
      <c r="AB38" s="411">
        <v>50592682</v>
      </c>
      <c r="AC38" s="412"/>
      <c r="AD38" s="411">
        <v>33458801</v>
      </c>
      <c r="AE38" s="412"/>
      <c r="AF38" s="411">
        <v>5965651</v>
      </c>
      <c r="AG38" s="412"/>
      <c r="AH38" s="411">
        <v>42460618</v>
      </c>
      <c r="AI38" s="412"/>
      <c r="AJ38" s="411">
        <v>5269000</v>
      </c>
      <c r="AK38" s="412"/>
      <c r="AL38" s="411">
        <v>10787149</v>
      </c>
      <c r="AM38" s="412"/>
    </row>
  </sheetData>
  <mergeCells count="264">
    <mergeCell ref="D33:E33"/>
    <mergeCell ref="X33:Y33"/>
    <mergeCell ref="Z33:AA33"/>
    <mergeCell ref="AB33:AC33"/>
    <mergeCell ref="AD33:AE33"/>
    <mergeCell ref="AF33:AG33"/>
    <mergeCell ref="AH33:AI33"/>
    <mergeCell ref="AJ33:AK33"/>
    <mergeCell ref="AL33:AM33"/>
    <mergeCell ref="F33:G33"/>
    <mergeCell ref="H33:I33"/>
    <mergeCell ref="J33:K33"/>
    <mergeCell ref="L33:M33"/>
    <mergeCell ref="N33:O33"/>
    <mergeCell ref="P33:Q33"/>
    <mergeCell ref="R33:S33"/>
    <mergeCell ref="T33:U33"/>
    <mergeCell ref="V33:W33"/>
    <mergeCell ref="P9:Q9"/>
    <mergeCell ref="B28:C33"/>
    <mergeCell ref="D28:AM28"/>
    <mergeCell ref="D29:AM29"/>
    <mergeCell ref="D30:AM30"/>
    <mergeCell ref="D31:AM31"/>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AL32:AM32"/>
    <mergeCell ref="R10:S10"/>
    <mergeCell ref="R9:S9"/>
    <mergeCell ref="T9:U9"/>
    <mergeCell ref="V9:W9"/>
    <mergeCell ref="X9:Y9"/>
    <mergeCell ref="Z9:AA9"/>
    <mergeCell ref="AB9:AC9"/>
    <mergeCell ref="AF10:AG10"/>
    <mergeCell ref="T10:U10"/>
    <mergeCell ref="V10:W10"/>
    <mergeCell ref="X10:Y10"/>
    <mergeCell ref="Z10:AA10"/>
    <mergeCell ref="AB10:AC10"/>
    <mergeCell ref="AD10:AE10"/>
    <mergeCell ref="B5:C10"/>
    <mergeCell ref="D5:AG5"/>
    <mergeCell ref="D6:AG6"/>
    <mergeCell ref="D7:I7"/>
    <mergeCell ref="J7:O7"/>
    <mergeCell ref="P7:U7"/>
    <mergeCell ref="V7:AA7"/>
    <mergeCell ref="AB7:AG7"/>
    <mergeCell ref="D8:AG8"/>
    <mergeCell ref="D9:E9"/>
    <mergeCell ref="F9:G9"/>
    <mergeCell ref="H9:I9"/>
    <mergeCell ref="J9:K9"/>
    <mergeCell ref="L9:M9"/>
    <mergeCell ref="N9:O9"/>
    <mergeCell ref="AD9:AE9"/>
    <mergeCell ref="AF9:AG9"/>
    <mergeCell ref="D10:E10"/>
    <mergeCell ref="F10:G10"/>
    <mergeCell ref="H10:I10"/>
    <mergeCell ref="J10:K10"/>
    <mergeCell ref="L10:M10"/>
    <mergeCell ref="N10:O10"/>
    <mergeCell ref="P10:Q10"/>
    <mergeCell ref="B18:C23"/>
    <mergeCell ref="D18:FW18"/>
    <mergeCell ref="D19:FW19"/>
    <mergeCell ref="D20:AU20"/>
    <mergeCell ref="AV20:CM20"/>
    <mergeCell ref="CN20:EE20"/>
    <mergeCell ref="EF20:FW20"/>
    <mergeCell ref="D21:FW21"/>
    <mergeCell ref="D22:E22"/>
    <mergeCell ref="F22:G22"/>
    <mergeCell ref="H22:I22"/>
    <mergeCell ref="J22:K22"/>
    <mergeCell ref="L22:M22"/>
    <mergeCell ref="N22:O22"/>
    <mergeCell ref="P22:Q22"/>
    <mergeCell ref="R22:S22"/>
    <mergeCell ref="AD22:AE22"/>
    <mergeCell ref="AF22:AG22"/>
    <mergeCell ref="AH22:AI22"/>
    <mergeCell ref="AJ22:AK22"/>
    <mergeCell ref="AL22:AM22"/>
    <mergeCell ref="T22:U22"/>
    <mergeCell ref="V22:W22"/>
    <mergeCell ref="X22:Y22"/>
    <mergeCell ref="Z22:AA22"/>
    <mergeCell ref="AB22:AC22"/>
    <mergeCell ref="AX22:AY22"/>
    <mergeCell ref="AZ22:BA22"/>
    <mergeCell ref="BB22:BC22"/>
    <mergeCell ref="BD22:BE22"/>
    <mergeCell ref="BF22:BG22"/>
    <mergeCell ref="AN22:AO22"/>
    <mergeCell ref="AP22:AQ22"/>
    <mergeCell ref="AR22:AS22"/>
    <mergeCell ref="AT22:AU22"/>
    <mergeCell ref="AV22:AW22"/>
    <mergeCell ref="BR22:BS22"/>
    <mergeCell ref="BT22:BU22"/>
    <mergeCell ref="BV22:BW22"/>
    <mergeCell ref="BX22:BY22"/>
    <mergeCell ref="BZ22:CA22"/>
    <mergeCell ref="BH22:BI22"/>
    <mergeCell ref="BJ22:BK22"/>
    <mergeCell ref="BL22:BM22"/>
    <mergeCell ref="BN22:BO22"/>
    <mergeCell ref="BP22:BQ22"/>
    <mergeCell ref="CL22:CM22"/>
    <mergeCell ref="CN22:CO22"/>
    <mergeCell ref="CP22:CQ22"/>
    <mergeCell ref="CR22:CS22"/>
    <mergeCell ref="CT22:CU22"/>
    <mergeCell ref="CB22:CC22"/>
    <mergeCell ref="CD22:CE22"/>
    <mergeCell ref="CF22:CG22"/>
    <mergeCell ref="CH22:CI22"/>
    <mergeCell ref="CJ22:CK22"/>
    <mergeCell ref="DF22:DG22"/>
    <mergeCell ref="DH22:DI22"/>
    <mergeCell ref="DJ22:DK22"/>
    <mergeCell ref="DL22:DM22"/>
    <mergeCell ref="DN22:DO22"/>
    <mergeCell ref="CV22:CW22"/>
    <mergeCell ref="CX22:CY22"/>
    <mergeCell ref="CZ22:DA22"/>
    <mergeCell ref="DB22:DC22"/>
    <mergeCell ref="DD22:DE22"/>
    <mergeCell ref="FV22:FW22"/>
    <mergeCell ref="FD22:FE22"/>
    <mergeCell ref="FF22:FG22"/>
    <mergeCell ref="FH22:FI22"/>
    <mergeCell ref="FJ22:FK22"/>
    <mergeCell ref="FL22:FM22"/>
    <mergeCell ref="ET22:EU22"/>
    <mergeCell ref="EV22:EW22"/>
    <mergeCell ref="EX22:EY22"/>
    <mergeCell ref="EZ22:FA22"/>
    <mergeCell ref="FB22:FC22"/>
    <mergeCell ref="D23:E23"/>
    <mergeCell ref="F23:G23"/>
    <mergeCell ref="H23:I23"/>
    <mergeCell ref="J23:K23"/>
    <mergeCell ref="L23:M23"/>
    <mergeCell ref="FN22:FO22"/>
    <mergeCell ref="FP22:FQ22"/>
    <mergeCell ref="FR22:FS22"/>
    <mergeCell ref="FT22:FU22"/>
    <mergeCell ref="EJ22:EK22"/>
    <mergeCell ref="EL22:EM22"/>
    <mergeCell ref="EN22:EO22"/>
    <mergeCell ref="EP22:EQ22"/>
    <mergeCell ref="ER22:ES22"/>
    <mergeCell ref="DZ22:EA22"/>
    <mergeCell ref="EB22:EC22"/>
    <mergeCell ref="ED22:EE22"/>
    <mergeCell ref="EF22:EG22"/>
    <mergeCell ref="EH22:EI22"/>
    <mergeCell ref="DP22:DQ22"/>
    <mergeCell ref="DR22:DS22"/>
    <mergeCell ref="DT22:DU22"/>
    <mergeCell ref="DV22:DW22"/>
    <mergeCell ref="DX22:DY22"/>
    <mergeCell ref="X23:Y23"/>
    <mergeCell ref="Z23:AA23"/>
    <mergeCell ref="AB23:AC23"/>
    <mergeCell ref="AD23:AE23"/>
    <mergeCell ref="AF23:AG23"/>
    <mergeCell ref="N23:O23"/>
    <mergeCell ref="P23:Q23"/>
    <mergeCell ref="R23:S23"/>
    <mergeCell ref="T23:U23"/>
    <mergeCell ref="V23:W23"/>
    <mergeCell ref="AR23:AS23"/>
    <mergeCell ref="AT23:AU23"/>
    <mergeCell ref="AV23:AW23"/>
    <mergeCell ref="AX23:AY23"/>
    <mergeCell ref="AZ23:BA23"/>
    <mergeCell ref="AH23:AI23"/>
    <mergeCell ref="AJ23:AK23"/>
    <mergeCell ref="AL23:AM23"/>
    <mergeCell ref="AN23:AO23"/>
    <mergeCell ref="AP23:AQ23"/>
    <mergeCell ref="BL23:BM23"/>
    <mergeCell ref="BN23:BO23"/>
    <mergeCell ref="BP23:BQ23"/>
    <mergeCell ref="BR23:BS23"/>
    <mergeCell ref="BT23:BU23"/>
    <mergeCell ref="BB23:BC23"/>
    <mergeCell ref="BD23:BE23"/>
    <mergeCell ref="BF23:BG23"/>
    <mergeCell ref="BH23:BI23"/>
    <mergeCell ref="BJ23:BK23"/>
    <mergeCell ref="CF23:CG23"/>
    <mergeCell ref="CH23:CI23"/>
    <mergeCell ref="CJ23:CK23"/>
    <mergeCell ref="CL23:CM23"/>
    <mergeCell ref="CN23:CO23"/>
    <mergeCell ref="BV23:BW23"/>
    <mergeCell ref="BX23:BY23"/>
    <mergeCell ref="BZ23:CA23"/>
    <mergeCell ref="CB23:CC23"/>
    <mergeCell ref="CD23:CE23"/>
    <mergeCell ref="CZ23:DA23"/>
    <mergeCell ref="DB23:DC23"/>
    <mergeCell ref="DD23:DE23"/>
    <mergeCell ref="DF23:DG23"/>
    <mergeCell ref="DH23:DI23"/>
    <mergeCell ref="CP23:CQ23"/>
    <mergeCell ref="CR23:CS23"/>
    <mergeCell ref="CT23:CU23"/>
    <mergeCell ref="CV23:CW23"/>
    <mergeCell ref="CX23:CY23"/>
    <mergeCell ref="DT23:DU23"/>
    <mergeCell ref="DV23:DW23"/>
    <mergeCell ref="DX23:DY23"/>
    <mergeCell ref="DZ23:EA23"/>
    <mergeCell ref="EB23:EC23"/>
    <mergeCell ref="DJ23:DK23"/>
    <mergeCell ref="DL23:DM23"/>
    <mergeCell ref="DN23:DO23"/>
    <mergeCell ref="DP23:DQ23"/>
    <mergeCell ref="DR23:DS23"/>
    <mergeCell ref="EN23:EO23"/>
    <mergeCell ref="EP23:EQ23"/>
    <mergeCell ref="ER23:ES23"/>
    <mergeCell ref="ET23:EU23"/>
    <mergeCell ref="EV23:EW23"/>
    <mergeCell ref="ED23:EE23"/>
    <mergeCell ref="EF23:EG23"/>
    <mergeCell ref="EH23:EI23"/>
    <mergeCell ref="EJ23:EK23"/>
    <mergeCell ref="EL23:EM23"/>
    <mergeCell ref="FR23:FS23"/>
    <mergeCell ref="FT23:FU23"/>
    <mergeCell ref="FV23:FW23"/>
    <mergeCell ref="FH23:FI23"/>
    <mergeCell ref="FJ23:FK23"/>
    <mergeCell ref="FL23:FM23"/>
    <mergeCell ref="FN23:FO23"/>
    <mergeCell ref="FP23:FQ23"/>
    <mergeCell ref="EX23:EY23"/>
    <mergeCell ref="EZ23:FA23"/>
    <mergeCell ref="FB23:FC23"/>
    <mergeCell ref="FD23:FE23"/>
    <mergeCell ref="FF23:FG23"/>
  </mergeCell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D1985-AACE-491F-ABA1-D1AD6F7F822D}">
  <dimension ref="F9:M17"/>
  <sheetViews>
    <sheetView workbookViewId="0"/>
  </sheetViews>
  <sheetFormatPr defaultRowHeight="14.4"/>
  <cols>
    <col min="6" max="6" width="18.5546875" bestFit="1" customWidth="1"/>
  </cols>
  <sheetData>
    <row r="9" spans="6:13" ht="20.399999999999999" customHeight="1">
      <c r="F9" s="1129" t="s">
        <v>452</v>
      </c>
      <c r="G9" s="1130"/>
      <c r="H9" s="1135" t="s">
        <v>703</v>
      </c>
      <c r="I9" s="1136"/>
      <c r="J9" s="1136"/>
      <c r="K9" s="1136"/>
      <c r="L9" s="1136"/>
      <c r="M9" s="1205"/>
    </row>
    <row r="10" spans="6:13">
      <c r="F10" s="1131"/>
      <c r="G10" s="1132"/>
      <c r="H10" s="1137" t="s">
        <v>514</v>
      </c>
      <c r="I10" s="1138"/>
      <c r="J10" s="1138"/>
      <c r="K10" s="1138"/>
      <c r="L10" s="1138"/>
      <c r="M10" s="1204"/>
    </row>
    <row r="11" spans="6:13">
      <c r="F11" s="1131"/>
      <c r="G11" s="1132"/>
      <c r="H11" s="1137">
        <v>2019</v>
      </c>
      <c r="I11" s="1204"/>
      <c r="J11" s="1137">
        <v>2017</v>
      </c>
      <c r="K11" s="1204"/>
      <c r="L11" s="1137">
        <v>2015</v>
      </c>
      <c r="M11" s="1204"/>
    </row>
    <row r="12" spans="6:13">
      <c r="F12" s="1133"/>
      <c r="G12" s="1134"/>
      <c r="H12" s="1137" t="s">
        <v>704</v>
      </c>
      <c r="I12" s="1204"/>
      <c r="J12" s="1137" t="s">
        <v>704</v>
      </c>
      <c r="K12" s="1204"/>
      <c r="L12" s="1137" t="s">
        <v>704</v>
      </c>
      <c r="M12" s="1204"/>
    </row>
    <row r="13" spans="6:13">
      <c r="F13" s="409" t="s">
        <v>263</v>
      </c>
      <c r="G13" s="410" t="s">
        <v>430</v>
      </c>
      <c r="H13" s="411">
        <v>100</v>
      </c>
      <c r="I13" s="412"/>
      <c r="J13" s="411">
        <v>100</v>
      </c>
      <c r="K13" s="412"/>
      <c r="L13" s="411">
        <v>100</v>
      </c>
      <c r="M13" s="412"/>
    </row>
    <row r="14" spans="6:13">
      <c r="F14" s="413" t="s">
        <v>3</v>
      </c>
      <c r="G14" s="414">
        <v>16</v>
      </c>
      <c r="H14" s="415">
        <v>88.74</v>
      </c>
      <c r="I14" s="416"/>
      <c r="J14" s="415">
        <v>88.3</v>
      </c>
      <c r="K14" s="416"/>
      <c r="L14" s="415">
        <v>88.75</v>
      </c>
      <c r="M14" s="416"/>
    </row>
    <row r="15" spans="6:13">
      <c r="F15" s="409" t="s">
        <v>150</v>
      </c>
      <c r="G15" s="410" t="s">
        <v>290</v>
      </c>
      <c r="H15" s="411">
        <v>93.6</v>
      </c>
      <c r="I15" s="412"/>
      <c r="J15" s="411">
        <v>93.69</v>
      </c>
      <c r="K15" s="412"/>
      <c r="L15" s="411">
        <v>94.71</v>
      </c>
      <c r="M15" s="412"/>
    </row>
    <row r="16" spans="6:13">
      <c r="F16" s="413" t="s">
        <v>151</v>
      </c>
      <c r="G16" s="414" t="s">
        <v>291</v>
      </c>
      <c r="H16" s="415">
        <v>81.5</v>
      </c>
      <c r="I16" s="416"/>
      <c r="J16" s="415">
        <v>80.040000000000006</v>
      </c>
      <c r="K16" s="416"/>
      <c r="L16" s="415">
        <v>80.34</v>
      </c>
      <c r="M16" s="416"/>
    </row>
    <row r="17" spans="6:13">
      <c r="F17" s="409" t="s">
        <v>152</v>
      </c>
      <c r="G17" s="410" t="s">
        <v>292</v>
      </c>
      <c r="H17" s="411">
        <v>79.290000000000006</v>
      </c>
      <c r="I17" s="412"/>
      <c r="J17" s="411">
        <v>78.489999999999995</v>
      </c>
      <c r="K17" s="412"/>
      <c r="L17" s="411">
        <v>79.150000000000006</v>
      </c>
      <c r="M17" s="412"/>
    </row>
  </sheetData>
  <mergeCells count="9">
    <mergeCell ref="F9:G12"/>
    <mergeCell ref="H9:M9"/>
    <mergeCell ref="H10:M10"/>
    <mergeCell ref="H11:I11"/>
    <mergeCell ref="J11:K11"/>
    <mergeCell ref="L11:M11"/>
    <mergeCell ref="H12:I12"/>
    <mergeCell ref="J12:K12"/>
    <mergeCell ref="L12:M12"/>
  </mergeCells>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CC6B9-8211-4D4F-ADE4-D7DA27F4EB27}">
  <dimension ref="F13:S21"/>
  <sheetViews>
    <sheetView workbookViewId="0"/>
  </sheetViews>
  <sheetFormatPr defaultRowHeight="14.4"/>
  <sheetData>
    <row r="13" spans="6:19">
      <c r="F13" s="1129" t="s">
        <v>452</v>
      </c>
      <c r="G13" s="1130"/>
      <c r="H13" s="1135" t="s">
        <v>702</v>
      </c>
      <c r="I13" s="1136"/>
      <c r="J13" s="1136"/>
      <c r="K13" s="1136"/>
      <c r="L13" s="1136"/>
      <c r="M13" s="1136"/>
      <c r="N13" s="1136"/>
      <c r="O13" s="1136"/>
      <c r="P13" s="1136"/>
      <c r="Q13" s="1136"/>
      <c r="R13" s="1136"/>
      <c r="S13" s="1205"/>
    </row>
    <row r="14" spans="6:19">
      <c r="F14" s="1131"/>
      <c r="G14" s="1132"/>
      <c r="H14" s="1137" t="s">
        <v>514</v>
      </c>
      <c r="I14" s="1138"/>
      <c r="J14" s="1138"/>
      <c r="K14" s="1138"/>
      <c r="L14" s="1138"/>
      <c r="M14" s="1138"/>
      <c r="N14" s="1138"/>
      <c r="O14" s="1138"/>
      <c r="P14" s="1138"/>
      <c r="Q14" s="1138"/>
      <c r="R14" s="1138"/>
      <c r="S14" s="1204"/>
    </row>
    <row r="15" spans="6:19">
      <c r="F15" s="1131"/>
      <c r="G15" s="1132"/>
      <c r="H15" s="1137">
        <v>2022</v>
      </c>
      <c r="I15" s="1204"/>
      <c r="J15" s="1137">
        <v>2021</v>
      </c>
      <c r="K15" s="1204"/>
      <c r="L15" s="1137">
        <v>2020</v>
      </c>
      <c r="M15" s="1204"/>
      <c r="N15" s="1137">
        <v>2019</v>
      </c>
      <c r="O15" s="1204"/>
      <c r="P15" s="1137">
        <v>2018</v>
      </c>
      <c r="Q15" s="1204"/>
      <c r="R15" s="1137">
        <v>2017</v>
      </c>
      <c r="S15" s="1204"/>
    </row>
    <row r="16" spans="6:19">
      <c r="F16" s="1133"/>
      <c r="G16" s="1134"/>
      <c r="H16" s="1137" t="s">
        <v>429</v>
      </c>
      <c r="I16" s="1204"/>
      <c r="J16" s="1137" t="s">
        <v>429</v>
      </c>
      <c r="K16" s="1204"/>
      <c r="L16" s="1137" t="s">
        <v>429</v>
      </c>
      <c r="M16" s="1204"/>
      <c r="N16" s="1137" t="s">
        <v>429</v>
      </c>
      <c r="O16" s="1204"/>
      <c r="P16" s="1137" t="s">
        <v>429</v>
      </c>
      <c r="Q16" s="1204"/>
      <c r="R16" s="1137" t="s">
        <v>429</v>
      </c>
      <c r="S16" s="1204"/>
    </row>
    <row r="17" spans="6:19">
      <c r="F17" s="409" t="s">
        <v>263</v>
      </c>
      <c r="G17" s="410" t="s">
        <v>430</v>
      </c>
      <c r="H17" s="411">
        <v>71.7</v>
      </c>
      <c r="I17" s="412"/>
      <c r="J17" s="411">
        <v>76.510000000000005</v>
      </c>
      <c r="K17" s="412"/>
      <c r="L17" s="411">
        <v>78.89</v>
      </c>
      <c r="M17" s="412"/>
      <c r="N17" s="411">
        <v>74.900000000000006</v>
      </c>
      <c r="O17" s="412"/>
      <c r="P17" s="411">
        <v>76.680000000000007</v>
      </c>
      <c r="Q17" s="412"/>
      <c r="R17" s="411">
        <v>78.95</v>
      </c>
      <c r="S17" s="412"/>
    </row>
    <row r="18" spans="6:19">
      <c r="F18" s="413" t="s">
        <v>3</v>
      </c>
      <c r="G18" s="414">
        <v>16</v>
      </c>
      <c r="H18" s="415">
        <v>104.22</v>
      </c>
      <c r="I18" s="416"/>
      <c r="J18" s="415">
        <v>109.98</v>
      </c>
      <c r="K18" s="416"/>
      <c r="L18" s="415">
        <v>117.33</v>
      </c>
      <c r="M18" s="416"/>
      <c r="N18" s="415">
        <v>114.74</v>
      </c>
      <c r="O18" s="416"/>
      <c r="P18" s="415">
        <v>112.89</v>
      </c>
      <c r="Q18" s="416"/>
      <c r="R18" s="415">
        <v>116.47</v>
      </c>
      <c r="S18" s="416"/>
    </row>
    <row r="19" spans="6:19">
      <c r="F19" s="409" t="s">
        <v>150</v>
      </c>
      <c r="G19" s="410" t="s">
        <v>290</v>
      </c>
      <c r="H19" s="411">
        <v>129.12</v>
      </c>
      <c r="I19" s="412"/>
      <c r="J19" s="411">
        <v>140.94999999999999</v>
      </c>
      <c r="K19" s="412"/>
      <c r="L19" s="411">
        <v>144.54</v>
      </c>
      <c r="M19" s="412"/>
      <c r="N19" s="411">
        <v>137.91999999999999</v>
      </c>
      <c r="O19" s="412"/>
      <c r="P19" s="411">
        <v>145.72</v>
      </c>
      <c r="Q19" s="412"/>
      <c r="R19" s="411">
        <v>137.96</v>
      </c>
      <c r="S19" s="412"/>
    </row>
    <row r="20" spans="6:19">
      <c r="F20" s="413" t="s">
        <v>151</v>
      </c>
      <c r="G20" s="414" t="s">
        <v>291</v>
      </c>
      <c r="H20" s="415">
        <v>93.09</v>
      </c>
      <c r="I20" s="416"/>
      <c r="J20" s="415">
        <v>100.56</v>
      </c>
      <c r="K20" s="416"/>
      <c r="L20" s="415">
        <v>105.56</v>
      </c>
      <c r="M20" s="416"/>
      <c r="N20" s="415">
        <v>107.96</v>
      </c>
      <c r="O20" s="416"/>
      <c r="P20" s="415">
        <v>102.68</v>
      </c>
      <c r="Q20" s="416"/>
      <c r="R20" s="415">
        <v>113.15</v>
      </c>
      <c r="S20" s="416"/>
    </row>
    <row r="21" spans="6:19">
      <c r="F21" s="409" t="s">
        <v>152</v>
      </c>
      <c r="G21" s="410" t="s">
        <v>292</v>
      </c>
      <c r="H21" s="411">
        <v>109.29</v>
      </c>
      <c r="I21" s="412"/>
      <c r="J21" s="411">
        <v>111.19</v>
      </c>
      <c r="K21" s="412"/>
      <c r="L21" s="411">
        <v>111.73</v>
      </c>
      <c r="M21" s="412"/>
      <c r="N21" s="411">
        <v>115.76</v>
      </c>
      <c r="O21" s="412"/>
      <c r="P21" s="411">
        <v>117.96</v>
      </c>
      <c r="Q21" s="412"/>
      <c r="R21" s="411">
        <v>126.19</v>
      </c>
      <c r="S21" s="412"/>
    </row>
  </sheetData>
  <mergeCells count="15">
    <mergeCell ref="F13:G16"/>
    <mergeCell ref="H13:S13"/>
    <mergeCell ref="H14:S14"/>
    <mergeCell ref="H15:I15"/>
    <mergeCell ref="J15:K15"/>
    <mergeCell ref="L15:M15"/>
    <mergeCell ref="N15:O15"/>
    <mergeCell ref="P15:Q15"/>
    <mergeCell ref="R15:S15"/>
    <mergeCell ref="H16:I16"/>
    <mergeCell ref="J16:K16"/>
    <mergeCell ref="L16:M16"/>
    <mergeCell ref="N16:O16"/>
    <mergeCell ref="P16:Q16"/>
    <mergeCell ref="R16:S16"/>
  </mergeCells>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9C6E-C75C-4CC5-B613-75A050EBBAD2}">
  <dimension ref="A1:IU36"/>
  <sheetViews>
    <sheetView topLeftCell="A16" workbookViewId="0">
      <selection sqref="A1:A6"/>
    </sheetView>
  </sheetViews>
  <sheetFormatPr defaultRowHeight="14.4"/>
  <sheetData>
    <row r="1" spans="1:255">
      <c r="A1" s="1577" t="s">
        <v>425</v>
      </c>
      <c r="B1" s="1553" t="s">
        <v>426</v>
      </c>
      <c r="C1" s="1554"/>
      <c r="D1" s="1580" t="s">
        <v>699</v>
      </c>
      <c r="E1" s="1559"/>
      <c r="F1" s="1559"/>
      <c r="G1" s="1559"/>
      <c r="H1" s="1559"/>
      <c r="I1" s="1559"/>
      <c r="J1" s="1559"/>
      <c r="K1" s="1559"/>
      <c r="L1" s="1559"/>
      <c r="M1" s="1559"/>
      <c r="N1" s="1559"/>
      <c r="O1" s="1559"/>
      <c r="P1" s="1559"/>
      <c r="Q1" s="1559"/>
      <c r="R1" s="1559"/>
      <c r="S1" s="1559"/>
      <c r="T1" s="1559"/>
      <c r="U1" s="1559"/>
      <c r="V1" s="1559"/>
      <c r="W1" s="1559"/>
      <c r="X1" s="1559"/>
      <c r="Y1" s="1559"/>
      <c r="Z1" s="1559"/>
      <c r="AA1" s="1559"/>
      <c r="AB1" s="1559"/>
      <c r="AC1" s="1559"/>
      <c r="AD1" s="1559"/>
      <c r="AE1" s="1559"/>
      <c r="AF1" s="1559"/>
      <c r="AG1" s="1559"/>
      <c r="AH1" s="1559"/>
      <c r="AI1" s="1559"/>
      <c r="AJ1" s="1559"/>
      <c r="AK1" s="1559"/>
      <c r="AL1" s="1559"/>
      <c r="AM1" s="1559"/>
      <c r="AN1" s="1559"/>
      <c r="AO1" s="1559"/>
      <c r="AP1" s="1559"/>
      <c r="AQ1" s="1559"/>
      <c r="AR1" s="1559"/>
      <c r="AS1" s="1559"/>
      <c r="AT1" s="1559"/>
      <c r="AU1" s="1559"/>
      <c r="AV1" s="1559"/>
      <c r="AW1" s="1559"/>
      <c r="AX1" s="1559"/>
      <c r="AY1" s="1559"/>
      <c r="AZ1" s="1559"/>
      <c r="BA1" s="1559"/>
      <c r="BB1" s="1559"/>
      <c r="BC1" s="1559"/>
      <c r="BD1" s="1559"/>
      <c r="BE1" s="1559"/>
      <c r="BF1" s="1559"/>
      <c r="BG1" s="1559"/>
      <c r="BH1" s="1559"/>
      <c r="BI1" s="1559"/>
      <c r="BJ1" s="1559"/>
      <c r="BK1" s="1559"/>
      <c r="BL1" s="1559"/>
      <c r="BM1" s="1559"/>
      <c r="BN1" s="1559"/>
      <c r="BO1" s="1559"/>
      <c r="BP1" s="1559"/>
      <c r="BQ1" s="1559"/>
      <c r="BR1" s="1559"/>
      <c r="BS1" s="1559"/>
      <c r="BT1" s="1559"/>
      <c r="BU1" s="1559"/>
      <c r="BV1" s="1559"/>
      <c r="BW1" s="1559"/>
      <c r="BX1" s="1559"/>
      <c r="BY1" s="1559"/>
      <c r="BZ1" s="1559"/>
      <c r="CA1" s="1559"/>
      <c r="CB1" s="1559"/>
      <c r="CC1" s="1559"/>
      <c r="CD1" s="1559"/>
      <c r="CE1" s="1559"/>
      <c r="CF1" s="1559"/>
      <c r="CG1" s="1559"/>
      <c r="CH1" s="1559"/>
      <c r="CI1" s="1559"/>
      <c r="CJ1" s="1559"/>
      <c r="CK1" s="1559"/>
      <c r="CL1" s="1559"/>
      <c r="CM1" s="1559"/>
      <c r="CN1" s="1559"/>
      <c r="CO1" s="1559"/>
      <c r="CP1" s="1559"/>
      <c r="CQ1" s="1559"/>
      <c r="CR1" s="1559"/>
      <c r="CS1" s="1559"/>
      <c r="CT1" s="1559"/>
      <c r="CU1" s="1559"/>
      <c r="CV1" s="1559"/>
      <c r="CW1" s="1559"/>
      <c r="CX1" s="1559"/>
      <c r="CY1" s="1559"/>
      <c r="CZ1" s="1559"/>
      <c r="DA1" s="1559"/>
      <c r="DB1" s="1559"/>
      <c r="DC1" s="1559"/>
      <c r="DD1" s="1559"/>
      <c r="DE1" s="1559"/>
      <c r="DF1" s="1559"/>
      <c r="DG1" s="1559"/>
      <c r="DH1" s="1559"/>
      <c r="DI1" s="1559"/>
      <c r="DJ1" s="1559"/>
      <c r="DK1" s="1559"/>
      <c r="DL1" s="1559"/>
      <c r="DM1" s="1559"/>
      <c r="DN1" s="1559"/>
      <c r="DO1" s="1559"/>
      <c r="DP1" s="1559"/>
      <c r="DQ1" s="1559"/>
      <c r="DR1" s="1559"/>
      <c r="DS1" s="1559"/>
      <c r="DT1" s="1559"/>
      <c r="DU1" s="1559"/>
      <c r="DV1" s="1559"/>
      <c r="DW1" s="1559"/>
      <c r="DX1" s="1559"/>
      <c r="DY1" s="1559"/>
      <c r="DZ1" s="1559"/>
      <c r="EA1" s="1559"/>
      <c r="EB1" s="1559"/>
      <c r="EC1" s="1559"/>
      <c r="ED1" s="1559"/>
      <c r="EE1" s="1559"/>
      <c r="EF1" s="1559"/>
      <c r="EG1" s="1559"/>
      <c r="EH1" s="1559"/>
      <c r="EI1" s="1559"/>
      <c r="EJ1" s="1559"/>
      <c r="EK1" s="1559"/>
      <c r="EL1" s="1559"/>
      <c r="EM1" s="1559"/>
      <c r="EN1" s="1559"/>
      <c r="EO1" s="1559"/>
      <c r="EP1" s="1559"/>
      <c r="EQ1" s="1559"/>
      <c r="ER1" s="1559"/>
      <c r="ES1" s="1559"/>
      <c r="ET1" s="1559"/>
      <c r="EU1" s="1559"/>
      <c r="EV1" s="1559"/>
      <c r="EW1" s="1559"/>
      <c r="EX1" s="1559"/>
      <c r="EY1" s="1559"/>
      <c r="EZ1" s="1559"/>
      <c r="FA1" s="1559"/>
      <c r="FB1" s="1559"/>
      <c r="FC1" s="1559"/>
      <c r="FD1" s="1559"/>
      <c r="FE1" s="1559"/>
      <c r="FF1" s="1559"/>
      <c r="FG1" s="1559"/>
      <c r="FH1" s="1559"/>
      <c r="FI1" s="1559"/>
      <c r="FJ1" s="1559"/>
      <c r="FK1" s="1559"/>
      <c r="FL1" s="1559"/>
      <c r="FM1" s="1559"/>
      <c r="FN1" s="1559"/>
      <c r="FO1" s="1559"/>
      <c r="FP1" s="1559"/>
      <c r="FQ1" s="1559"/>
      <c r="FR1" s="1559"/>
      <c r="FS1" s="1559"/>
      <c r="FT1" s="1559"/>
      <c r="FU1" s="1559"/>
      <c r="FV1" s="1559"/>
      <c r="FW1" s="1559"/>
      <c r="FX1" s="1559"/>
      <c r="FY1" s="1559"/>
      <c r="FZ1" s="1559"/>
      <c r="GA1" s="1559"/>
      <c r="GB1" s="1559"/>
      <c r="GC1" s="1559"/>
      <c r="GD1" s="1559"/>
      <c r="GE1" s="1559"/>
      <c r="GF1" s="1559"/>
      <c r="GG1" s="1559"/>
      <c r="GH1" s="1559"/>
      <c r="GI1" s="1559"/>
      <c r="GJ1" s="1559"/>
      <c r="GK1" s="1559"/>
      <c r="GL1" s="1559"/>
      <c r="GM1" s="1559"/>
      <c r="GN1" s="1559"/>
      <c r="GO1" s="1559"/>
      <c r="GP1" s="1559"/>
      <c r="GQ1" s="1559"/>
      <c r="GR1" s="1559"/>
      <c r="GS1" s="1559"/>
      <c r="GT1" s="1559"/>
      <c r="GU1" s="1559"/>
      <c r="GV1" s="1559"/>
      <c r="GW1" s="1559"/>
      <c r="GX1" s="1559"/>
      <c r="GY1" s="1559"/>
      <c r="GZ1" s="1559"/>
      <c r="HA1" s="1559"/>
      <c r="HB1" s="1559"/>
      <c r="HC1" s="1559"/>
      <c r="HD1" s="1559"/>
      <c r="HE1" s="1559"/>
      <c r="HF1" s="1559"/>
      <c r="HG1" s="1559"/>
      <c r="HH1" s="1559"/>
      <c r="HI1" s="1559"/>
      <c r="HJ1" s="1559"/>
      <c r="HK1" s="1559"/>
      <c r="HL1" s="1559"/>
      <c r="HM1" s="1559"/>
      <c r="HN1" s="1559"/>
      <c r="HO1" s="1559"/>
      <c r="HP1" s="1559"/>
      <c r="HQ1" s="1559"/>
      <c r="HR1" s="1559"/>
      <c r="HS1" s="1559"/>
      <c r="HT1" s="1559"/>
      <c r="HU1" s="1559"/>
      <c r="HV1" s="1559"/>
      <c r="HW1" s="1559"/>
      <c r="HX1" s="1559"/>
      <c r="HY1" s="1559"/>
      <c r="HZ1" s="1559"/>
      <c r="IA1" s="1559"/>
      <c r="IB1" s="1559"/>
      <c r="IC1" s="1559"/>
      <c r="ID1" s="1559"/>
      <c r="IE1" s="1559"/>
      <c r="IF1" s="1559"/>
      <c r="IG1" s="1559"/>
      <c r="IH1" s="1559"/>
      <c r="II1" s="1559"/>
      <c r="IJ1" s="1559"/>
      <c r="IK1" s="1559"/>
      <c r="IL1" s="1559"/>
      <c r="IM1" s="1559"/>
      <c r="IN1" s="1559"/>
      <c r="IO1" s="1559"/>
      <c r="IP1" s="1559"/>
      <c r="IQ1" s="1559"/>
      <c r="IR1" s="1559"/>
      <c r="IS1" s="1559"/>
      <c r="IT1" s="1559"/>
      <c r="IU1" s="1560"/>
    </row>
    <row r="2" spans="1:255">
      <c r="A2" s="1578"/>
      <c r="B2" s="1555"/>
      <c r="C2" s="1556"/>
      <c r="D2" s="1551" t="s">
        <v>580</v>
      </c>
      <c r="E2" s="1561"/>
      <c r="F2" s="1561"/>
      <c r="G2" s="1561"/>
      <c r="H2" s="1561"/>
      <c r="I2" s="1561"/>
      <c r="J2" s="1561"/>
      <c r="K2" s="1561"/>
      <c r="L2" s="1561"/>
      <c r="M2" s="1561"/>
      <c r="N2" s="1561"/>
      <c r="O2" s="1561"/>
      <c r="P2" s="1561"/>
      <c r="Q2" s="1561"/>
      <c r="R2" s="1561"/>
      <c r="S2" s="1561"/>
      <c r="T2" s="1561"/>
      <c r="U2" s="1561"/>
      <c r="V2" s="1561"/>
      <c r="W2" s="1561"/>
      <c r="X2" s="1561"/>
      <c r="Y2" s="1561"/>
      <c r="Z2" s="1561"/>
      <c r="AA2" s="1561"/>
      <c r="AB2" s="1561"/>
      <c r="AC2" s="1561"/>
      <c r="AD2" s="1561"/>
      <c r="AE2" s="1561"/>
      <c r="AF2" s="1561"/>
      <c r="AG2" s="1561"/>
      <c r="AH2" s="1561"/>
      <c r="AI2" s="1561"/>
      <c r="AJ2" s="1561"/>
      <c r="AK2" s="1561"/>
      <c r="AL2" s="1561"/>
      <c r="AM2" s="1561"/>
      <c r="AN2" s="1561"/>
      <c r="AO2" s="1561"/>
      <c r="AP2" s="1561"/>
      <c r="AQ2" s="1561"/>
      <c r="AR2" s="1561"/>
      <c r="AS2" s="1561"/>
      <c r="AT2" s="1561"/>
      <c r="AU2" s="1561"/>
      <c r="AV2" s="1561"/>
      <c r="AW2" s="1561"/>
      <c r="AX2" s="1561"/>
      <c r="AY2" s="1561"/>
      <c r="AZ2" s="1561"/>
      <c r="BA2" s="1561"/>
      <c r="BB2" s="1561"/>
      <c r="BC2" s="1561"/>
      <c r="BD2" s="1561"/>
      <c r="BE2" s="1561"/>
      <c r="BF2" s="1561"/>
      <c r="BG2" s="1561"/>
      <c r="BH2" s="1561"/>
      <c r="BI2" s="1561"/>
      <c r="BJ2" s="1561"/>
      <c r="BK2" s="1561"/>
      <c r="BL2" s="1561"/>
      <c r="BM2" s="1561"/>
      <c r="BN2" s="1561"/>
      <c r="BO2" s="1561"/>
      <c r="BP2" s="1561"/>
      <c r="BQ2" s="1561"/>
      <c r="BR2" s="1561"/>
      <c r="BS2" s="1561"/>
      <c r="BT2" s="1561"/>
      <c r="BU2" s="1561"/>
      <c r="BV2" s="1561"/>
      <c r="BW2" s="1561"/>
      <c r="BX2" s="1561"/>
      <c r="BY2" s="1561"/>
      <c r="BZ2" s="1561"/>
      <c r="CA2" s="1561"/>
      <c r="CB2" s="1561"/>
      <c r="CC2" s="1561"/>
      <c r="CD2" s="1561"/>
      <c r="CE2" s="1561"/>
      <c r="CF2" s="1561"/>
      <c r="CG2" s="1561"/>
      <c r="CH2" s="1561"/>
      <c r="CI2" s="1561"/>
      <c r="CJ2" s="1561"/>
      <c r="CK2" s="1561"/>
      <c r="CL2" s="1561"/>
      <c r="CM2" s="1561"/>
      <c r="CN2" s="1561"/>
      <c r="CO2" s="1561"/>
      <c r="CP2" s="1561"/>
      <c r="CQ2" s="1561"/>
      <c r="CR2" s="1561"/>
      <c r="CS2" s="1561"/>
      <c r="CT2" s="1561"/>
      <c r="CU2" s="1561"/>
      <c r="CV2" s="1561"/>
      <c r="CW2" s="1561"/>
      <c r="CX2" s="1561"/>
      <c r="CY2" s="1561"/>
      <c r="CZ2" s="1561"/>
      <c r="DA2" s="1561"/>
      <c r="DB2" s="1561"/>
      <c r="DC2" s="1561"/>
      <c r="DD2" s="1561"/>
      <c r="DE2" s="1561"/>
      <c r="DF2" s="1561"/>
      <c r="DG2" s="1561"/>
      <c r="DH2" s="1561"/>
      <c r="DI2" s="1561"/>
      <c r="DJ2" s="1561"/>
      <c r="DK2" s="1561"/>
      <c r="DL2" s="1561"/>
      <c r="DM2" s="1561"/>
      <c r="DN2" s="1561"/>
      <c r="DO2" s="1561"/>
      <c r="DP2" s="1561"/>
      <c r="DQ2" s="1561"/>
      <c r="DR2" s="1561"/>
      <c r="DS2" s="1561"/>
      <c r="DT2" s="1561"/>
      <c r="DU2" s="1561"/>
      <c r="DV2" s="1561"/>
      <c r="DW2" s="1561"/>
      <c r="DX2" s="1561"/>
      <c r="DY2" s="1561"/>
      <c r="DZ2" s="1561"/>
      <c r="EA2" s="1561"/>
      <c r="EB2" s="1561"/>
      <c r="EC2" s="1561"/>
      <c r="ED2" s="1561"/>
      <c r="EE2" s="1561"/>
      <c r="EF2" s="1561"/>
      <c r="EG2" s="1561"/>
      <c r="EH2" s="1561"/>
      <c r="EI2" s="1561"/>
      <c r="EJ2" s="1561"/>
      <c r="EK2" s="1561"/>
      <c r="EL2" s="1561"/>
      <c r="EM2" s="1561"/>
      <c r="EN2" s="1561"/>
      <c r="EO2" s="1561"/>
      <c r="EP2" s="1561"/>
      <c r="EQ2" s="1561"/>
      <c r="ER2" s="1561"/>
      <c r="ES2" s="1561"/>
      <c r="ET2" s="1561"/>
      <c r="EU2" s="1561"/>
      <c r="EV2" s="1561"/>
      <c r="EW2" s="1561"/>
      <c r="EX2" s="1561"/>
      <c r="EY2" s="1561"/>
      <c r="EZ2" s="1561"/>
      <c r="FA2" s="1561"/>
      <c r="FB2" s="1561"/>
      <c r="FC2" s="1561"/>
      <c r="FD2" s="1561"/>
      <c r="FE2" s="1561"/>
      <c r="FF2" s="1561"/>
      <c r="FG2" s="1561"/>
      <c r="FH2" s="1561"/>
      <c r="FI2" s="1561"/>
      <c r="FJ2" s="1561"/>
      <c r="FK2" s="1561"/>
      <c r="FL2" s="1561"/>
      <c r="FM2" s="1561"/>
      <c r="FN2" s="1561"/>
      <c r="FO2" s="1561"/>
      <c r="FP2" s="1561"/>
      <c r="FQ2" s="1561"/>
      <c r="FR2" s="1561"/>
      <c r="FS2" s="1561"/>
      <c r="FT2" s="1561"/>
      <c r="FU2" s="1561"/>
      <c r="FV2" s="1561"/>
      <c r="FW2" s="1561"/>
      <c r="FX2" s="1561"/>
      <c r="FY2" s="1561"/>
      <c r="FZ2" s="1561"/>
      <c r="GA2" s="1561"/>
      <c r="GB2" s="1561"/>
      <c r="GC2" s="1561"/>
      <c r="GD2" s="1561"/>
      <c r="GE2" s="1561"/>
      <c r="GF2" s="1561"/>
      <c r="GG2" s="1561"/>
      <c r="GH2" s="1561"/>
      <c r="GI2" s="1561"/>
      <c r="GJ2" s="1561"/>
      <c r="GK2" s="1561"/>
      <c r="GL2" s="1561"/>
      <c r="GM2" s="1561"/>
      <c r="GN2" s="1561"/>
      <c r="GO2" s="1561"/>
      <c r="GP2" s="1561"/>
      <c r="GQ2" s="1561"/>
      <c r="GR2" s="1561"/>
      <c r="GS2" s="1561"/>
      <c r="GT2" s="1561"/>
      <c r="GU2" s="1561"/>
      <c r="GV2" s="1561"/>
      <c r="GW2" s="1561"/>
      <c r="GX2" s="1561"/>
      <c r="GY2" s="1561"/>
      <c r="GZ2" s="1561"/>
      <c r="HA2" s="1561"/>
      <c r="HB2" s="1561"/>
      <c r="HC2" s="1561"/>
      <c r="HD2" s="1561"/>
      <c r="HE2" s="1561"/>
      <c r="HF2" s="1561"/>
      <c r="HG2" s="1561"/>
      <c r="HH2" s="1561"/>
      <c r="HI2" s="1561"/>
      <c r="HJ2" s="1561"/>
      <c r="HK2" s="1561"/>
      <c r="HL2" s="1561"/>
      <c r="HM2" s="1561"/>
      <c r="HN2" s="1561"/>
      <c r="HO2" s="1561"/>
      <c r="HP2" s="1561"/>
      <c r="HQ2" s="1561"/>
      <c r="HR2" s="1561"/>
      <c r="HS2" s="1561"/>
      <c r="HT2" s="1561"/>
      <c r="HU2" s="1561"/>
      <c r="HV2" s="1561"/>
      <c r="HW2" s="1561"/>
      <c r="HX2" s="1561"/>
      <c r="HY2" s="1561"/>
      <c r="HZ2" s="1561"/>
      <c r="IA2" s="1561"/>
      <c r="IB2" s="1561"/>
      <c r="IC2" s="1561"/>
      <c r="ID2" s="1561"/>
      <c r="IE2" s="1561"/>
      <c r="IF2" s="1561"/>
      <c r="IG2" s="1561"/>
      <c r="IH2" s="1561"/>
      <c r="II2" s="1561"/>
      <c r="IJ2" s="1561"/>
      <c r="IK2" s="1561"/>
      <c r="IL2" s="1561"/>
      <c r="IM2" s="1561"/>
      <c r="IN2" s="1561"/>
      <c r="IO2" s="1561"/>
      <c r="IP2" s="1561"/>
      <c r="IQ2" s="1561"/>
      <c r="IR2" s="1561"/>
      <c r="IS2" s="1561"/>
      <c r="IT2" s="1561"/>
      <c r="IU2" s="1552"/>
    </row>
    <row r="3" spans="1:255">
      <c r="A3" s="1578"/>
      <c r="B3" s="1555"/>
      <c r="C3" s="1556"/>
      <c r="D3" s="1551" t="s">
        <v>562</v>
      </c>
      <c r="E3" s="1561"/>
      <c r="F3" s="1561"/>
      <c r="G3" s="1561"/>
      <c r="H3" s="1561"/>
      <c r="I3" s="1561"/>
      <c r="J3" s="1561"/>
      <c r="K3" s="1561"/>
      <c r="L3" s="1561"/>
      <c r="M3" s="1561"/>
      <c r="N3" s="1561"/>
      <c r="O3" s="1561"/>
      <c r="P3" s="1561"/>
      <c r="Q3" s="1561"/>
      <c r="R3" s="1561"/>
      <c r="S3" s="1561"/>
      <c r="T3" s="1561"/>
      <c r="U3" s="1561"/>
      <c r="V3" s="1561"/>
      <c r="W3" s="1561"/>
      <c r="X3" s="1561"/>
      <c r="Y3" s="1561"/>
      <c r="Z3" s="1561"/>
      <c r="AA3" s="1561"/>
      <c r="AB3" s="1561"/>
      <c r="AC3" s="1561"/>
      <c r="AD3" s="1561"/>
      <c r="AE3" s="1561"/>
      <c r="AF3" s="1561"/>
      <c r="AG3" s="1561"/>
      <c r="AH3" s="1561"/>
      <c r="AI3" s="1561"/>
      <c r="AJ3" s="1561"/>
      <c r="AK3" s="1561"/>
      <c r="AL3" s="1561"/>
      <c r="AM3" s="1561"/>
      <c r="AN3" s="1561"/>
      <c r="AO3" s="1561"/>
      <c r="AP3" s="1561"/>
      <c r="AQ3" s="1561"/>
      <c r="AR3" s="1561"/>
      <c r="AS3" s="1561"/>
      <c r="AT3" s="1561"/>
      <c r="AU3" s="1561"/>
      <c r="AV3" s="1561"/>
      <c r="AW3" s="1561"/>
      <c r="AX3" s="1561"/>
      <c r="AY3" s="1561"/>
      <c r="AZ3" s="1561"/>
      <c r="BA3" s="1561"/>
      <c r="BB3" s="1561"/>
      <c r="BC3" s="1561"/>
      <c r="BD3" s="1561"/>
      <c r="BE3" s="1561"/>
      <c r="BF3" s="1561"/>
      <c r="BG3" s="1561"/>
      <c r="BH3" s="1561"/>
      <c r="BI3" s="1561"/>
      <c r="BJ3" s="1561"/>
      <c r="BK3" s="1561"/>
      <c r="BL3" s="1561"/>
      <c r="BM3" s="1561"/>
      <c r="BN3" s="1561"/>
      <c r="BO3" s="1561"/>
      <c r="BP3" s="1561"/>
      <c r="BQ3" s="1561"/>
      <c r="BR3" s="1561"/>
      <c r="BS3" s="1561"/>
      <c r="BT3" s="1561"/>
      <c r="BU3" s="1561"/>
      <c r="BV3" s="1561"/>
      <c r="BW3" s="1561"/>
      <c r="BX3" s="1561"/>
      <c r="BY3" s="1561"/>
      <c r="BZ3" s="1561"/>
      <c r="CA3" s="1561"/>
      <c r="CB3" s="1561"/>
      <c r="CC3" s="1561"/>
      <c r="CD3" s="1561"/>
      <c r="CE3" s="1561"/>
      <c r="CF3" s="1561"/>
      <c r="CG3" s="1561"/>
      <c r="CH3" s="1561"/>
      <c r="CI3" s="1561"/>
      <c r="CJ3" s="1561"/>
      <c r="CK3" s="1561"/>
      <c r="CL3" s="1561"/>
      <c r="CM3" s="1561"/>
      <c r="CN3" s="1561"/>
      <c r="CO3" s="1561"/>
      <c r="CP3" s="1561"/>
      <c r="CQ3" s="1561"/>
      <c r="CR3" s="1561"/>
      <c r="CS3" s="1561"/>
      <c r="CT3" s="1561"/>
      <c r="CU3" s="1561"/>
      <c r="CV3" s="1561"/>
      <c r="CW3" s="1561"/>
      <c r="CX3" s="1561"/>
      <c r="CY3" s="1561"/>
      <c r="CZ3" s="1561"/>
      <c r="DA3" s="1561"/>
      <c r="DB3" s="1561"/>
      <c r="DC3" s="1561"/>
      <c r="DD3" s="1561"/>
      <c r="DE3" s="1561"/>
      <c r="DF3" s="1561"/>
      <c r="DG3" s="1561"/>
      <c r="DH3" s="1561"/>
      <c r="DI3" s="1561"/>
      <c r="DJ3" s="1561"/>
      <c r="DK3" s="1561"/>
      <c r="DL3" s="1561"/>
      <c r="DM3" s="1561"/>
      <c r="DN3" s="1561"/>
      <c r="DO3" s="1561"/>
      <c r="DP3" s="1561"/>
      <c r="DQ3" s="1561"/>
      <c r="DR3" s="1561"/>
      <c r="DS3" s="1561"/>
      <c r="DT3" s="1561"/>
      <c r="DU3" s="1561"/>
      <c r="DV3" s="1561"/>
      <c r="DW3" s="1561"/>
      <c r="DX3" s="1561"/>
      <c r="DY3" s="1561"/>
      <c r="DZ3" s="1561"/>
      <c r="EA3" s="1561"/>
      <c r="EB3" s="1561"/>
      <c r="EC3" s="1561"/>
      <c r="ED3" s="1561"/>
      <c r="EE3" s="1561"/>
      <c r="EF3" s="1561"/>
      <c r="EG3" s="1561"/>
      <c r="EH3" s="1561"/>
      <c r="EI3" s="1561"/>
      <c r="EJ3" s="1561"/>
      <c r="EK3" s="1561"/>
      <c r="EL3" s="1561"/>
      <c r="EM3" s="1561"/>
      <c r="EN3" s="1561"/>
      <c r="EO3" s="1561"/>
      <c r="EP3" s="1561"/>
      <c r="EQ3" s="1561"/>
      <c r="ER3" s="1561"/>
      <c r="ES3" s="1561"/>
      <c r="ET3" s="1561"/>
      <c r="EU3" s="1561"/>
      <c r="EV3" s="1561"/>
      <c r="EW3" s="1561"/>
      <c r="EX3" s="1561"/>
      <c r="EY3" s="1561"/>
      <c r="EZ3" s="1561"/>
      <c r="FA3" s="1561"/>
      <c r="FB3" s="1561"/>
      <c r="FC3" s="1561"/>
      <c r="FD3" s="1561"/>
      <c r="FE3" s="1561"/>
      <c r="FF3" s="1561"/>
      <c r="FG3" s="1561"/>
      <c r="FH3" s="1561"/>
      <c r="FI3" s="1561"/>
      <c r="FJ3" s="1561"/>
      <c r="FK3" s="1561"/>
      <c r="FL3" s="1561"/>
      <c r="FM3" s="1561"/>
      <c r="FN3" s="1561"/>
      <c r="FO3" s="1561"/>
      <c r="FP3" s="1561"/>
      <c r="FQ3" s="1561"/>
      <c r="FR3" s="1561"/>
      <c r="FS3" s="1561"/>
      <c r="FT3" s="1561"/>
      <c r="FU3" s="1561"/>
      <c r="FV3" s="1561"/>
      <c r="FW3" s="1561"/>
      <c r="FX3" s="1561"/>
      <c r="FY3" s="1561"/>
      <c r="FZ3" s="1561"/>
      <c r="GA3" s="1561"/>
      <c r="GB3" s="1561"/>
      <c r="GC3" s="1561"/>
      <c r="GD3" s="1561"/>
      <c r="GE3" s="1561"/>
      <c r="GF3" s="1561"/>
      <c r="GG3" s="1561"/>
      <c r="GH3" s="1561"/>
      <c r="GI3" s="1561"/>
      <c r="GJ3" s="1561"/>
      <c r="GK3" s="1561"/>
      <c r="GL3" s="1561"/>
      <c r="GM3" s="1561"/>
      <c r="GN3" s="1561"/>
      <c r="GO3" s="1561"/>
      <c r="GP3" s="1561"/>
      <c r="GQ3" s="1561"/>
      <c r="GR3" s="1561"/>
      <c r="GS3" s="1561"/>
      <c r="GT3" s="1561"/>
      <c r="GU3" s="1561"/>
      <c r="GV3" s="1561"/>
      <c r="GW3" s="1561"/>
      <c r="GX3" s="1561"/>
      <c r="GY3" s="1561"/>
      <c r="GZ3" s="1561"/>
      <c r="HA3" s="1561"/>
      <c r="HB3" s="1561"/>
      <c r="HC3" s="1561"/>
      <c r="HD3" s="1561"/>
      <c r="HE3" s="1561"/>
      <c r="HF3" s="1561"/>
      <c r="HG3" s="1561"/>
      <c r="HH3" s="1561"/>
      <c r="HI3" s="1561"/>
      <c r="HJ3" s="1561"/>
      <c r="HK3" s="1561"/>
      <c r="HL3" s="1561"/>
      <c r="HM3" s="1561"/>
      <c r="HN3" s="1561"/>
      <c r="HO3" s="1561"/>
      <c r="HP3" s="1561"/>
      <c r="HQ3" s="1561"/>
      <c r="HR3" s="1561"/>
      <c r="HS3" s="1561"/>
      <c r="HT3" s="1561"/>
      <c r="HU3" s="1561"/>
      <c r="HV3" s="1561"/>
      <c r="HW3" s="1561"/>
      <c r="HX3" s="1561"/>
      <c r="HY3" s="1561"/>
      <c r="HZ3" s="1561"/>
      <c r="IA3" s="1561"/>
      <c r="IB3" s="1561"/>
      <c r="IC3" s="1561"/>
      <c r="ID3" s="1561"/>
      <c r="IE3" s="1561"/>
      <c r="IF3" s="1561"/>
      <c r="IG3" s="1561"/>
      <c r="IH3" s="1561"/>
      <c r="II3" s="1552"/>
      <c r="IJ3" s="1551" t="s">
        <v>581</v>
      </c>
      <c r="IK3" s="1561"/>
      <c r="IL3" s="1561"/>
      <c r="IM3" s="1561"/>
      <c r="IN3" s="1561"/>
      <c r="IO3" s="1561"/>
      <c r="IP3" s="1561"/>
      <c r="IQ3" s="1561"/>
      <c r="IR3" s="1561"/>
      <c r="IS3" s="1561"/>
      <c r="IT3" s="1561"/>
      <c r="IU3" s="1552"/>
    </row>
    <row r="4" spans="1:255">
      <c r="A4" s="1578"/>
      <c r="B4" s="1555"/>
      <c r="C4" s="1556"/>
      <c r="D4" s="1551" t="s">
        <v>582</v>
      </c>
      <c r="E4" s="1561"/>
      <c r="F4" s="1561"/>
      <c r="G4" s="1561"/>
      <c r="H4" s="1561"/>
      <c r="I4" s="1561"/>
      <c r="J4" s="1561"/>
      <c r="K4" s="1561"/>
      <c r="L4" s="1561"/>
      <c r="M4" s="1561"/>
      <c r="N4" s="1561"/>
      <c r="O4" s="1561"/>
      <c r="P4" s="1561"/>
      <c r="Q4" s="1561"/>
      <c r="R4" s="1561"/>
      <c r="S4" s="1561"/>
      <c r="T4" s="1561"/>
      <c r="U4" s="1561"/>
      <c r="V4" s="1561"/>
      <c r="W4" s="1561"/>
      <c r="X4" s="1561"/>
      <c r="Y4" s="1561"/>
      <c r="Z4" s="1561"/>
      <c r="AA4" s="1561"/>
      <c r="AB4" s="1561"/>
      <c r="AC4" s="1561"/>
      <c r="AD4" s="1561"/>
      <c r="AE4" s="1561"/>
      <c r="AF4" s="1561"/>
      <c r="AG4" s="1561"/>
      <c r="AH4" s="1561"/>
      <c r="AI4" s="1561"/>
      <c r="AJ4" s="1561"/>
      <c r="AK4" s="1561"/>
      <c r="AL4" s="1561"/>
      <c r="AM4" s="1561"/>
      <c r="AN4" s="1561"/>
      <c r="AO4" s="1561"/>
      <c r="AP4" s="1561"/>
      <c r="AQ4" s="1561"/>
      <c r="AR4" s="1561"/>
      <c r="AS4" s="1561"/>
      <c r="AT4" s="1561"/>
      <c r="AU4" s="1561"/>
      <c r="AV4" s="1561"/>
      <c r="AW4" s="1561"/>
      <c r="AX4" s="1561"/>
      <c r="AY4" s="1561"/>
      <c r="AZ4" s="1561"/>
      <c r="BA4" s="1561"/>
      <c r="BB4" s="1561"/>
      <c r="BC4" s="1561"/>
      <c r="BD4" s="1561"/>
      <c r="BE4" s="1561"/>
      <c r="BF4" s="1561"/>
      <c r="BG4" s="1561"/>
      <c r="BH4" s="1561"/>
      <c r="BI4" s="1561"/>
      <c r="BJ4" s="1561"/>
      <c r="BK4" s="1561"/>
      <c r="BL4" s="1561"/>
      <c r="BM4" s="1561"/>
      <c r="BN4" s="1561"/>
      <c r="BO4" s="1561"/>
      <c r="BP4" s="1561"/>
      <c r="BQ4" s="1561"/>
      <c r="BR4" s="1561"/>
      <c r="BS4" s="1561"/>
      <c r="BT4" s="1561"/>
      <c r="BU4" s="1561"/>
      <c r="BV4" s="1561"/>
      <c r="BW4" s="1561"/>
      <c r="BX4" s="1561"/>
      <c r="BY4" s="1561"/>
      <c r="BZ4" s="1561"/>
      <c r="CA4" s="1561"/>
      <c r="CB4" s="1561"/>
      <c r="CC4" s="1561"/>
      <c r="CD4" s="1561"/>
      <c r="CE4" s="1561"/>
      <c r="CF4" s="1561"/>
      <c r="CG4" s="1561"/>
      <c r="CH4" s="1561"/>
      <c r="CI4" s="1561"/>
      <c r="CJ4" s="1561"/>
      <c r="CK4" s="1561"/>
      <c r="CL4" s="1561"/>
      <c r="CM4" s="1561"/>
      <c r="CN4" s="1561"/>
      <c r="CO4" s="1561"/>
      <c r="CP4" s="1561"/>
      <c r="CQ4" s="1561"/>
      <c r="CR4" s="1561"/>
      <c r="CS4" s="1561"/>
      <c r="CT4" s="1561"/>
      <c r="CU4" s="1561"/>
      <c r="CV4" s="1561"/>
      <c r="CW4" s="1561"/>
      <c r="CX4" s="1561"/>
      <c r="CY4" s="1561"/>
      <c r="CZ4" s="1561"/>
      <c r="DA4" s="1561"/>
      <c r="DB4" s="1561"/>
      <c r="DC4" s="1561"/>
      <c r="DD4" s="1561"/>
      <c r="DE4" s="1561"/>
      <c r="DF4" s="1561"/>
      <c r="DG4" s="1561"/>
      <c r="DH4" s="1561"/>
      <c r="DI4" s="1561"/>
      <c r="DJ4" s="1561"/>
      <c r="DK4" s="1561"/>
      <c r="DL4" s="1561"/>
      <c r="DM4" s="1561"/>
      <c r="DN4" s="1561"/>
      <c r="DO4" s="1561"/>
      <c r="DP4" s="1561"/>
      <c r="DQ4" s="1561"/>
      <c r="DR4" s="1561"/>
      <c r="DS4" s="1561"/>
      <c r="DT4" s="1561"/>
      <c r="DU4" s="1561"/>
      <c r="DV4" s="1561"/>
      <c r="DW4" s="1561"/>
      <c r="DX4" s="1561"/>
      <c r="DY4" s="1561"/>
      <c r="DZ4" s="1561"/>
      <c r="EA4" s="1561"/>
      <c r="EB4" s="1561"/>
      <c r="EC4" s="1561"/>
      <c r="ED4" s="1561"/>
      <c r="EE4" s="1561"/>
      <c r="EF4" s="1561"/>
      <c r="EG4" s="1561"/>
      <c r="EH4" s="1561"/>
      <c r="EI4" s="1561"/>
      <c r="EJ4" s="1561"/>
      <c r="EK4" s="1561"/>
      <c r="EL4" s="1561"/>
      <c r="EM4" s="1561"/>
      <c r="EN4" s="1561"/>
      <c r="EO4" s="1561"/>
      <c r="EP4" s="1561"/>
      <c r="EQ4" s="1561"/>
      <c r="ER4" s="1561"/>
      <c r="ES4" s="1561"/>
      <c r="ET4" s="1561"/>
      <c r="EU4" s="1561"/>
      <c r="EV4" s="1561"/>
      <c r="EW4" s="1561"/>
      <c r="EX4" s="1561"/>
      <c r="EY4" s="1561"/>
      <c r="EZ4" s="1561"/>
      <c r="FA4" s="1561"/>
      <c r="FB4" s="1561"/>
      <c r="FC4" s="1561"/>
      <c r="FD4" s="1561"/>
      <c r="FE4" s="1561"/>
      <c r="FF4" s="1561"/>
      <c r="FG4" s="1561"/>
      <c r="FH4" s="1561"/>
      <c r="FI4" s="1561"/>
      <c r="FJ4" s="1561"/>
      <c r="FK4" s="1561"/>
      <c r="FL4" s="1561"/>
      <c r="FM4" s="1561"/>
      <c r="FN4" s="1561"/>
      <c r="FO4" s="1561"/>
      <c r="FP4" s="1561"/>
      <c r="FQ4" s="1561"/>
      <c r="FR4" s="1561"/>
      <c r="FS4" s="1561"/>
      <c r="FT4" s="1561"/>
      <c r="FU4" s="1561"/>
      <c r="FV4" s="1561"/>
      <c r="FW4" s="1561"/>
      <c r="FX4" s="1561"/>
      <c r="FY4" s="1561"/>
      <c r="FZ4" s="1561"/>
      <c r="GA4" s="1561"/>
      <c r="GB4" s="1561"/>
      <c r="GC4" s="1561"/>
      <c r="GD4" s="1561"/>
      <c r="GE4" s="1561"/>
      <c r="GF4" s="1561"/>
      <c r="GG4" s="1561"/>
      <c r="GH4" s="1561"/>
      <c r="GI4" s="1561"/>
      <c r="GJ4" s="1561"/>
      <c r="GK4" s="1561"/>
      <c r="GL4" s="1561"/>
      <c r="GM4" s="1561"/>
      <c r="GN4" s="1561"/>
      <c r="GO4" s="1561"/>
      <c r="GP4" s="1561"/>
      <c r="GQ4" s="1561"/>
      <c r="GR4" s="1561"/>
      <c r="GS4" s="1561"/>
      <c r="GT4" s="1561"/>
      <c r="GU4" s="1561"/>
      <c r="GV4" s="1561"/>
      <c r="GW4" s="1561"/>
      <c r="GX4" s="1561"/>
      <c r="GY4" s="1561"/>
      <c r="GZ4" s="1561"/>
      <c r="HA4" s="1561"/>
      <c r="HB4" s="1561"/>
      <c r="HC4" s="1561"/>
      <c r="HD4" s="1561"/>
      <c r="HE4" s="1561"/>
      <c r="HF4" s="1561"/>
      <c r="HG4" s="1561"/>
      <c r="HH4" s="1561"/>
      <c r="HI4" s="1561"/>
      <c r="HJ4" s="1561"/>
      <c r="HK4" s="1561"/>
      <c r="HL4" s="1561"/>
      <c r="HM4" s="1561"/>
      <c r="HN4" s="1561"/>
      <c r="HO4" s="1561"/>
      <c r="HP4" s="1561"/>
      <c r="HQ4" s="1561"/>
      <c r="HR4" s="1561"/>
      <c r="HS4" s="1561"/>
      <c r="HT4" s="1561"/>
      <c r="HU4" s="1561"/>
      <c r="HV4" s="1561"/>
      <c r="HW4" s="1561"/>
      <c r="HX4" s="1561"/>
      <c r="HY4" s="1561"/>
      <c r="HZ4" s="1561"/>
      <c r="IA4" s="1561"/>
      <c r="IB4" s="1561"/>
      <c r="IC4" s="1561"/>
      <c r="ID4" s="1561"/>
      <c r="IE4" s="1561"/>
      <c r="IF4" s="1561"/>
      <c r="IG4" s="1561"/>
      <c r="IH4" s="1561"/>
      <c r="II4" s="1561"/>
      <c r="IJ4" s="1561"/>
      <c r="IK4" s="1561"/>
      <c r="IL4" s="1561"/>
      <c r="IM4" s="1561"/>
      <c r="IN4" s="1561"/>
      <c r="IO4" s="1561"/>
      <c r="IP4" s="1561"/>
      <c r="IQ4" s="1561"/>
      <c r="IR4" s="1561"/>
      <c r="IS4" s="1561"/>
      <c r="IT4" s="1561"/>
      <c r="IU4" s="1552"/>
    </row>
    <row r="5" spans="1:255" ht="153" customHeight="1">
      <c r="A5" s="1578"/>
      <c r="B5" s="1555"/>
      <c r="C5" s="1556"/>
      <c r="D5" s="1551" t="s">
        <v>1</v>
      </c>
      <c r="E5" s="1552"/>
      <c r="F5" s="1551" t="s">
        <v>583</v>
      </c>
      <c r="G5" s="1552"/>
      <c r="H5" s="1551" t="s">
        <v>584</v>
      </c>
      <c r="I5" s="1552"/>
      <c r="J5" s="1551" t="s">
        <v>585</v>
      </c>
      <c r="K5" s="1552"/>
      <c r="L5" s="1551" t="s">
        <v>586</v>
      </c>
      <c r="M5" s="1552"/>
      <c r="N5" s="1551" t="s">
        <v>587</v>
      </c>
      <c r="O5" s="1552"/>
      <c r="P5" s="1551" t="s">
        <v>588</v>
      </c>
      <c r="Q5" s="1552"/>
      <c r="R5" s="1551" t="s">
        <v>589</v>
      </c>
      <c r="S5" s="1552"/>
      <c r="T5" s="1551" t="s">
        <v>590</v>
      </c>
      <c r="U5" s="1552"/>
      <c r="V5" s="1551" t="s">
        <v>591</v>
      </c>
      <c r="W5" s="1552"/>
      <c r="X5" s="1551" t="s">
        <v>592</v>
      </c>
      <c r="Y5" s="1552"/>
      <c r="Z5" s="1551" t="s">
        <v>593</v>
      </c>
      <c r="AA5" s="1552"/>
      <c r="AB5" s="1551" t="s">
        <v>332</v>
      </c>
      <c r="AC5" s="1552"/>
      <c r="AD5" s="1551" t="s">
        <v>594</v>
      </c>
      <c r="AE5" s="1552"/>
      <c r="AF5" s="1551" t="s">
        <v>595</v>
      </c>
      <c r="AG5" s="1552"/>
      <c r="AH5" s="1551" t="s">
        <v>596</v>
      </c>
      <c r="AI5" s="1552"/>
      <c r="AJ5" s="1551" t="s">
        <v>597</v>
      </c>
      <c r="AK5" s="1552"/>
      <c r="AL5" s="1551" t="s">
        <v>598</v>
      </c>
      <c r="AM5" s="1552"/>
      <c r="AN5" s="1551" t="s">
        <v>598</v>
      </c>
      <c r="AO5" s="1552"/>
      <c r="AP5" s="1551" t="s">
        <v>599</v>
      </c>
      <c r="AQ5" s="1552"/>
      <c r="AR5" s="1551" t="s">
        <v>600</v>
      </c>
      <c r="AS5" s="1552"/>
      <c r="AT5" s="1551" t="s">
        <v>601</v>
      </c>
      <c r="AU5" s="1552"/>
      <c r="AV5" s="1551" t="s">
        <v>602</v>
      </c>
      <c r="AW5" s="1552"/>
      <c r="AX5" s="1551" t="s">
        <v>603</v>
      </c>
      <c r="AY5" s="1552"/>
      <c r="AZ5" s="1551" t="s">
        <v>604</v>
      </c>
      <c r="BA5" s="1552"/>
      <c r="BB5" s="1551" t="s">
        <v>605</v>
      </c>
      <c r="BC5" s="1552"/>
      <c r="BD5" s="1551" t="s">
        <v>606</v>
      </c>
      <c r="BE5" s="1552"/>
      <c r="BF5" s="1551" t="s">
        <v>607</v>
      </c>
      <c r="BG5" s="1552"/>
      <c r="BH5" s="1551" t="s">
        <v>608</v>
      </c>
      <c r="BI5" s="1552"/>
      <c r="BJ5" s="1551" t="s">
        <v>609</v>
      </c>
      <c r="BK5" s="1552"/>
      <c r="BL5" s="1551" t="s">
        <v>610</v>
      </c>
      <c r="BM5" s="1552"/>
      <c r="BN5" s="1551" t="s">
        <v>611</v>
      </c>
      <c r="BO5" s="1552"/>
      <c r="BP5" s="1551" t="s">
        <v>612</v>
      </c>
      <c r="BQ5" s="1552"/>
      <c r="BR5" s="1551" t="s">
        <v>613</v>
      </c>
      <c r="BS5" s="1552"/>
      <c r="BT5" s="1551" t="s">
        <v>614</v>
      </c>
      <c r="BU5" s="1552"/>
      <c r="BV5" s="1551" t="s">
        <v>615</v>
      </c>
      <c r="BW5" s="1552"/>
      <c r="BX5" s="1551" t="s">
        <v>616</v>
      </c>
      <c r="BY5" s="1552"/>
      <c r="BZ5" s="1551" t="s">
        <v>617</v>
      </c>
      <c r="CA5" s="1552"/>
      <c r="CB5" s="1551" t="s">
        <v>618</v>
      </c>
      <c r="CC5" s="1552"/>
      <c r="CD5" s="1551" t="s">
        <v>619</v>
      </c>
      <c r="CE5" s="1552"/>
      <c r="CF5" s="1551" t="s">
        <v>620</v>
      </c>
      <c r="CG5" s="1552"/>
      <c r="CH5" s="1551" t="s">
        <v>621</v>
      </c>
      <c r="CI5" s="1552"/>
      <c r="CJ5" s="1551" t="s">
        <v>622</v>
      </c>
      <c r="CK5" s="1552"/>
      <c r="CL5" s="1551" t="s">
        <v>623</v>
      </c>
      <c r="CM5" s="1552"/>
      <c r="CN5" s="1551" t="s">
        <v>624</v>
      </c>
      <c r="CO5" s="1552"/>
      <c r="CP5" s="1551" t="s">
        <v>625</v>
      </c>
      <c r="CQ5" s="1552"/>
      <c r="CR5" s="1551" t="s">
        <v>626</v>
      </c>
      <c r="CS5" s="1552"/>
      <c r="CT5" s="1551" t="s">
        <v>627</v>
      </c>
      <c r="CU5" s="1552"/>
      <c r="CV5" s="1551" t="s">
        <v>628</v>
      </c>
      <c r="CW5" s="1552"/>
      <c r="CX5" s="1551" t="s">
        <v>629</v>
      </c>
      <c r="CY5" s="1552"/>
      <c r="CZ5" s="1551" t="s">
        <v>630</v>
      </c>
      <c r="DA5" s="1552"/>
      <c r="DB5" s="1551" t="s">
        <v>631</v>
      </c>
      <c r="DC5" s="1552"/>
      <c r="DD5" s="1551" t="s">
        <v>632</v>
      </c>
      <c r="DE5" s="1552"/>
      <c r="DF5" s="1551" t="s">
        <v>633</v>
      </c>
      <c r="DG5" s="1552"/>
      <c r="DH5" s="1551" t="s">
        <v>634</v>
      </c>
      <c r="DI5" s="1552"/>
      <c r="DJ5" s="1551" t="s">
        <v>635</v>
      </c>
      <c r="DK5" s="1552"/>
      <c r="DL5" s="1551" t="s">
        <v>636</v>
      </c>
      <c r="DM5" s="1552"/>
      <c r="DN5" s="1551" t="s">
        <v>637</v>
      </c>
      <c r="DO5" s="1552"/>
      <c r="DP5" s="1551" t="s">
        <v>638</v>
      </c>
      <c r="DQ5" s="1552"/>
      <c r="DR5" s="1551" t="s">
        <v>639</v>
      </c>
      <c r="DS5" s="1552"/>
      <c r="DT5" s="1551" t="s">
        <v>640</v>
      </c>
      <c r="DU5" s="1552"/>
      <c r="DV5" s="1551" t="s">
        <v>641</v>
      </c>
      <c r="DW5" s="1552"/>
      <c r="DX5" s="1551" t="s">
        <v>642</v>
      </c>
      <c r="DY5" s="1552"/>
      <c r="DZ5" s="1551" t="s">
        <v>643</v>
      </c>
      <c r="EA5" s="1552"/>
      <c r="EB5" s="1551" t="s">
        <v>644</v>
      </c>
      <c r="EC5" s="1552"/>
      <c r="ED5" s="1551" t="s">
        <v>645</v>
      </c>
      <c r="EE5" s="1552"/>
      <c r="EF5" s="1551" t="s">
        <v>646</v>
      </c>
      <c r="EG5" s="1552"/>
      <c r="EH5" s="1551" t="s">
        <v>647</v>
      </c>
      <c r="EI5" s="1552"/>
      <c r="EJ5" s="1551" t="s">
        <v>648</v>
      </c>
      <c r="EK5" s="1552"/>
      <c r="EL5" s="1551" t="s">
        <v>649</v>
      </c>
      <c r="EM5" s="1552"/>
      <c r="EN5" s="1551" t="s">
        <v>650</v>
      </c>
      <c r="EO5" s="1552"/>
      <c r="EP5" s="1551" t="s">
        <v>651</v>
      </c>
      <c r="EQ5" s="1552"/>
      <c r="ER5" s="1551" t="s">
        <v>652</v>
      </c>
      <c r="ES5" s="1552"/>
      <c r="ET5" s="1551" t="s">
        <v>653</v>
      </c>
      <c r="EU5" s="1552"/>
      <c r="EV5" s="1551" t="s">
        <v>654</v>
      </c>
      <c r="EW5" s="1552"/>
      <c r="EX5" s="1551" t="s">
        <v>655</v>
      </c>
      <c r="EY5" s="1552"/>
      <c r="EZ5" s="1551" t="s">
        <v>656</v>
      </c>
      <c r="FA5" s="1552"/>
      <c r="FB5" s="1551" t="s">
        <v>657</v>
      </c>
      <c r="FC5" s="1552"/>
      <c r="FD5" s="1551" t="s">
        <v>658</v>
      </c>
      <c r="FE5" s="1552"/>
      <c r="FF5" s="1551" t="s">
        <v>659</v>
      </c>
      <c r="FG5" s="1552"/>
      <c r="FH5" s="1551" t="s">
        <v>660</v>
      </c>
      <c r="FI5" s="1552"/>
      <c r="FJ5" s="1551" t="s">
        <v>661</v>
      </c>
      <c r="FK5" s="1552"/>
      <c r="FL5" s="1551" t="s">
        <v>662</v>
      </c>
      <c r="FM5" s="1552"/>
      <c r="FN5" s="1551" t="s">
        <v>663</v>
      </c>
      <c r="FO5" s="1552"/>
      <c r="FP5" s="1551" t="s">
        <v>664</v>
      </c>
      <c r="FQ5" s="1552"/>
      <c r="FR5" s="1551" t="s">
        <v>664</v>
      </c>
      <c r="FS5" s="1552"/>
      <c r="FT5" s="1551" t="s">
        <v>665</v>
      </c>
      <c r="FU5" s="1552"/>
      <c r="FV5" s="1551" t="s">
        <v>666</v>
      </c>
      <c r="FW5" s="1552"/>
      <c r="FX5" s="1551" t="s">
        <v>667</v>
      </c>
      <c r="FY5" s="1552"/>
      <c r="FZ5" s="1551" t="s">
        <v>668</v>
      </c>
      <c r="GA5" s="1552"/>
      <c r="GB5" s="1551" t="s">
        <v>669</v>
      </c>
      <c r="GC5" s="1552"/>
      <c r="GD5" s="1551" t="s">
        <v>670</v>
      </c>
      <c r="GE5" s="1552"/>
      <c r="GF5" s="1551" t="s">
        <v>671</v>
      </c>
      <c r="GG5" s="1552"/>
      <c r="GH5" s="1551" t="s">
        <v>672</v>
      </c>
      <c r="GI5" s="1552"/>
      <c r="GJ5" s="1551" t="s">
        <v>673</v>
      </c>
      <c r="GK5" s="1552"/>
      <c r="GL5" s="1551" t="s">
        <v>674</v>
      </c>
      <c r="GM5" s="1552"/>
      <c r="GN5" s="1551" t="s">
        <v>675</v>
      </c>
      <c r="GO5" s="1552"/>
      <c r="GP5" s="1551" t="s">
        <v>676</v>
      </c>
      <c r="GQ5" s="1552"/>
      <c r="GR5" s="1551" t="s">
        <v>677</v>
      </c>
      <c r="GS5" s="1552"/>
      <c r="GT5" s="1551" t="s">
        <v>678</v>
      </c>
      <c r="GU5" s="1552"/>
      <c r="GV5" s="1551" t="s">
        <v>679</v>
      </c>
      <c r="GW5" s="1552"/>
      <c r="GX5" s="1551" t="s">
        <v>680</v>
      </c>
      <c r="GY5" s="1552"/>
      <c r="GZ5" s="1551" t="s">
        <v>681</v>
      </c>
      <c r="HA5" s="1552"/>
      <c r="HB5" s="1551" t="s">
        <v>682</v>
      </c>
      <c r="HC5" s="1552"/>
      <c r="HD5" s="1551" t="s">
        <v>683</v>
      </c>
      <c r="HE5" s="1552"/>
      <c r="HF5" s="1551" t="s">
        <v>684</v>
      </c>
      <c r="HG5" s="1552"/>
      <c r="HH5" s="1551" t="s">
        <v>685</v>
      </c>
      <c r="HI5" s="1552"/>
      <c r="HJ5" s="1551" t="s">
        <v>686</v>
      </c>
      <c r="HK5" s="1552"/>
      <c r="HL5" s="1551" t="s">
        <v>687</v>
      </c>
      <c r="HM5" s="1552"/>
      <c r="HN5" s="1551" t="s">
        <v>688</v>
      </c>
      <c r="HO5" s="1552"/>
      <c r="HP5" s="1551" t="s">
        <v>689</v>
      </c>
      <c r="HQ5" s="1552"/>
      <c r="HR5" s="1551" t="s">
        <v>690</v>
      </c>
      <c r="HS5" s="1552"/>
      <c r="HT5" s="1551" t="s">
        <v>691</v>
      </c>
      <c r="HU5" s="1552"/>
      <c r="HV5" s="1551" t="s">
        <v>692</v>
      </c>
      <c r="HW5" s="1552"/>
      <c r="HX5" s="1551" t="s">
        <v>693</v>
      </c>
      <c r="HY5" s="1552"/>
      <c r="HZ5" s="1551" t="s">
        <v>694</v>
      </c>
      <c r="IA5" s="1552"/>
      <c r="IB5" s="1551" t="s">
        <v>695</v>
      </c>
      <c r="IC5" s="1552"/>
      <c r="ID5" s="1551" t="s">
        <v>695</v>
      </c>
      <c r="IE5" s="1552"/>
      <c r="IF5" s="1551" t="s">
        <v>696</v>
      </c>
      <c r="IG5" s="1552"/>
      <c r="IH5" s="1551" t="s">
        <v>697</v>
      </c>
      <c r="II5" s="1552"/>
      <c r="IJ5" s="1551" t="s">
        <v>1</v>
      </c>
      <c r="IK5" s="1552"/>
      <c r="IL5" s="1551" t="s">
        <v>583</v>
      </c>
      <c r="IM5" s="1552"/>
      <c r="IN5" s="1551" t="s">
        <v>584</v>
      </c>
      <c r="IO5" s="1552"/>
      <c r="IP5" s="1551" t="s">
        <v>585</v>
      </c>
      <c r="IQ5" s="1552"/>
      <c r="IR5" s="1551" t="s">
        <v>586</v>
      </c>
      <c r="IS5" s="1552"/>
      <c r="IT5" s="1551" t="s">
        <v>587</v>
      </c>
      <c r="IU5" s="1552"/>
    </row>
    <row r="6" spans="1:255">
      <c r="A6" s="1579"/>
      <c r="B6" s="1557"/>
      <c r="C6" s="1558"/>
      <c r="D6" s="1551" t="s">
        <v>698</v>
      </c>
      <c r="E6" s="1552"/>
      <c r="F6" s="1551" t="s">
        <v>698</v>
      </c>
      <c r="G6" s="1552"/>
      <c r="H6" s="1551" t="s">
        <v>698</v>
      </c>
      <c r="I6" s="1552"/>
      <c r="J6" s="1551" t="s">
        <v>698</v>
      </c>
      <c r="K6" s="1552"/>
      <c r="L6" s="1551" t="s">
        <v>698</v>
      </c>
      <c r="M6" s="1552"/>
      <c r="N6" s="1551" t="s">
        <v>698</v>
      </c>
      <c r="O6" s="1552"/>
      <c r="P6" s="1551" t="s">
        <v>698</v>
      </c>
      <c r="Q6" s="1552"/>
      <c r="R6" s="1551" t="s">
        <v>698</v>
      </c>
      <c r="S6" s="1552"/>
      <c r="T6" s="1551" t="s">
        <v>698</v>
      </c>
      <c r="U6" s="1552"/>
      <c r="V6" s="1551" t="s">
        <v>698</v>
      </c>
      <c r="W6" s="1552"/>
      <c r="X6" s="1551" t="s">
        <v>698</v>
      </c>
      <c r="Y6" s="1552"/>
      <c r="Z6" s="1551" t="s">
        <v>698</v>
      </c>
      <c r="AA6" s="1552"/>
      <c r="AB6" s="1551" t="s">
        <v>698</v>
      </c>
      <c r="AC6" s="1552"/>
      <c r="AD6" s="1551" t="s">
        <v>698</v>
      </c>
      <c r="AE6" s="1552"/>
      <c r="AF6" s="1551" t="s">
        <v>698</v>
      </c>
      <c r="AG6" s="1552"/>
      <c r="AH6" s="1551" t="s">
        <v>698</v>
      </c>
      <c r="AI6" s="1552"/>
      <c r="AJ6" s="1551" t="s">
        <v>698</v>
      </c>
      <c r="AK6" s="1552"/>
      <c r="AL6" s="1551" t="s">
        <v>698</v>
      </c>
      <c r="AM6" s="1552"/>
      <c r="AN6" s="1551" t="s">
        <v>698</v>
      </c>
      <c r="AO6" s="1552"/>
      <c r="AP6" s="1551" t="s">
        <v>698</v>
      </c>
      <c r="AQ6" s="1552"/>
      <c r="AR6" s="1551" t="s">
        <v>698</v>
      </c>
      <c r="AS6" s="1552"/>
      <c r="AT6" s="1551" t="s">
        <v>698</v>
      </c>
      <c r="AU6" s="1552"/>
      <c r="AV6" s="1551" t="s">
        <v>698</v>
      </c>
      <c r="AW6" s="1552"/>
      <c r="AX6" s="1551" t="s">
        <v>698</v>
      </c>
      <c r="AY6" s="1552"/>
      <c r="AZ6" s="1551" t="s">
        <v>698</v>
      </c>
      <c r="BA6" s="1552"/>
      <c r="BB6" s="1551" t="s">
        <v>698</v>
      </c>
      <c r="BC6" s="1552"/>
      <c r="BD6" s="1551" t="s">
        <v>698</v>
      </c>
      <c r="BE6" s="1552"/>
      <c r="BF6" s="1551" t="s">
        <v>698</v>
      </c>
      <c r="BG6" s="1552"/>
      <c r="BH6" s="1551" t="s">
        <v>698</v>
      </c>
      <c r="BI6" s="1552"/>
      <c r="BJ6" s="1551" t="s">
        <v>698</v>
      </c>
      <c r="BK6" s="1552"/>
      <c r="BL6" s="1551" t="s">
        <v>698</v>
      </c>
      <c r="BM6" s="1552"/>
      <c r="BN6" s="1551" t="s">
        <v>698</v>
      </c>
      <c r="BO6" s="1552"/>
      <c r="BP6" s="1551" t="s">
        <v>698</v>
      </c>
      <c r="BQ6" s="1552"/>
      <c r="BR6" s="1551" t="s">
        <v>698</v>
      </c>
      <c r="BS6" s="1552"/>
      <c r="BT6" s="1551" t="s">
        <v>698</v>
      </c>
      <c r="BU6" s="1552"/>
      <c r="BV6" s="1551" t="s">
        <v>698</v>
      </c>
      <c r="BW6" s="1552"/>
      <c r="BX6" s="1551" t="s">
        <v>698</v>
      </c>
      <c r="BY6" s="1552"/>
      <c r="BZ6" s="1551" t="s">
        <v>698</v>
      </c>
      <c r="CA6" s="1552"/>
      <c r="CB6" s="1551" t="s">
        <v>698</v>
      </c>
      <c r="CC6" s="1552"/>
      <c r="CD6" s="1551" t="s">
        <v>698</v>
      </c>
      <c r="CE6" s="1552"/>
      <c r="CF6" s="1551" t="s">
        <v>698</v>
      </c>
      <c r="CG6" s="1552"/>
      <c r="CH6" s="1551" t="s">
        <v>698</v>
      </c>
      <c r="CI6" s="1552"/>
      <c r="CJ6" s="1551" t="s">
        <v>698</v>
      </c>
      <c r="CK6" s="1552"/>
      <c r="CL6" s="1551" t="s">
        <v>698</v>
      </c>
      <c r="CM6" s="1552"/>
      <c r="CN6" s="1551" t="s">
        <v>698</v>
      </c>
      <c r="CO6" s="1552"/>
      <c r="CP6" s="1551" t="s">
        <v>698</v>
      </c>
      <c r="CQ6" s="1552"/>
      <c r="CR6" s="1551" t="s">
        <v>698</v>
      </c>
      <c r="CS6" s="1552"/>
      <c r="CT6" s="1551" t="s">
        <v>698</v>
      </c>
      <c r="CU6" s="1552"/>
      <c r="CV6" s="1551" t="s">
        <v>698</v>
      </c>
      <c r="CW6" s="1552"/>
      <c r="CX6" s="1551" t="s">
        <v>698</v>
      </c>
      <c r="CY6" s="1552"/>
      <c r="CZ6" s="1551" t="s">
        <v>698</v>
      </c>
      <c r="DA6" s="1552"/>
      <c r="DB6" s="1551" t="s">
        <v>698</v>
      </c>
      <c r="DC6" s="1552"/>
      <c r="DD6" s="1551" t="s">
        <v>698</v>
      </c>
      <c r="DE6" s="1552"/>
      <c r="DF6" s="1551" t="s">
        <v>698</v>
      </c>
      <c r="DG6" s="1552"/>
      <c r="DH6" s="1551" t="s">
        <v>698</v>
      </c>
      <c r="DI6" s="1552"/>
      <c r="DJ6" s="1551" t="s">
        <v>698</v>
      </c>
      <c r="DK6" s="1552"/>
      <c r="DL6" s="1551" t="s">
        <v>698</v>
      </c>
      <c r="DM6" s="1552"/>
      <c r="DN6" s="1551" t="s">
        <v>698</v>
      </c>
      <c r="DO6" s="1552"/>
      <c r="DP6" s="1551" t="s">
        <v>698</v>
      </c>
      <c r="DQ6" s="1552"/>
      <c r="DR6" s="1551" t="s">
        <v>698</v>
      </c>
      <c r="DS6" s="1552"/>
      <c r="DT6" s="1551" t="s">
        <v>698</v>
      </c>
      <c r="DU6" s="1552"/>
      <c r="DV6" s="1551" t="s">
        <v>698</v>
      </c>
      <c r="DW6" s="1552"/>
      <c r="DX6" s="1551" t="s">
        <v>698</v>
      </c>
      <c r="DY6" s="1552"/>
      <c r="DZ6" s="1551" t="s">
        <v>698</v>
      </c>
      <c r="EA6" s="1552"/>
      <c r="EB6" s="1551" t="s">
        <v>698</v>
      </c>
      <c r="EC6" s="1552"/>
      <c r="ED6" s="1551" t="s">
        <v>698</v>
      </c>
      <c r="EE6" s="1552"/>
      <c r="EF6" s="1551" t="s">
        <v>698</v>
      </c>
      <c r="EG6" s="1552"/>
      <c r="EH6" s="1551" t="s">
        <v>698</v>
      </c>
      <c r="EI6" s="1552"/>
      <c r="EJ6" s="1551" t="s">
        <v>698</v>
      </c>
      <c r="EK6" s="1552"/>
      <c r="EL6" s="1551" t="s">
        <v>698</v>
      </c>
      <c r="EM6" s="1552"/>
      <c r="EN6" s="1551" t="s">
        <v>698</v>
      </c>
      <c r="EO6" s="1552"/>
      <c r="EP6" s="1551" t="s">
        <v>698</v>
      </c>
      <c r="EQ6" s="1552"/>
      <c r="ER6" s="1551" t="s">
        <v>698</v>
      </c>
      <c r="ES6" s="1552"/>
      <c r="ET6" s="1551" t="s">
        <v>698</v>
      </c>
      <c r="EU6" s="1552"/>
      <c r="EV6" s="1551" t="s">
        <v>698</v>
      </c>
      <c r="EW6" s="1552"/>
      <c r="EX6" s="1551" t="s">
        <v>698</v>
      </c>
      <c r="EY6" s="1552"/>
      <c r="EZ6" s="1551" t="s">
        <v>698</v>
      </c>
      <c r="FA6" s="1552"/>
      <c r="FB6" s="1551" t="s">
        <v>698</v>
      </c>
      <c r="FC6" s="1552"/>
      <c r="FD6" s="1551" t="s">
        <v>698</v>
      </c>
      <c r="FE6" s="1552"/>
      <c r="FF6" s="1551" t="s">
        <v>698</v>
      </c>
      <c r="FG6" s="1552"/>
      <c r="FH6" s="1551" t="s">
        <v>698</v>
      </c>
      <c r="FI6" s="1552"/>
      <c r="FJ6" s="1551" t="s">
        <v>698</v>
      </c>
      <c r="FK6" s="1552"/>
      <c r="FL6" s="1551" t="s">
        <v>698</v>
      </c>
      <c r="FM6" s="1552"/>
      <c r="FN6" s="1551" t="s">
        <v>698</v>
      </c>
      <c r="FO6" s="1552"/>
      <c r="FP6" s="1551" t="s">
        <v>698</v>
      </c>
      <c r="FQ6" s="1552"/>
      <c r="FR6" s="1551" t="s">
        <v>698</v>
      </c>
      <c r="FS6" s="1552"/>
      <c r="FT6" s="1551" t="s">
        <v>698</v>
      </c>
      <c r="FU6" s="1552"/>
      <c r="FV6" s="1551" t="s">
        <v>698</v>
      </c>
      <c r="FW6" s="1552"/>
      <c r="FX6" s="1551" t="s">
        <v>698</v>
      </c>
      <c r="FY6" s="1552"/>
      <c r="FZ6" s="1551" t="s">
        <v>698</v>
      </c>
      <c r="GA6" s="1552"/>
      <c r="GB6" s="1551" t="s">
        <v>698</v>
      </c>
      <c r="GC6" s="1552"/>
      <c r="GD6" s="1551" t="s">
        <v>698</v>
      </c>
      <c r="GE6" s="1552"/>
      <c r="GF6" s="1551" t="s">
        <v>698</v>
      </c>
      <c r="GG6" s="1552"/>
      <c r="GH6" s="1551" t="s">
        <v>698</v>
      </c>
      <c r="GI6" s="1552"/>
      <c r="GJ6" s="1551" t="s">
        <v>698</v>
      </c>
      <c r="GK6" s="1552"/>
      <c r="GL6" s="1551" t="s">
        <v>698</v>
      </c>
      <c r="GM6" s="1552"/>
      <c r="GN6" s="1551" t="s">
        <v>698</v>
      </c>
      <c r="GO6" s="1552"/>
      <c r="GP6" s="1551" t="s">
        <v>698</v>
      </c>
      <c r="GQ6" s="1552"/>
      <c r="GR6" s="1551" t="s">
        <v>698</v>
      </c>
      <c r="GS6" s="1552"/>
      <c r="GT6" s="1551" t="s">
        <v>698</v>
      </c>
      <c r="GU6" s="1552"/>
      <c r="GV6" s="1551" t="s">
        <v>698</v>
      </c>
      <c r="GW6" s="1552"/>
      <c r="GX6" s="1551" t="s">
        <v>698</v>
      </c>
      <c r="GY6" s="1552"/>
      <c r="GZ6" s="1551" t="s">
        <v>698</v>
      </c>
      <c r="HA6" s="1552"/>
      <c r="HB6" s="1551" t="s">
        <v>698</v>
      </c>
      <c r="HC6" s="1552"/>
      <c r="HD6" s="1551" t="s">
        <v>698</v>
      </c>
      <c r="HE6" s="1552"/>
      <c r="HF6" s="1551" t="s">
        <v>698</v>
      </c>
      <c r="HG6" s="1552"/>
      <c r="HH6" s="1551" t="s">
        <v>698</v>
      </c>
      <c r="HI6" s="1552"/>
      <c r="HJ6" s="1551" t="s">
        <v>698</v>
      </c>
      <c r="HK6" s="1552"/>
      <c r="HL6" s="1551" t="s">
        <v>698</v>
      </c>
      <c r="HM6" s="1552"/>
      <c r="HN6" s="1551" t="s">
        <v>698</v>
      </c>
      <c r="HO6" s="1552"/>
      <c r="HP6" s="1551" t="s">
        <v>698</v>
      </c>
      <c r="HQ6" s="1552"/>
      <c r="HR6" s="1551" t="s">
        <v>698</v>
      </c>
      <c r="HS6" s="1552"/>
      <c r="HT6" s="1551" t="s">
        <v>698</v>
      </c>
      <c r="HU6" s="1552"/>
      <c r="HV6" s="1551" t="s">
        <v>698</v>
      </c>
      <c r="HW6" s="1552"/>
      <c r="HX6" s="1551" t="s">
        <v>698</v>
      </c>
      <c r="HY6" s="1552"/>
      <c r="HZ6" s="1551" t="s">
        <v>698</v>
      </c>
      <c r="IA6" s="1552"/>
      <c r="IB6" s="1551" t="s">
        <v>698</v>
      </c>
      <c r="IC6" s="1552"/>
      <c r="ID6" s="1551" t="s">
        <v>698</v>
      </c>
      <c r="IE6" s="1552"/>
      <c r="IF6" s="1551" t="s">
        <v>698</v>
      </c>
      <c r="IG6" s="1552"/>
      <c r="IH6" s="1551" t="s">
        <v>698</v>
      </c>
      <c r="II6" s="1552"/>
      <c r="IJ6" s="1551" t="s">
        <v>698</v>
      </c>
      <c r="IK6" s="1552"/>
      <c r="IL6" s="1551" t="s">
        <v>698</v>
      </c>
      <c r="IM6" s="1552"/>
      <c r="IN6" s="1551" t="s">
        <v>698</v>
      </c>
      <c r="IO6" s="1552"/>
      <c r="IP6" s="1551" t="s">
        <v>698</v>
      </c>
      <c r="IQ6" s="1552"/>
      <c r="IR6" s="1551" t="s">
        <v>698</v>
      </c>
      <c r="IS6" s="1552"/>
      <c r="IT6" s="1551" t="s">
        <v>698</v>
      </c>
      <c r="IU6" s="1552"/>
    </row>
    <row r="7" spans="1:255">
      <c r="A7" s="1581">
        <v>2022</v>
      </c>
      <c r="B7" s="465" t="s">
        <v>263</v>
      </c>
      <c r="C7" s="466" t="s">
        <v>430</v>
      </c>
      <c r="D7" s="467">
        <v>109206010115</v>
      </c>
      <c r="E7" s="468"/>
      <c r="F7" s="467">
        <v>4919678172</v>
      </c>
      <c r="G7" s="468"/>
      <c r="H7" s="467">
        <v>222678411</v>
      </c>
      <c r="I7" s="468"/>
      <c r="J7" s="467">
        <v>1506641378</v>
      </c>
      <c r="K7" s="468"/>
      <c r="L7" s="467">
        <v>2292428229</v>
      </c>
      <c r="M7" s="468"/>
      <c r="N7" s="467">
        <v>810164575</v>
      </c>
      <c r="O7" s="468"/>
      <c r="P7" s="467">
        <v>87765579</v>
      </c>
      <c r="Q7" s="468"/>
      <c r="R7" s="467">
        <v>4880326642</v>
      </c>
      <c r="S7" s="468"/>
      <c r="T7" s="467">
        <v>185414118</v>
      </c>
      <c r="U7" s="468"/>
      <c r="V7" s="467">
        <v>540076064</v>
      </c>
      <c r="W7" s="468"/>
      <c r="X7" s="467">
        <v>965221397</v>
      </c>
      <c r="Y7" s="468"/>
      <c r="Z7" s="467">
        <v>383545157</v>
      </c>
      <c r="AA7" s="468"/>
      <c r="AB7" s="467">
        <v>1458824616</v>
      </c>
      <c r="AC7" s="468"/>
      <c r="AD7" s="467">
        <v>187854814</v>
      </c>
      <c r="AE7" s="468"/>
      <c r="AF7" s="467">
        <v>1068477165</v>
      </c>
      <c r="AG7" s="468"/>
      <c r="AH7" s="467">
        <v>80128487</v>
      </c>
      <c r="AI7" s="468"/>
      <c r="AJ7" s="467">
        <v>10784824</v>
      </c>
      <c r="AK7" s="468"/>
      <c r="AL7" s="467">
        <v>1126547412</v>
      </c>
      <c r="AM7" s="468"/>
      <c r="AN7" s="467">
        <v>1126547412</v>
      </c>
      <c r="AO7" s="468"/>
      <c r="AP7" s="467">
        <v>4581634670</v>
      </c>
      <c r="AQ7" s="468"/>
      <c r="AR7" s="467">
        <v>494758576</v>
      </c>
      <c r="AS7" s="468"/>
      <c r="AT7" s="467">
        <v>308723039</v>
      </c>
      <c r="AU7" s="468"/>
      <c r="AV7" s="467">
        <v>283245149</v>
      </c>
      <c r="AW7" s="468"/>
      <c r="AX7" s="467">
        <v>795256281</v>
      </c>
      <c r="AY7" s="468"/>
      <c r="AZ7" s="467">
        <v>518551823</v>
      </c>
      <c r="BA7" s="468"/>
      <c r="BB7" s="467">
        <v>598945159</v>
      </c>
      <c r="BC7" s="468"/>
      <c r="BD7" s="467">
        <v>647216898</v>
      </c>
      <c r="BE7" s="468"/>
      <c r="BF7" s="467">
        <v>589892582</v>
      </c>
      <c r="BG7" s="468"/>
      <c r="BH7" s="467">
        <v>345045163</v>
      </c>
      <c r="BI7" s="468"/>
      <c r="BJ7" s="467">
        <v>18507544920</v>
      </c>
      <c r="BK7" s="468"/>
      <c r="BL7" s="467">
        <v>266117705</v>
      </c>
      <c r="BM7" s="468"/>
      <c r="BN7" s="467">
        <v>25189995</v>
      </c>
      <c r="BO7" s="468"/>
      <c r="BP7" s="467">
        <v>18216237220</v>
      </c>
      <c r="BQ7" s="468"/>
      <c r="BR7" s="467">
        <v>12133630437</v>
      </c>
      <c r="BS7" s="468"/>
      <c r="BT7" s="467">
        <v>957257056</v>
      </c>
      <c r="BU7" s="468"/>
      <c r="BV7" s="467">
        <v>2636650087</v>
      </c>
      <c r="BW7" s="468"/>
      <c r="BX7" s="467">
        <v>3558985918</v>
      </c>
      <c r="BY7" s="468"/>
      <c r="BZ7" s="467">
        <v>440050706</v>
      </c>
      <c r="CA7" s="468"/>
      <c r="CB7" s="467">
        <v>779014780</v>
      </c>
      <c r="CC7" s="468"/>
      <c r="CD7" s="467">
        <v>868945562</v>
      </c>
      <c r="CE7" s="468"/>
      <c r="CF7" s="467">
        <v>582155055</v>
      </c>
      <c r="CG7" s="468"/>
      <c r="CH7" s="467">
        <v>155211874</v>
      </c>
      <c r="CI7" s="468"/>
      <c r="CJ7" s="467">
        <v>19729191</v>
      </c>
      <c r="CK7" s="468"/>
      <c r="CL7" s="467">
        <v>36444926</v>
      </c>
      <c r="CM7" s="468"/>
      <c r="CN7" s="467">
        <v>2099185282</v>
      </c>
      <c r="CO7" s="468"/>
      <c r="CP7" s="467">
        <v>6537473489</v>
      </c>
      <c r="CQ7" s="468"/>
      <c r="CR7" s="467">
        <v>5265806530</v>
      </c>
      <c r="CS7" s="468"/>
      <c r="CT7" s="467">
        <v>1271666959</v>
      </c>
      <c r="CU7" s="468"/>
      <c r="CV7" s="467">
        <v>927789205</v>
      </c>
      <c r="CW7" s="468"/>
      <c r="CX7" s="467">
        <v>379673500</v>
      </c>
      <c r="CY7" s="468"/>
      <c r="CZ7" s="467">
        <v>531461865</v>
      </c>
      <c r="DA7" s="468"/>
      <c r="DB7" s="467">
        <v>16653840</v>
      </c>
      <c r="DC7" s="468"/>
      <c r="DD7" s="467">
        <v>1589698563</v>
      </c>
      <c r="DE7" s="468"/>
      <c r="DF7" s="467">
        <v>1322142755</v>
      </c>
      <c r="DG7" s="468"/>
      <c r="DH7" s="467">
        <v>252466127</v>
      </c>
      <c r="DI7" s="468"/>
      <c r="DJ7" s="467">
        <v>15089681</v>
      </c>
      <c r="DK7" s="468"/>
      <c r="DL7" s="467">
        <v>1942477978</v>
      </c>
      <c r="DM7" s="468"/>
      <c r="DN7" s="467">
        <v>123752528</v>
      </c>
      <c r="DO7" s="468"/>
      <c r="DP7" s="467">
        <v>1614974919</v>
      </c>
      <c r="DQ7" s="468"/>
      <c r="DR7" s="467">
        <v>203750531</v>
      </c>
      <c r="DS7" s="468"/>
      <c r="DT7" s="467">
        <v>5423505200</v>
      </c>
      <c r="DU7" s="468"/>
      <c r="DV7" s="467">
        <v>4703330</v>
      </c>
      <c r="DW7" s="468"/>
      <c r="DX7" s="467">
        <v>129289120</v>
      </c>
      <c r="DY7" s="468"/>
      <c r="DZ7" s="467">
        <v>729665470</v>
      </c>
      <c r="EA7" s="468"/>
      <c r="EB7" s="467">
        <v>107896866</v>
      </c>
      <c r="EC7" s="468"/>
      <c r="ED7" s="467">
        <v>428084489</v>
      </c>
      <c r="EE7" s="468"/>
      <c r="EF7" s="467">
        <v>324109657</v>
      </c>
      <c r="EG7" s="468"/>
      <c r="EH7" s="467">
        <v>147909413</v>
      </c>
      <c r="EI7" s="468"/>
      <c r="EJ7" s="467">
        <v>88139805</v>
      </c>
      <c r="EK7" s="468"/>
      <c r="EL7" s="467">
        <v>62460895</v>
      </c>
      <c r="EM7" s="468"/>
      <c r="EN7" s="467">
        <v>150884039</v>
      </c>
      <c r="EO7" s="468"/>
      <c r="EP7" s="467">
        <v>151939761</v>
      </c>
      <c r="EQ7" s="468"/>
      <c r="ER7" s="467">
        <v>1451225535</v>
      </c>
      <c r="ES7" s="468"/>
      <c r="ET7" s="467">
        <v>1349316989</v>
      </c>
      <c r="EU7" s="468"/>
      <c r="EV7" s="467">
        <v>297879831</v>
      </c>
      <c r="EW7" s="468"/>
      <c r="EX7" s="467">
        <v>1099638191</v>
      </c>
      <c r="EY7" s="468"/>
      <c r="EZ7" s="467">
        <v>971864421</v>
      </c>
      <c r="FA7" s="468"/>
      <c r="FB7" s="467">
        <v>61187549</v>
      </c>
      <c r="FC7" s="468"/>
      <c r="FD7" s="467">
        <v>30093365</v>
      </c>
      <c r="FE7" s="468"/>
      <c r="FF7" s="467">
        <v>36492856</v>
      </c>
      <c r="FG7" s="468"/>
      <c r="FH7" s="467">
        <v>1325874820</v>
      </c>
      <c r="FI7" s="468"/>
      <c r="FJ7" s="467">
        <v>344081373</v>
      </c>
      <c r="FK7" s="468"/>
      <c r="FL7" s="467">
        <v>286946181</v>
      </c>
      <c r="FM7" s="468"/>
      <c r="FN7" s="467">
        <v>694847266</v>
      </c>
      <c r="FO7" s="468"/>
      <c r="FP7" s="467">
        <v>328194808</v>
      </c>
      <c r="FQ7" s="468"/>
      <c r="FR7" s="467">
        <v>328194808</v>
      </c>
      <c r="FS7" s="468"/>
      <c r="FT7" s="467">
        <v>9434000189</v>
      </c>
      <c r="FU7" s="468"/>
      <c r="FV7" s="467">
        <v>4103686924</v>
      </c>
      <c r="FW7" s="468"/>
      <c r="FX7" s="467">
        <v>1810955298</v>
      </c>
      <c r="FY7" s="468"/>
      <c r="FZ7" s="467">
        <v>887761075</v>
      </c>
      <c r="GA7" s="468"/>
      <c r="GB7" s="467">
        <v>22614010</v>
      </c>
      <c r="GC7" s="468"/>
      <c r="GD7" s="467">
        <v>1382900086</v>
      </c>
      <c r="GE7" s="468"/>
      <c r="GF7" s="467">
        <v>57346325</v>
      </c>
      <c r="GG7" s="468"/>
      <c r="GH7" s="467">
        <v>134820500</v>
      </c>
      <c r="GI7" s="468"/>
      <c r="GJ7" s="467">
        <v>72914286</v>
      </c>
      <c r="GK7" s="468"/>
      <c r="GL7" s="467">
        <v>33789413</v>
      </c>
      <c r="GM7" s="468"/>
      <c r="GN7" s="467">
        <v>325060639</v>
      </c>
      <c r="GO7" s="468"/>
      <c r="GP7" s="467">
        <v>602151633</v>
      </c>
      <c r="GQ7" s="468"/>
      <c r="GR7" s="467">
        <v>18449531737</v>
      </c>
      <c r="GS7" s="468"/>
      <c r="GT7" s="467">
        <v>8015825753</v>
      </c>
      <c r="GU7" s="468"/>
      <c r="GV7" s="467">
        <v>10433705984</v>
      </c>
      <c r="GW7" s="468"/>
      <c r="GX7" s="467">
        <v>11173685275</v>
      </c>
      <c r="GY7" s="468"/>
      <c r="GZ7" s="467">
        <v>26340644</v>
      </c>
      <c r="HA7" s="468"/>
      <c r="HB7" s="467">
        <v>10220686380</v>
      </c>
      <c r="HC7" s="468"/>
      <c r="HD7" s="467">
        <v>868297923</v>
      </c>
      <c r="HE7" s="468"/>
      <c r="HF7" s="467">
        <v>58360328</v>
      </c>
      <c r="HG7" s="468"/>
      <c r="HH7" s="467">
        <v>2295451017</v>
      </c>
      <c r="HI7" s="468"/>
      <c r="HJ7" s="467">
        <v>2027832060</v>
      </c>
      <c r="HK7" s="468"/>
      <c r="HL7" s="467">
        <v>227608273</v>
      </c>
      <c r="HM7" s="468"/>
      <c r="HN7" s="467">
        <v>40010684</v>
      </c>
      <c r="HO7" s="468"/>
      <c r="HP7" s="467">
        <v>52655933</v>
      </c>
      <c r="HQ7" s="468"/>
      <c r="HR7" s="467">
        <v>52655933</v>
      </c>
      <c r="HS7" s="468"/>
      <c r="HT7" s="467">
        <v>2434843243</v>
      </c>
      <c r="HU7" s="468"/>
      <c r="HV7" s="467">
        <v>1506656459</v>
      </c>
      <c r="HW7" s="468"/>
      <c r="HX7" s="467">
        <v>572159725</v>
      </c>
      <c r="HY7" s="468"/>
      <c r="HZ7" s="467">
        <v>356027059</v>
      </c>
      <c r="IA7" s="468"/>
      <c r="IB7" s="467">
        <v>41828214</v>
      </c>
      <c r="IC7" s="468"/>
      <c r="ID7" s="467">
        <v>30746028</v>
      </c>
      <c r="IE7" s="468"/>
      <c r="IF7" s="467">
        <v>11048208</v>
      </c>
      <c r="IG7" s="468"/>
      <c r="IH7" s="467">
        <v>33978</v>
      </c>
      <c r="II7" s="468"/>
      <c r="IJ7" s="467">
        <v>75837494705</v>
      </c>
      <c r="IK7" s="468"/>
      <c r="IL7" s="467">
        <v>4203740172</v>
      </c>
      <c r="IM7" s="468"/>
      <c r="IN7" s="467">
        <v>220222489</v>
      </c>
      <c r="IO7" s="468"/>
      <c r="IP7" s="467">
        <v>1455541160</v>
      </c>
      <c r="IQ7" s="468"/>
      <c r="IR7" s="467">
        <v>1675925554</v>
      </c>
      <c r="IS7" s="468"/>
      <c r="IT7" s="467">
        <v>788749607</v>
      </c>
      <c r="IU7" s="468"/>
    </row>
    <row r="8" spans="1:255">
      <c r="A8" s="1582"/>
      <c r="B8" s="469" t="s">
        <v>3</v>
      </c>
      <c r="C8" s="470">
        <v>16</v>
      </c>
      <c r="D8" s="471">
        <v>14495704466</v>
      </c>
      <c r="E8" s="472"/>
      <c r="F8" s="471">
        <v>1274255245</v>
      </c>
      <c r="G8" s="472"/>
      <c r="H8" s="471">
        <v>81422726</v>
      </c>
      <c r="I8" s="472"/>
      <c r="J8" s="471">
        <v>235842137</v>
      </c>
      <c r="K8" s="472"/>
      <c r="L8" s="471">
        <v>772345715</v>
      </c>
      <c r="M8" s="472"/>
      <c r="N8" s="471">
        <v>169681114</v>
      </c>
      <c r="O8" s="472"/>
      <c r="P8" s="471">
        <v>14963553</v>
      </c>
      <c r="Q8" s="472"/>
      <c r="R8" s="471">
        <v>604946164</v>
      </c>
      <c r="S8" s="472"/>
      <c r="T8" s="471">
        <v>11720031</v>
      </c>
      <c r="U8" s="472"/>
      <c r="V8" s="471">
        <v>216740631</v>
      </c>
      <c r="W8" s="472"/>
      <c r="X8" s="471">
        <v>205901445</v>
      </c>
      <c r="Y8" s="472"/>
      <c r="Z8" s="471">
        <v>3599186</v>
      </c>
      <c r="AA8" s="472"/>
      <c r="AB8" s="471">
        <v>35417091</v>
      </c>
      <c r="AC8" s="472"/>
      <c r="AD8" s="471">
        <v>33257759</v>
      </c>
      <c r="AE8" s="472"/>
      <c r="AF8" s="471">
        <v>36202075</v>
      </c>
      <c r="AG8" s="472"/>
      <c r="AH8" s="471">
        <v>60670329</v>
      </c>
      <c r="AI8" s="472"/>
      <c r="AJ8" s="471">
        <v>1437617</v>
      </c>
      <c r="AK8" s="472"/>
      <c r="AL8" s="471">
        <v>345109430</v>
      </c>
      <c r="AM8" s="472"/>
      <c r="AN8" s="471">
        <v>345109430</v>
      </c>
      <c r="AO8" s="472"/>
      <c r="AP8" s="471">
        <v>451414670</v>
      </c>
      <c r="AQ8" s="472"/>
      <c r="AR8" s="471">
        <v>44975633</v>
      </c>
      <c r="AS8" s="472"/>
      <c r="AT8" s="471">
        <v>21265513</v>
      </c>
      <c r="AU8" s="472"/>
      <c r="AV8" s="471">
        <v>12570585</v>
      </c>
      <c r="AW8" s="472"/>
      <c r="AX8" s="471">
        <v>79346377</v>
      </c>
      <c r="AY8" s="472"/>
      <c r="AZ8" s="471">
        <v>67810658</v>
      </c>
      <c r="BA8" s="472"/>
      <c r="BB8" s="471">
        <v>51823387</v>
      </c>
      <c r="BC8" s="472"/>
      <c r="BD8" s="471">
        <v>100863579</v>
      </c>
      <c r="BE8" s="472"/>
      <c r="BF8" s="471">
        <v>72523475</v>
      </c>
      <c r="BG8" s="472"/>
      <c r="BH8" s="471">
        <v>235463</v>
      </c>
      <c r="BI8" s="472"/>
      <c r="BJ8" s="471">
        <v>483601739</v>
      </c>
      <c r="BK8" s="472"/>
      <c r="BL8" s="471">
        <v>79841968</v>
      </c>
      <c r="BM8" s="472"/>
      <c r="BN8" s="471">
        <v>12411734</v>
      </c>
      <c r="BO8" s="472"/>
      <c r="BP8" s="471">
        <v>391348037</v>
      </c>
      <c r="BQ8" s="472"/>
      <c r="BR8" s="471">
        <v>1538411713</v>
      </c>
      <c r="BS8" s="472"/>
      <c r="BT8" s="471">
        <v>172513991</v>
      </c>
      <c r="BU8" s="472"/>
      <c r="BV8" s="471">
        <v>724258488</v>
      </c>
      <c r="BW8" s="472"/>
      <c r="BX8" s="471">
        <v>32858895</v>
      </c>
      <c r="BY8" s="472"/>
      <c r="BZ8" s="471">
        <v>74122186</v>
      </c>
      <c r="CA8" s="472"/>
      <c r="CB8" s="471">
        <v>186150450</v>
      </c>
      <c r="CC8" s="472"/>
      <c r="CD8" s="471">
        <v>35497238</v>
      </c>
      <c r="CE8" s="472"/>
      <c r="CF8" s="471">
        <v>47044431</v>
      </c>
      <c r="CG8" s="472"/>
      <c r="CH8" s="471">
        <v>28783768</v>
      </c>
      <c r="CI8" s="472"/>
      <c r="CJ8" s="471">
        <v>4708686</v>
      </c>
      <c r="CK8" s="472"/>
      <c r="CL8" s="471">
        <v>767244</v>
      </c>
      <c r="CM8" s="472"/>
      <c r="CN8" s="471">
        <v>231706336</v>
      </c>
      <c r="CO8" s="472"/>
      <c r="CP8" s="471">
        <v>1674131456</v>
      </c>
      <c r="CQ8" s="472"/>
      <c r="CR8" s="471">
        <v>1377229565</v>
      </c>
      <c r="CS8" s="472"/>
      <c r="CT8" s="471">
        <v>296901891</v>
      </c>
      <c r="CU8" s="472"/>
      <c r="CV8" s="471">
        <v>103492494</v>
      </c>
      <c r="CW8" s="472"/>
      <c r="CX8" s="471">
        <v>88183596</v>
      </c>
      <c r="CY8" s="472"/>
      <c r="CZ8" s="471">
        <v>14556011</v>
      </c>
      <c r="DA8" s="472"/>
      <c r="DB8" s="471">
        <v>752887</v>
      </c>
      <c r="DC8" s="472"/>
      <c r="DD8" s="471">
        <v>481709805</v>
      </c>
      <c r="DE8" s="472"/>
      <c r="DF8" s="471">
        <v>473311278</v>
      </c>
      <c r="DG8" s="472"/>
      <c r="DH8" s="471">
        <v>7281637</v>
      </c>
      <c r="DI8" s="472"/>
      <c r="DJ8" s="471">
        <v>1116890</v>
      </c>
      <c r="DK8" s="472"/>
      <c r="DL8" s="471">
        <v>266543198</v>
      </c>
      <c r="DM8" s="472"/>
      <c r="DN8" s="471">
        <v>24640147</v>
      </c>
      <c r="DO8" s="472"/>
      <c r="DP8" s="471">
        <v>229194392</v>
      </c>
      <c r="DQ8" s="472"/>
      <c r="DR8" s="471">
        <v>12708659</v>
      </c>
      <c r="DS8" s="472"/>
      <c r="DT8" s="471">
        <v>385846924</v>
      </c>
      <c r="DU8" s="472"/>
      <c r="DV8" s="471">
        <v>815733</v>
      </c>
      <c r="DW8" s="472"/>
      <c r="DX8" s="471">
        <v>45255640</v>
      </c>
      <c r="DY8" s="472"/>
      <c r="DZ8" s="471">
        <v>12415225</v>
      </c>
      <c r="EA8" s="472"/>
      <c r="EB8" s="471">
        <v>9146525</v>
      </c>
      <c r="EC8" s="472"/>
      <c r="ED8" s="471">
        <v>56769615</v>
      </c>
      <c r="EE8" s="472"/>
      <c r="EF8" s="471">
        <v>28676829</v>
      </c>
      <c r="EG8" s="472"/>
      <c r="EH8" s="471">
        <v>24462257</v>
      </c>
      <c r="EI8" s="472"/>
      <c r="EJ8" s="471">
        <v>18571593</v>
      </c>
      <c r="EK8" s="472"/>
      <c r="EL8" s="471">
        <v>6291121</v>
      </c>
      <c r="EM8" s="472"/>
      <c r="EN8" s="471">
        <v>24996248</v>
      </c>
      <c r="EO8" s="472"/>
      <c r="EP8" s="471">
        <v>9371795</v>
      </c>
      <c r="EQ8" s="472"/>
      <c r="ER8" s="471">
        <v>75792151</v>
      </c>
      <c r="ES8" s="472"/>
      <c r="ET8" s="471">
        <v>34713156</v>
      </c>
      <c r="EU8" s="472"/>
      <c r="EV8" s="471">
        <v>38569036</v>
      </c>
      <c r="EW8" s="472"/>
      <c r="EX8" s="471">
        <v>58453853</v>
      </c>
      <c r="EY8" s="472"/>
      <c r="EZ8" s="471">
        <v>45100957</v>
      </c>
      <c r="FA8" s="472"/>
      <c r="FB8" s="471">
        <v>10074769</v>
      </c>
      <c r="FC8" s="472"/>
      <c r="FD8" s="471">
        <v>1428147</v>
      </c>
      <c r="FE8" s="472"/>
      <c r="FF8" s="471">
        <v>1849980</v>
      </c>
      <c r="FG8" s="472"/>
      <c r="FH8" s="471">
        <v>318922852</v>
      </c>
      <c r="FI8" s="472"/>
      <c r="FJ8" s="471">
        <v>87260651</v>
      </c>
      <c r="FK8" s="472"/>
      <c r="FL8" s="471">
        <v>72149300</v>
      </c>
      <c r="FM8" s="472"/>
      <c r="FN8" s="471">
        <v>159512901</v>
      </c>
      <c r="FO8" s="472"/>
      <c r="FP8" s="471">
        <v>11446514</v>
      </c>
      <c r="FQ8" s="472"/>
      <c r="FR8" s="471">
        <v>11446514</v>
      </c>
      <c r="FS8" s="472"/>
      <c r="FT8" s="471">
        <v>2323505392</v>
      </c>
      <c r="FU8" s="472"/>
      <c r="FV8" s="471">
        <v>939790242</v>
      </c>
      <c r="FW8" s="472"/>
      <c r="FX8" s="471">
        <v>413088056</v>
      </c>
      <c r="FY8" s="472"/>
      <c r="FZ8" s="471">
        <v>376511668</v>
      </c>
      <c r="GA8" s="472"/>
      <c r="GB8" s="471">
        <v>5251915</v>
      </c>
      <c r="GC8" s="472"/>
      <c r="GD8" s="471">
        <v>268284598</v>
      </c>
      <c r="GE8" s="472"/>
      <c r="GF8" s="471">
        <v>813445</v>
      </c>
      <c r="GG8" s="472"/>
      <c r="GH8" s="471">
        <v>27070534</v>
      </c>
      <c r="GI8" s="472"/>
      <c r="GJ8" s="471">
        <v>50296437</v>
      </c>
      <c r="GK8" s="472"/>
      <c r="GL8" s="471">
        <v>3357718</v>
      </c>
      <c r="GM8" s="472"/>
      <c r="GN8" s="471">
        <v>62601802</v>
      </c>
      <c r="GO8" s="472"/>
      <c r="GP8" s="471">
        <v>176438977</v>
      </c>
      <c r="GQ8" s="472"/>
      <c r="GR8" s="471">
        <v>2517666151</v>
      </c>
      <c r="GS8" s="472"/>
      <c r="GT8" s="471">
        <v>1332990047</v>
      </c>
      <c r="GU8" s="472"/>
      <c r="GV8" s="471">
        <v>1184676104</v>
      </c>
      <c r="GW8" s="472"/>
      <c r="GX8" s="471">
        <v>1330612070</v>
      </c>
      <c r="GY8" s="472"/>
      <c r="GZ8" s="471">
        <v>5296219</v>
      </c>
      <c r="HA8" s="472"/>
      <c r="HB8" s="471">
        <v>1317981243</v>
      </c>
      <c r="HC8" s="472"/>
      <c r="HD8" s="471">
        <v>5890184</v>
      </c>
      <c r="HE8" s="472"/>
      <c r="HF8" s="471">
        <v>1444424</v>
      </c>
      <c r="HG8" s="472"/>
      <c r="HH8" s="471">
        <v>166072639</v>
      </c>
      <c r="HI8" s="472"/>
      <c r="HJ8" s="471">
        <v>147384794</v>
      </c>
      <c r="HK8" s="472"/>
      <c r="HL8" s="471">
        <v>9289042</v>
      </c>
      <c r="HM8" s="472"/>
      <c r="HN8" s="471">
        <v>9398803</v>
      </c>
      <c r="HO8" s="472"/>
      <c r="HP8" s="471">
        <v>2184293</v>
      </c>
      <c r="HQ8" s="472"/>
      <c r="HR8" s="471">
        <v>2184293</v>
      </c>
      <c r="HS8" s="472"/>
      <c r="HT8" s="471">
        <v>156978477</v>
      </c>
      <c r="HU8" s="472"/>
      <c r="HV8" s="471">
        <v>101837547</v>
      </c>
      <c r="HW8" s="472"/>
      <c r="HX8" s="471">
        <v>21766635</v>
      </c>
      <c r="HY8" s="472"/>
      <c r="HZ8" s="471">
        <v>33374295</v>
      </c>
      <c r="IA8" s="472"/>
      <c r="IB8" s="471">
        <v>399387</v>
      </c>
      <c r="IC8" s="472"/>
      <c r="ID8" s="471">
        <v>399387</v>
      </c>
      <c r="IE8" s="472"/>
      <c r="IF8" s="471">
        <v>0</v>
      </c>
      <c r="IG8" s="472"/>
      <c r="IH8" s="471">
        <v>0</v>
      </c>
      <c r="II8" s="472"/>
      <c r="IJ8" s="471">
        <v>10867512296</v>
      </c>
      <c r="IK8" s="472"/>
      <c r="IL8" s="471">
        <v>1095796885</v>
      </c>
      <c r="IM8" s="472"/>
      <c r="IN8" s="471">
        <v>81365119</v>
      </c>
      <c r="IO8" s="472"/>
      <c r="IP8" s="471">
        <v>232671319</v>
      </c>
      <c r="IQ8" s="472"/>
      <c r="IR8" s="471">
        <v>598635714</v>
      </c>
      <c r="IS8" s="472"/>
      <c r="IT8" s="471">
        <v>169261902</v>
      </c>
      <c r="IU8" s="472"/>
    </row>
    <row r="9" spans="1:255">
      <c r="A9" s="1582"/>
      <c r="B9" s="465" t="s">
        <v>150</v>
      </c>
      <c r="C9" s="466" t="s">
        <v>290</v>
      </c>
      <c r="D9" s="467">
        <v>1540579228</v>
      </c>
      <c r="E9" s="468"/>
      <c r="F9" s="467">
        <v>122651567</v>
      </c>
      <c r="G9" s="468"/>
      <c r="H9" s="467">
        <v>6222834</v>
      </c>
      <c r="I9" s="468"/>
      <c r="J9" s="467">
        <v>17381056</v>
      </c>
      <c r="K9" s="468"/>
      <c r="L9" s="467">
        <v>82335181</v>
      </c>
      <c r="M9" s="468"/>
      <c r="N9" s="467">
        <v>13408370</v>
      </c>
      <c r="O9" s="468"/>
      <c r="P9" s="467">
        <v>3304126</v>
      </c>
      <c r="Q9" s="468"/>
      <c r="R9" s="467">
        <v>90901290</v>
      </c>
      <c r="S9" s="468"/>
      <c r="T9" s="467">
        <v>764743</v>
      </c>
      <c r="U9" s="468"/>
      <c r="V9" s="467">
        <v>32395912</v>
      </c>
      <c r="W9" s="468"/>
      <c r="X9" s="467">
        <v>18457834</v>
      </c>
      <c r="Y9" s="468"/>
      <c r="Z9" s="467">
        <v>390563</v>
      </c>
      <c r="AA9" s="468"/>
      <c r="AB9" s="467">
        <v>3650578</v>
      </c>
      <c r="AC9" s="468"/>
      <c r="AD9" s="467">
        <v>595983</v>
      </c>
      <c r="AE9" s="468"/>
      <c r="AF9" s="467">
        <v>10954674</v>
      </c>
      <c r="AG9" s="468"/>
      <c r="AH9" s="467">
        <v>23225843</v>
      </c>
      <c r="AI9" s="468"/>
      <c r="AJ9" s="467">
        <v>465160</v>
      </c>
      <c r="AK9" s="468"/>
      <c r="AL9" s="467">
        <v>31713216</v>
      </c>
      <c r="AM9" s="468"/>
      <c r="AN9" s="467">
        <v>31713216</v>
      </c>
      <c r="AO9" s="468"/>
      <c r="AP9" s="467">
        <v>65097841</v>
      </c>
      <c r="AQ9" s="468"/>
      <c r="AR9" s="467">
        <v>19658797</v>
      </c>
      <c r="AS9" s="468"/>
      <c r="AT9" s="467">
        <v>1318418</v>
      </c>
      <c r="AU9" s="468"/>
      <c r="AV9" s="467">
        <v>2424773</v>
      </c>
      <c r="AW9" s="468"/>
      <c r="AX9" s="467">
        <v>3806448</v>
      </c>
      <c r="AY9" s="468"/>
      <c r="AZ9" s="467">
        <v>7681181</v>
      </c>
      <c r="BA9" s="468"/>
      <c r="BB9" s="467">
        <v>3643130</v>
      </c>
      <c r="BC9" s="468"/>
      <c r="BD9" s="467">
        <v>2769757</v>
      </c>
      <c r="BE9" s="468"/>
      <c r="BF9" s="467">
        <v>23793645</v>
      </c>
      <c r="BG9" s="468"/>
      <c r="BH9" s="467">
        <v>1692</v>
      </c>
      <c r="BI9" s="468"/>
      <c r="BJ9" s="467">
        <v>35802015</v>
      </c>
      <c r="BK9" s="468"/>
      <c r="BL9" s="467">
        <v>6920030</v>
      </c>
      <c r="BM9" s="468"/>
      <c r="BN9" s="467">
        <v>455894</v>
      </c>
      <c r="BO9" s="468"/>
      <c r="BP9" s="467">
        <v>28426091</v>
      </c>
      <c r="BQ9" s="468"/>
      <c r="BR9" s="467">
        <v>190822808</v>
      </c>
      <c r="BS9" s="468"/>
      <c r="BT9" s="467">
        <v>57390229</v>
      </c>
      <c r="BU9" s="468"/>
      <c r="BV9" s="467">
        <v>62485900</v>
      </c>
      <c r="BW9" s="468"/>
      <c r="BX9" s="467">
        <v>14944690</v>
      </c>
      <c r="BY9" s="468"/>
      <c r="BZ9" s="467">
        <v>524023</v>
      </c>
      <c r="CA9" s="468"/>
      <c r="CB9" s="467">
        <v>8793804</v>
      </c>
      <c r="CC9" s="468"/>
      <c r="CD9" s="467">
        <v>2862633</v>
      </c>
      <c r="CE9" s="468"/>
      <c r="CF9" s="467">
        <v>6219151</v>
      </c>
      <c r="CG9" s="468"/>
      <c r="CH9" s="467">
        <v>2224999</v>
      </c>
      <c r="CI9" s="468"/>
      <c r="CJ9" s="467">
        <v>3971558</v>
      </c>
      <c r="CK9" s="468"/>
      <c r="CL9" s="467">
        <v>22314</v>
      </c>
      <c r="CM9" s="468"/>
      <c r="CN9" s="467">
        <v>31383507</v>
      </c>
      <c r="CO9" s="468"/>
      <c r="CP9" s="467">
        <v>193360637</v>
      </c>
      <c r="CQ9" s="468"/>
      <c r="CR9" s="467">
        <v>90720016</v>
      </c>
      <c r="CS9" s="468"/>
      <c r="CT9" s="467">
        <v>102640621</v>
      </c>
      <c r="CU9" s="468"/>
      <c r="CV9" s="467">
        <v>5805167</v>
      </c>
      <c r="CW9" s="468"/>
      <c r="CX9" s="467">
        <v>205498</v>
      </c>
      <c r="CY9" s="468"/>
      <c r="CZ9" s="467">
        <v>5570834</v>
      </c>
      <c r="DA9" s="468"/>
      <c r="DB9" s="467">
        <v>28835</v>
      </c>
      <c r="DC9" s="468"/>
      <c r="DD9" s="467">
        <v>197755848</v>
      </c>
      <c r="DE9" s="468"/>
      <c r="DF9" s="467">
        <v>197436941</v>
      </c>
      <c r="DG9" s="468"/>
      <c r="DH9" s="467">
        <v>142958</v>
      </c>
      <c r="DI9" s="468"/>
      <c r="DJ9" s="467">
        <v>175949</v>
      </c>
      <c r="DK9" s="468"/>
      <c r="DL9" s="467">
        <v>31006942</v>
      </c>
      <c r="DM9" s="468"/>
      <c r="DN9" s="467">
        <v>5139955</v>
      </c>
      <c r="DO9" s="468"/>
      <c r="DP9" s="467">
        <v>22298481</v>
      </c>
      <c r="DQ9" s="468"/>
      <c r="DR9" s="467">
        <v>3568506</v>
      </c>
      <c r="DS9" s="468"/>
      <c r="DT9" s="467">
        <v>60748662</v>
      </c>
      <c r="DU9" s="468"/>
      <c r="DV9" s="467">
        <v>584258</v>
      </c>
      <c r="DW9" s="468"/>
      <c r="DX9" s="467">
        <v>7853955</v>
      </c>
      <c r="DY9" s="468"/>
      <c r="DZ9" s="467">
        <v>3763382</v>
      </c>
      <c r="EA9" s="468"/>
      <c r="EB9" s="467">
        <v>1930734</v>
      </c>
      <c r="EC9" s="468"/>
      <c r="ED9" s="467">
        <v>9491378</v>
      </c>
      <c r="EE9" s="468"/>
      <c r="EF9" s="467">
        <v>4813447</v>
      </c>
      <c r="EG9" s="468"/>
      <c r="EH9" s="467">
        <v>2704557</v>
      </c>
      <c r="EI9" s="468"/>
      <c r="EJ9" s="467">
        <v>1714821</v>
      </c>
      <c r="EK9" s="468"/>
      <c r="EL9" s="467">
        <v>1917347</v>
      </c>
      <c r="EM9" s="468"/>
      <c r="EN9" s="467">
        <v>2192342</v>
      </c>
      <c r="EO9" s="468"/>
      <c r="EP9" s="467">
        <v>3356882</v>
      </c>
      <c r="EQ9" s="468"/>
      <c r="ER9" s="467">
        <v>11291784</v>
      </c>
      <c r="ES9" s="468"/>
      <c r="ET9" s="467">
        <v>4389978</v>
      </c>
      <c r="EU9" s="468"/>
      <c r="EV9" s="467">
        <v>4743797</v>
      </c>
      <c r="EW9" s="468"/>
      <c r="EX9" s="467">
        <v>2280265</v>
      </c>
      <c r="EY9" s="468"/>
      <c r="EZ9" s="467">
        <v>1052204</v>
      </c>
      <c r="FA9" s="468"/>
      <c r="FB9" s="467">
        <v>793528</v>
      </c>
      <c r="FC9" s="468"/>
      <c r="FD9" s="467">
        <v>408194</v>
      </c>
      <c r="FE9" s="468"/>
      <c r="FF9" s="467">
        <v>26339</v>
      </c>
      <c r="FG9" s="468"/>
      <c r="FH9" s="467">
        <v>58326789</v>
      </c>
      <c r="FI9" s="468"/>
      <c r="FJ9" s="467">
        <v>5699860</v>
      </c>
      <c r="FK9" s="468"/>
      <c r="FL9" s="467">
        <v>2525877</v>
      </c>
      <c r="FM9" s="468"/>
      <c r="FN9" s="467">
        <v>50101052</v>
      </c>
      <c r="FO9" s="468"/>
      <c r="FP9" s="467">
        <v>5181293</v>
      </c>
      <c r="FQ9" s="468"/>
      <c r="FR9" s="467">
        <v>5181293</v>
      </c>
      <c r="FS9" s="468"/>
      <c r="FT9" s="467">
        <v>135271865</v>
      </c>
      <c r="FU9" s="468"/>
      <c r="FV9" s="467">
        <v>49227504</v>
      </c>
      <c r="FW9" s="468"/>
      <c r="FX9" s="467">
        <v>44413011</v>
      </c>
      <c r="FY9" s="468"/>
      <c r="FZ9" s="467">
        <v>8091221</v>
      </c>
      <c r="GA9" s="468"/>
      <c r="GB9" s="467">
        <v>112328</v>
      </c>
      <c r="GC9" s="468"/>
      <c r="GD9" s="467">
        <v>11569599</v>
      </c>
      <c r="GE9" s="468"/>
      <c r="GF9" s="467">
        <v>275584</v>
      </c>
      <c r="GG9" s="468"/>
      <c r="GH9" s="467">
        <v>2449923</v>
      </c>
      <c r="GI9" s="468"/>
      <c r="GJ9" s="467">
        <v>408426</v>
      </c>
      <c r="GK9" s="468"/>
      <c r="GL9" s="467">
        <v>866681</v>
      </c>
      <c r="GM9" s="468"/>
      <c r="GN9" s="467">
        <v>10181612</v>
      </c>
      <c r="GO9" s="468"/>
      <c r="GP9" s="467">
        <v>7675976</v>
      </c>
      <c r="GQ9" s="468"/>
      <c r="GR9" s="467">
        <v>179908246</v>
      </c>
      <c r="GS9" s="468"/>
      <c r="GT9" s="467">
        <v>102725794</v>
      </c>
      <c r="GU9" s="468"/>
      <c r="GV9" s="467">
        <v>77182452</v>
      </c>
      <c r="GW9" s="468"/>
      <c r="GX9" s="467">
        <v>69185453</v>
      </c>
      <c r="GY9" s="468"/>
      <c r="GZ9" s="467">
        <v>29631</v>
      </c>
      <c r="HA9" s="468"/>
      <c r="HB9" s="467">
        <v>69013659</v>
      </c>
      <c r="HC9" s="468"/>
      <c r="HD9" s="467">
        <v>37988</v>
      </c>
      <c r="HE9" s="468"/>
      <c r="HF9" s="467">
        <v>104175</v>
      </c>
      <c r="HG9" s="468"/>
      <c r="HH9" s="467">
        <v>40750621</v>
      </c>
      <c r="HI9" s="468"/>
      <c r="HJ9" s="467">
        <v>38829308</v>
      </c>
      <c r="HK9" s="468"/>
      <c r="HL9" s="467">
        <v>938269</v>
      </c>
      <c r="HM9" s="468"/>
      <c r="HN9" s="467">
        <v>983044</v>
      </c>
      <c r="HO9" s="468"/>
      <c r="HP9" s="467">
        <v>135</v>
      </c>
      <c r="HQ9" s="468"/>
      <c r="HR9" s="467">
        <v>135</v>
      </c>
      <c r="HS9" s="468"/>
      <c r="HT9" s="467">
        <v>23924170</v>
      </c>
      <c r="HU9" s="468"/>
      <c r="HV9" s="467">
        <v>13114943</v>
      </c>
      <c r="HW9" s="468"/>
      <c r="HX9" s="467">
        <v>2253833</v>
      </c>
      <c r="HY9" s="468"/>
      <c r="HZ9" s="467">
        <v>8555394</v>
      </c>
      <c r="IA9" s="468"/>
      <c r="IB9" s="467">
        <v>84398</v>
      </c>
      <c r="IC9" s="468"/>
      <c r="ID9" s="467">
        <v>84398</v>
      </c>
      <c r="IE9" s="468"/>
      <c r="IF9" s="467">
        <v>0</v>
      </c>
      <c r="IG9" s="468"/>
      <c r="IH9" s="467">
        <v>0</v>
      </c>
      <c r="II9" s="468"/>
      <c r="IJ9" s="467">
        <v>1025659556</v>
      </c>
      <c r="IK9" s="468"/>
      <c r="IL9" s="467">
        <v>98779195</v>
      </c>
      <c r="IM9" s="468"/>
      <c r="IN9" s="467">
        <v>6197478</v>
      </c>
      <c r="IO9" s="468"/>
      <c r="IP9" s="467">
        <v>17380106</v>
      </c>
      <c r="IQ9" s="468"/>
      <c r="IR9" s="467">
        <v>58566522</v>
      </c>
      <c r="IS9" s="468"/>
      <c r="IT9" s="467">
        <v>13408370</v>
      </c>
      <c r="IU9" s="468"/>
    </row>
    <row r="10" spans="1:255">
      <c r="A10" s="1582"/>
      <c r="B10" s="469" t="s">
        <v>151</v>
      </c>
      <c r="C10" s="470" t="s">
        <v>291</v>
      </c>
      <c r="D10" s="471">
        <v>1808417214</v>
      </c>
      <c r="E10" s="472"/>
      <c r="F10" s="471">
        <v>145450434</v>
      </c>
      <c r="G10" s="472"/>
      <c r="H10" s="471">
        <v>9960676</v>
      </c>
      <c r="I10" s="472"/>
      <c r="J10" s="471">
        <v>21090104</v>
      </c>
      <c r="K10" s="472"/>
      <c r="L10" s="471">
        <v>109578786</v>
      </c>
      <c r="M10" s="472"/>
      <c r="N10" s="471">
        <v>4248215</v>
      </c>
      <c r="O10" s="472"/>
      <c r="P10" s="471">
        <v>572653</v>
      </c>
      <c r="Q10" s="472"/>
      <c r="R10" s="471">
        <v>7867667</v>
      </c>
      <c r="S10" s="472"/>
      <c r="T10" s="471">
        <v>246610</v>
      </c>
      <c r="U10" s="472"/>
      <c r="V10" s="471">
        <v>1472191</v>
      </c>
      <c r="W10" s="472"/>
      <c r="X10" s="471">
        <v>2095354</v>
      </c>
      <c r="Y10" s="472"/>
      <c r="Z10" s="471">
        <v>41155</v>
      </c>
      <c r="AA10" s="472"/>
      <c r="AB10" s="471">
        <v>267691</v>
      </c>
      <c r="AC10" s="472"/>
      <c r="AD10" s="471">
        <v>1174419</v>
      </c>
      <c r="AE10" s="472"/>
      <c r="AF10" s="471">
        <v>1750484</v>
      </c>
      <c r="AG10" s="472"/>
      <c r="AH10" s="471">
        <v>818237</v>
      </c>
      <c r="AI10" s="472"/>
      <c r="AJ10" s="471">
        <v>1526</v>
      </c>
      <c r="AK10" s="472"/>
      <c r="AL10" s="471">
        <v>110577917</v>
      </c>
      <c r="AM10" s="472"/>
      <c r="AN10" s="471">
        <v>110577917</v>
      </c>
      <c r="AO10" s="472"/>
      <c r="AP10" s="471">
        <v>21241907</v>
      </c>
      <c r="AQ10" s="472"/>
      <c r="AR10" s="471">
        <v>3301787</v>
      </c>
      <c r="AS10" s="472"/>
      <c r="AT10" s="471">
        <v>440289</v>
      </c>
      <c r="AU10" s="472"/>
      <c r="AV10" s="471">
        <v>208540</v>
      </c>
      <c r="AW10" s="472"/>
      <c r="AX10" s="471">
        <v>1002619</v>
      </c>
      <c r="AY10" s="472"/>
      <c r="AZ10" s="471">
        <v>1590340</v>
      </c>
      <c r="BA10" s="472"/>
      <c r="BB10" s="471">
        <v>9028786</v>
      </c>
      <c r="BC10" s="472"/>
      <c r="BD10" s="471">
        <v>1875514</v>
      </c>
      <c r="BE10" s="472"/>
      <c r="BF10" s="471">
        <v>3793725</v>
      </c>
      <c r="BG10" s="472"/>
      <c r="BH10" s="471">
        <v>307</v>
      </c>
      <c r="BI10" s="472"/>
      <c r="BJ10" s="471">
        <v>14621507</v>
      </c>
      <c r="BK10" s="472"/>
      <c r="BL10" s="471">
        <v>2464523</v>
      </c>
      <c r="BM10" s="472"/>
      <c r="BN10" s="471">
        <v>463757</v>
      </c>
      <c r="BO10" s="472"/>
      <c r="BP10" s="471">
        <v>11693227</v>
      </c>
      <c r="BQ10" s="472"/>
      <c r="BR10" s="471">
        <v>133161842</v>
      </c>
      <c r="BS10" s="472"/>
      <c r="BT10" s="471">
        <v>3150015</v>
      </c>
      <c r="BU10" s="472"/>
      <c r="BV10" s="471">
        <v>87917188</v>
      </c>
      <c r="BW10" s="472"/>
      <c r="BX10" s="471">
        <v>11185718</v>
      </c>
      <c r="BY10" s="472"/>
      <c r="BZ10" s="471">
        <v>1924728</v>
      </c>
      <c r="CA10" s="472"/>
      <c r="CB10" s="471">
        <v>8104945</v>
      </c>
      <c r="CC10" s="472"/>
      <c r="CD10" s="471">
        <v>2273932</v>
      </c>
      <c r="CE10" s="472"/>
      <c r="CF10" s="471">
        <v>5169384</v>
      </c>
      <c r="CG10" s="472"/>
      <c r="CH10" s="471">
        <v>4210377</v>
      </c>
      <c r="CI10" s="472"/>
      <c r="CJ10" s="471">
        <v>21859</v>
      </c>
      <c r="CK10" s="472"/>
      <c r="CL10" s="471">
        <v>60202</v>
      </c>
      <c r="CM10" s="472"/>
      <c r="CN10" s="471">
        <v>9143494</v>
      </c>
      <c r="CO10" s="472"/>
      <c r="CP10" s="471">
        <v>96504601</v>
      </c>
      <c r="CQ10" s="472"/>
      <c r="CR10" s="471">
        <v>64035338</v>
      </c>
      <c r="CS10" s="472"/>
      <c r="CT10" s="471">
        <v>32469263</v>
      </c>
      <c r="CU10" s="472"/>
      <c r="CV10" s="471">
        <v>698495</v>
      </c>
      <c r="CW10" s="472"/>
      <c r="CX10" s="471">
        <v>15703</v>
      </c>
      <c r="CY10" s="472"/>
      <c r="CZ10" s="471">
        <v>682101</v>
      </c>
      <c r="DA10" s="472"/>
      <c r="DB10" s="471">
        <v>691</v>
      </c>
      <c r="DC10" s="472"/>
      <c r="DD10" s="471">
        <v>142900433</v>
      </c>
      <c r="DE10" s="472"/>
      <c r="DF10" s="471">
        <v>138844226</v>
      </c>
      <c r="DG10" s="472"/>
      <c r="DH10" s="471">
        <v>4006215</v>
      </c>
      <c r="DI10" s="472"/>
      <c r="DJ10" s="471">
        <v>49992</v>
      </c>
      <c r="DK10" s="472"/>
      <c r="DL10" s="471">
        <v>42698174</v>
      </c>
      <c r="DM10" s="472"/>
      <c r="DN10" s="471">
        <v>23272</v>
      </c>
      <c r="DO10" s="472"/>
      <c r="DP10" s="471">
        <v>41241850</v>
      </c>
      <c r="DQ10" s="472"/>
      <c r="DR10" s="471">
        <v>1433052</v>
      </c>
      <c r="DS10" s="472"/>
      <c r="DT10" s="471">
        <v>57466328</v>
      </c>
      <c r="DU10" s="472"/>
      <c r="DV10" s="471">
        <v>22946</v>
      </c>
      <c r="DW10" s="472"/>
      <c r="DX10" s="471">
        <v>1173779</v>
      </c>
      <c r="DY10" s="472"/>
      <c r="DZ10" s="471">
        <v>5457746</v>
      </c>
      <c r="EA10" s="472"/>
      <c r="EB10" s="471">
        <v>842051</v>
      </c>
      <c r="EC10" s="472"/>
      <c r="ED10" s="471">
        <v>19959225</v>
      </c>
      <c r="EE10" s="472"/>
      <c r="EF10" s="471">
        <v>1772591</v>
      </c>
      <c r="EG10" s="472"/>
      <c r="EH10" s="471">
        <v>1731242</v>
      </c>
      <c r="EI10" s="472"/>
      <c r="EJ10" s="471">
        <v>98969</v>
      </c>
      <c r="EK10" s="472"/>
      <c r="EL10" s="471">
        <v>904573</v>
      </c>
      <c r="EM10" s="472"/>
      <c r="EN10" s="471">
        <v>7926743</v>
      </c>
      <c r="EO10" s="472"/>
      <c r="EP10" s="471">
        <v>2261657</v>
      </c>
      <c r="EQ10" s="472"/>
      <c r="ER10" s="471">
        <v>1518903</v>
      </c>
      <c r="ES10" s="472"/>
      <c r="ET10" s="471">
        <v>1593331</v>
      </c>
      <c r="EU10" s="472"/>
      <c r="EV10" s="471">
        <v>12202572</v>
      </c>
      <c r="EW10" s="472"/>
      <c r="EX10" s="471">
        <v>8608898</v>
      </c>
      <c r="EY10" s="472"/>
      <c r="EZ10" s="471">
        <v>1776630</v>
      </c>
      <c r="FA10" s="472"/>
      <c r="FB10" s="471">
        <v>6061179</v>
      </c>
      <c r="FC10" s="472"/>
      <c r="FD10" s="471">
        <v>24</v>
      </c>
      <c r="FE10" s="472"/>
      <c r="FF10" s="471">
        <v>771065</v>
      </c>
      <c r="FG10" s="472"/>
      <c r="FH10" s="471">
        <v>31488061</v>
      </c>
      <c r="FI10" s="472"/>
      <c r="FJ10" s="471">
        <v>6482249</v>
      </c>
      <c r="FK10" s="472"/>
      <c r="FL10" s="471">
        <v>5416601</v>
      </c>
      <c r="FM10" s="472"/>
      <c r="FN10" s="471">
        <v>19589211</v>
      </c>
      <c r="FO10" s="472"/>
      <c r="FP10" s="471">
        <v>40166</v>
      </c>
      <c r="FQ10" s="472"/>
      <c r="FR10" s="471">
        <v>40166</v>
      </c>
      <c r="FS10" s="472"/>
      <c r="FT10" s="471">
        <v>145283859</v>
      </c>
      <c r="FU10" s="472"/>
      <c r="FV10" s="471">
        <v>14940935</v>
      </c>
      <c r="FW10" s="472"/>
      <c r="FX10" s="471">
        <v>32891289</v>
      </c>
      <c r="FY10" s="472"/>
      <c r="FZ10" s="471">
        <v>932646</v>
      </c>
      <c r="GA10" s="472"/>
      <c r="GB10" s="471">
        <v>305348</v>
      </c>
      <c r="GC10" s="472"/>
      <c r="GD10" s="471">
        <v>8810170</v>
      </c>
      <c r="GE10" s="472"/>
      <c r="GF10" s="471">
        <v>0</v>
      </c>
      <c r="GG10" s="472"/>
      <c r="GH10" s="471">
        <v>5436606</v>
      </c>
      <c r="GI10" s="472"/>
      <c r="GJ10" s="471">
        <v>175038</v>
      </c>
      <c r="GK10" s="472"/>
      <c r="GL10" s="471">
        <v>29063</v>
      </c>
      <c r="GM10" s="472"/>
      <c r="GN10" s="471">
        <v>1815809</v>
      </c>
      <c r="GO10" s="472"/>
      <c r="GP10" s="471">
        <v>79946955</v>
      </c>
      <c r="GQ10" s="472"/>
      <c r="GR10" s="471">
        <v>359320740</v>
      </c>
      <c r="GS10" s="472"/>
      <c r="GT10" s="471">
        <v>189290638</v>
      </c>
      <c r="GU10" s="472"/>
      <c r="GV10" s="471">
        <v>170030102</v>
      </c>
      <c r="GW10" s="472"/>
      <c r="GX10" s="471">
        <v>465686933</v>
      </c>
      <c r="GY10" s="472"/>
      <c r="GZ10" s="471">
        <v>5506</v>
      </c>
      <c r="HA10" s="472"/>
      <c r="HB10" s="471">
        <v>464787163</v>
      </c>
      <c r="HC10" s="472"/>
      <c r="HD10" s="471">
        <v>1600</v>
      </c>
      <c r="HE10" s="472"/>
      <c r="HF10" s="471">
        <v>892664</v>
      </c>
      <c r="HG10" s="472"/>
      <c r="HH10" s="471">
        <v>10441895</v>
      </c>
      <c r="HI10" s="472"/>
      <c r="HJ10" s="471">
        <v>10152813</v>
      </c>
      <c r="HK10" s="472"/>
      <c r="HL10" s="471">
        <v>42982</v>
      </c>
      <c r="HM10" s="472"/>
      <c r="HN10" s="471">
        <v>246100</v>
      </c>
      <c r="HO10" s="472"/>
      <c r="HP10" s="471">
        <v>2154</v>
      </c>
      <c r="HQ10" s="472"/>
      <c r="HR10" s="471">
        <v>2154</v>
      </c>
      <c r="HS10" s="472"/>
      <c r="HT10" s="471">
        <v>14190270</v>
      </c>
      <c r="HU10" s="472"/>
      <c r="HV10" s="471">
        <v>11574387</v>
      </c>
      <c r="HW10" s="472"/>
      <c r="HX10" s="471">
        <v>290763</v>
      </c>
      <c r="HY10" s="472"/>
      <c r="HZ10" s="471">
        <v>2325120</v>
      </c>
      <c r="IA10" s="472"/>
      <c r="IB10" s="471">
        <v>164933</v>
      </c>
      <c r="IC10" s="472"/>
      <c r="ID10" s="471">
        <v>164933</v>
      </c>
      <c r="IE10" s="472"/>
      <c r="IF10" s="471">
        <v>0</v>
      </c>
      <c r="IG10" s="472"/>
      <c r="IH10" s="471">
        <v>0</v>
      </c>
      <c r="II10" s="472"/>
      <c r="IJ10" s="471">
        <v>1588380032</v>
      </c>
      <c r="IK10" s="472"/>
      <c r="IL10" s="471">
        <v>120367999</v>
      </c>
      <c r="IM10" s="472"/>
      <c r="IN10" s="471">
        <v>9960676</v>
      </c>
      <c r="IO10" s="472"/>
      <c r="IP10" s="471">
        <v>19483586</v>
      </c>
      <c r="IQ10" s="472"/>
      <c r="IR10" s="471">
        <v>86590811</v>
      </c>
      <c r="IS10" s="472"/>
      <c r="IT10" s="471">
        <v>4245823</v>
      </c>
      <c r="IU10" s="472"/>
    </row>
    <row r="11" spans="1:255">
      <c r="A11" s="1583"/>
      <c r="B11" s="465" t="s">
        <v>152</v>
      </c>
      <c r="C11" s="466" t="s">
        <v>292</v>
      </c>
      <c r="D11" s="467">
        <v>642816526</v>
      </c>
      <c r="E11" s="468"/>
      <c r="F11" s="467">
        <v>47031833</v>
      </c>
      <c r="G11" s="468"/>
      <c r="H11" s="467">
        <v>780815</v>
      </c>
      <c r="I11" s="468"/>
      <c r="J11" s="467">
        <v>13689401</v>
      </c>
      <c r="K11" s="468"/>
      <c r="L11" s="467">
        <v>9851433</v>
      </c>
      <c r="M11" s="468"/>
      <c r="N11" s="467">
        <v>22546813</v>
      </c>
      <c r="O11" s="468"/>
      <c r="P11" s="467">
        <v>163371</v>
      </c>
      <c r="Q11" s="468"/>
      <c r="R11" s="467">
        <v>26519936</v>
      </c>
      <c r="S11" s="468"/>
      <c r="T11" s="467">
        <v>352395</v>
      </c>
      <c r="U11" s="468"/>
      <c r="V11" s="467">
        <v>2407668</v>
      </c>
      <c r="W11" s="468"/>
      <c r="X11" s="467">
        <v>20552123</v>
      </c>
      <c r="Y11" s="468"/>
      <c r="Z11" s="467">
        <v>195609</v>
      </c>
      <c r="AA11" s="468"/>
      <c r="AB11" s="467">
        <v>517146</v>
      </c>
      <c r="AC11" s="468"/>
      <c r="AD11" s="467">
        <v>928578</v>
      </c>
      <c r="AE11" s="468"/>
      <c r="AF11" s="467">
        <v>112698</v>
      </c>
      <c r="AG11" s="468"/>
      <c r="AH11" s="467">
        <v>1430975</v>
      </c>
      <c r="AI11" s="468"/>
      <c r="AJ11" s="467">
        <v>22744</v>
      </c>
      <c r="AK11" s="468"/>
      <c r="AL11" s="467">
        <v>364373</v>
      </c>
      <c r="AM11" s="468"/>
      <c r="AN11" s="467">
        <v>364373</v>
      </c>
      <c r="AO11" s="468"/>
      <c r="AP11" s="467">
        <v>27957199</v>
      </c>
      <c r="AQ11" s="468"/>
      <c r="AR11" s="467">
        <v>983600</v>
      </c>
      <c r="AS11" s="468"/>
      <c r="AT11" s="467">
        <v>4235314</v>
      </c>
      <c r="AU11" s="468"/>
      <c r="AV11" s="467">
        <v>489644</v>
      </c>
      <c r="AW11" s="468"/>
      <c r="AX11" s="467">
        <v>1909813</v>
      </c>
      <c r="AY11" s="468"/>
      <c r="AZ11" s="467">
        <v>16698615</v>
      </c>
      <c r="BA11" s="468"/>
      <c r="BB11" s="467">
        <v>1358497</v>
      </c>
      <c r="BC11" s="468"/>
      <c r="BD11" s="467">
        <v>516161</v>
      </c>
      <c r="BE11" s="468"/>
      <c r="BF11" s="467">
        <v>1763246</v>
      </c>
      <c r="BG11" s="468"/>
      <c r="BH11" s="467">
        <v>2309</v>
      </c>
      <c r="BI11" s="468"/>
      <c r="BJ11" s="467">
        <v>3937341</v>
      </c>
      <c r="BK11" s="468"/>
      <c r="BL11" s="467">
        <v>3547546</v>
      </c>
      <c r="BM11" s="468"/>
      <c r="BN11" s="467">
        <v>122343</v>
      </c>
      <c r="BO11" s="468"/>
      <c r="BP11" s="467">
        <v>267452</v>
      </c>
      <c r="BQ11" s="468"/>
      <c r="BR11" s="467">
        <v>32475620</v>
      </c>
      <c r="BS11" s="468"/>
      <c r="BT11" s="467">
        <v>3289404</v>
      </c>
      <c r="BU11" s="468"/>
      <c r="BV11" s="467">
        <v>6063335</v>
      </c>
      <c r="BW11" s="468"/>
      <c r="BX11" s="467">
        <v>222823</v>
      </c>
      <c r="BY11" s="468"/>
      <c r="BZ11" s="467">
        <v>102815</v>
      </c>
      <c r="CA11" s="468"/>
      <c r="CB11" s="467">
        <v>6248298</v>
      </c>
      <c r="CC11" s="468"/>
      <c r="CD11" s="467">
        <v>4353165</v>
      </c>
      <c r="CE11" s="468"/>
      <c r="CF11" s="467">
        <v>1370490</v>
      </c>
      <c r="CG11" s="468"/>
      <c r="CH11" s="467">
        <v>2269381</v>
      </c>
      <c r="CI11" s="468"/>
      <c r="CJ11" s="467">
        <v>2911</v>
      </c>
      <c r="CK11" s="468"/>
      <c r="CL11" s="467">
        <v>15019</v>
      </c>
      <c r="CM11" s="468"/>
      <c r="CN11" s="467">
        <v>8537979</v>
      </c>
      <c r="CO11" s="468"/>
      <c r="CP11" s="467">
        <v>55615474</v>
      </c>
      <c r="CQ11" s="468"/>
      <c r="CR11" s="467">
        <v>43904109</v>
      </c>
      <c r="CS11" s="468"/>
      <c r="CT11" s="467">
        <v>11711365</v>
      </c>
      <c r="CU11" s="468"/>
      <c r="CV11" s="467">
        <v>611841</v>
      </c>
      <c r="CW11" s="468"/>
      <c r="CX11" s="467">
        <v>50270</v>
      </c>
      <c r="CY11" s="468"/>
      <c r="CZ11" s="467">
        <v>530353</v>
      </c>
      <c r="DA11" s="468"/>
      <c r="DB11" s="467">
        <v>31218</v>
      </c>
      <c r="DC11" s="468"/>
      <c r="DD11" s="467">
        <v>5374161</v>
      </c>
      <c r="DE11" s="468"/>
      <c r="DF11" s="467">
        <v>4758887</v>
      </c>
      <c r="DG11" s="468"/>
      <c r="DH11" s="467">
        <v>18371</v>
      </c>
      <c r="DI11" s="468"/>
      <c r="DJ11" s="467">
        <v>596903</v>
      </c>
      <c r="DK11" s="468"/>
      <c r="DL11" s="467">
        <v>2373948</v>
      </c>
      <c r="DM11" s="468"/>
      <c r="DN11" s="467">
        <v>29</v>
      </c>
      <c r="DO11" s="468"/>
      <c r="DP11" s="467">
        <v>2272902</v>
      </c>
      <c r="DQ11" s="468"/>
      <c r="DR11" s="467">
        <v>101017</v>
      </c>
      <c r="DS11" s="468"/>
      <c r="DT11" s="467">
        <v>69591091</v>
      </c>
      <c r="DU11" s="468"/>
      <c r="DV11" s="467">
        <v>132849</v>
      </c>
      <c r="DW11" s="468"/>
      <c r="DX11" s="467">
        <v>31327572</v>
      </c>
      <c r="DY11" s="468"/>
      <c r="DZ11" s="467">
        <v>1653479</v>
      </c>
      <c r="EA11" s="468"/>
      <c r="EB11" s="467">
        <v>1960487</v>
      </c>
      <c r="EC11" s="468"/>
      <c r="ED11" s="467">
        <v>5448559</v>
      </c>
      <c r="EE11" s="468"/>
      <c r="EF11" s="467">
        <v>12210366</v>
      </c>
      <c r="EG11" s="468"/>
      <c r="EH11" s="467">
        <v>378177</v>
      </c>
      <c r="EI11" s="468"/>
      <c r="EJ11" s="467">
        <v>9184</v>
      </c>
      <c r="EK11" s="468"/>
      <c r="EL11" s="467">
        <v>590871</v>
      </c>
      <c r="EM11" s="468"/>
      <c r="EN11" s="467">
        <v>1259496</v>
      </c>
      <c r="EO11" s="468"/>
      <c r="EP11" s="467">
        <v>313484</v>
      </c>
      <c r="EQ11" s="468"/>
      <c r="ER11" s="467">
        <v>8793821</v>
      </c>
      <c r="ES11" s="468"/>
      <c r="ET11" s="467">
        <v>3500215</v>
      </c>
      <c r="EU11" s="468"/>
      <c r="EV11" s="467">
        <v>2012531</v>
      </c>
      <c r="EW11" s="468"/>
      <c r="EX11" s="467">
        <v>763679</v>
      </c>
      <c r="EY11" s="468"/>
      <c r="EZ11" s="467">
        <v>536175</v>
      </c>
      <c r="FA11" s="468"/>
      <c r="FB11" s="467">
        <v>89069</v>
      </c>
      <c r="FC11" s="468"/>
      <c r="FD11" s="467">
        <v>17999</v>
      </c>
      <c r="FE11" s="468"/>
      <c r="FF11" s="467">
        <v>120436</v>
      </c>
      <c r="FG11" s="468"/>
      <c r="FH11" s="467">
        <v>11562865</v>
      </c>
      <c r="FI11" s="468"/>
      <c r="FJ11" s="467">
        <v>7552667</v>
      </c>
      <c r="FK11" s="468"/>
      <c r="FL11" s="467">
        <v>1706985</v>
      </c>
      <c r="FM11" s="468"/>
      <c r="FN11" s="467">
        <v>2303213</v>
      </c>
      <c r="FO11" s="468"/>
      <c r="FP11" s="467">
        <v>2953339</v>
      </c>
      <c r="FQ11" s="468"/>
      <c r="FR11" s="467">
        <v>2953339</v>
      </c>
      <c r="FS11" s="468"/>
      <c r="FT11" s="467">
        <v>267366230</v>
      </c>
      <c r="FU11" s="468"/>
      <c r="FV11" s="467">
        <v>5202281</v>
      </c>
      <c r="FW11" s="468"/>
      <c r="FX11" s="467">
        <v>6308109</v>
      </c>
      <c r="FY11" s="468"/>
      <c r="FZ11" s="467">
        <v>244098504</v>
      </c>
      <c r="GA11" s="468"/>
      <c r="GB11" s="467">
        <v>883</v>
      </c>
      <c r="GC11" s="468"/>
      <c r="GD11" s="467">
        <v>4895354</v>
      </c>
      <c r="GE11" s="468"/>
      <c r="GF11" s="467">
        <v>27647</v>
      </c>
      <c r="GG11" s="468"/>
      <c r="GH11" s="467">
        <v>1160932</v>
      </c>
      <c r="GI11" s="468"/>
      <c r="GJ11" s="467">
        <v>2848</v>
      </c>
      <c r="GK11" s="468"/>
      <c r="GL11" s="467">
        <v>20486</v>
      </c>
      <c r="GM11" s="468"/>
      <c r="GN11" s="467">
        <v>1192467</v>
      </c>
      <c r="GO11" s="468"/>
      <c r="GP11" s="467">
        <v>4456719</v>
      </c>
      <c r="GQ11" s="468"/>
      <c r="GR11" s="467">
        <v>52531451</v>
      </c>
      <c r="GS11" s="468"/>
      <c r="GT11" s="467">
        <v>36183117</v>
      </c>
      <c r="GU11" s="468"/>
      <c r="GV11" s="467">
        <v>16348334</v>
      </c>
      <c r="GW11" s="468"/>
      <c r="GX11" s="467">
        <v>15878787</v>
      </c>
      <c r="GY11" s="468"/>
      <c r="GZ11" s="467">
        <v>24017</v>
      </c>
      <c r="HA11" s="468"/>
      <c r="HB11" s="467">
        <v>15854121</v>
      </c>
      <c r="HC11" s="468"/>
      <c r="HD11" s="467">
        <v>649</v>
      </c>
      <c r="HE11" s="468"/>
      <c r="HF11" s="467">
        <v>0</v>
      </c>
      <c r="HG11" s="468"/>
      <c r="HH11" s="467">
        <v>12793566</v>
      </c>
      <c r="HI11" s="468"/>
      <c r="HJ11" s="467">
        <v>1972574</v>
      </c>
      <c r="HK11" s="468"/>
      <c r="HL11" s="467">
        <v>6809081</v>
      </c>
      <c r="HM11" s="468"/>
      <c r="HN11" s="467">
        <v>4011911</v>
      </c>
      <c r="HO11" s="468"/>
      <c r="HP11" s="467">
        <v>6063</v>
      </c>
      <c r="HQ11" s="468"/>
      <c r="HR11" s="467">
        <v>6063</v>
      </c>
      <c r="HS11" s="468"/>
      <c r="HT11" s="467">
        <v>7030235</v>
      </c>
      <c r="HU11" s="468"/>
      <c r="HV11" s="467">
        <v>3604625</v>
      </c>
      <c r="HW11" s="468"/>
      <c r="HX11" s="467">
        <v>625862</v>
      </c>
      <c r="HY11" s="468"/>
      <c r="HZ11" s="467">
        <v>2799748</v>
      </c>
      <c r="IA11" s="468"/>
      <c r="IB11" s="467">
        <v>77494</v>
      </c>
      <c r="IC11" s="468"/>
      <c r="ID11" s="467">
        <v>77494</v>
      </c>
      <c r="IE11" s="468"/>
      <c r="IF11" s="467">
        <v>0</v>
      </c>
      <c r="IG11" s="468"/>
      <c r="IH11" s="467">
        <v>0</v>
      </c>
      <c r="II11" s="468"/>
      <c r="IJ11" s="467">
        <v>572750880</v>
      </c>
      <c r="IK11" s="468"/>
      <c r="IL11" s="467">
        <v>45070532</v>
      </c>
      <c r="IM11" s="468"/>
      <c r="IN11" s="467">
        <v>780815</v>
      </c>
      <c r="IO11" s="468"/>
      <c r="IP11" s="467">
        <v>13689363</v>
      </c>
      <c r="IQ11" s="468"/>
      <c r="IR11" s="467">
        <v>7890235</v>
      </c>
      <c r="IS11" s="468"/>
      <c r="IT11" s="467">
        <v>22546748</v>
      </c>
      <c r="IU11" s="468"/>
    </row>
    <row r="12" spans="1:255">
      <c r="A12" s="1584">
        <v>2021</v>
      </c>
      <c r="B12" s="469" t="s">
        <v>263</v>
      </c>
      <c r="C12" s="470" t="s">
        <v>430</v>
      </c>
      <c r="D12" s="471">
        <v>83145714809</v>
      </c>
      <c r="E12" s="472"/>
      <c r="F12" s="471">
        <v>3814311038</v>
      </c>
      <c r="G12" s="472"/>
      <c r="H12" s="471">
        <v>185400846</v>
      </c>
      <c r="I12" s="472"/>
      <c r="J12" s="471">
        <v>1113812289</v>
      </c>
      <c r="K12" s="472"/>
      <c r="L12" s="471">
        <v>1829785820</v>
      </c>
      <c r="M12" s="472"/>
      <c r="N12" s="471">
        <v>597594635</v>
      </c>
      <c r="O12" s="472"/>
      <c r="P12" s="471">
        <v>87717448</v>
      </c>
      <c r="Q12" s="472"/>
      <c r="R12" s="471">
        <v>3795050386</v>
      </c>
      <c r="S12" s="472"/>
      <c r="T12" s="471">
        <v>162328346</v>
      </c>
      <c r="U12" s="472"/>
      <c r="V12" s="471">
        <v>439765174</v>
      </c>
      <c r="W12" s="472"/>
      <c r="X12" s="471">
        <v>887619269</v>
      </c>
      <c r="Y12" s="472"/>
      <c r="Z12" s="471">
        <v>323535466</v>
      </c>
      <c r="AA12" s="472"/>
      <c r="AB12" s="471">
        <v>934152387</v>
      </c>
      <c r="AC12" s="472"/>
      <c r="AD12" s="471">
        <v>113829471</v>
      </c>
      <c r="AE12" s="472"/>
      <c r="AF12" s="471">
        <v>876085748</v>
      </c>
      <c r="AG12" s="472"/>
      <c r="AH12" s="471">
        <v>50152810</v>
      </c>
      <c r="AI12" s="472"/>
      <c r="AJ12" s="471">
        <v>7581715</v>
      </c>
      <c r="AK12" s="472"/>
      <c r="AL12" s="471">
        <v>851916665</v>
      </c>
      <c r="AM12" s="472"/>
      <c r="AN12" s="471">
        <v>851916665</v>
      </c>
      <c r="AO12" s="472"/>
      <c r="AP12" s="471">
        <v>3666095436</v>
      </c>
      <c r="AQ12" s="472"/>
      <c r="AR12" s="471">
        <v>395860945</v>
      </c>
      <c r="AS12" s="472"/>
      <c r="AT12" s="471">
        <v>226411250</v>
      </c>
      <c r="AU12" s="472"/>
      <c r="AV12" s="471">
        <v>234943080</v>
      </c>
      <c r="AW12" s="472"/>
      <c r="AX12" s="471">
        <v>635884925</v>
      </c>
      <c r="AY12" s="472"/>
      <c r="AZ12" s="471">
        <v>416576288</v>
      </c>
      <c r="BA12" s="472"/>
      <c r="BB12" s="471">
        <v>489793876</v>
      </c>
      <c r="BC12" s="472"/>
      <c r="BD12" s="471">
        <v>517736986</v>
      </c>
      <c r="BE12" s="472"/>
      <c r="BF12" s="471">
        <v>464764506</v>
      </c>
      <c r="BG12" s="472"/>
      <c r="BH12" s="471">
        <v>284123580</v>
      </c>
      <c r="BI12" s="472"/>
      <c r="BJ12" s="471">
        <v>9758612280</v>
      </c>
      <c r="BK12" s="472"/>
      <c r="BL12" s="471">
        <v>221451820</v>
      </c>
      <c r="BM12" s="472"/>
      <c r="BN12" s="471">
        <v>22725417</v>
      </c>
      <c r="BO12" s="472"/>
      <c r="BP12" s="471">
        <v>9514435043</v>
      </c>
      <c r="BQ12" s="472"/>
      <c r="BR12" s="471">
        <v>10208683583</v>
      </c>
      <c r="BS12" s="472"/>
      <c r="BT12" s="471">
        <v>536686025</v>
      </c>
      <c r="BU12" s="472"/>
      <c r="BV12" s="471">
        <v>2206280888</v>
      </c>
      <c r="BW12" s="472"/>
      <c r="BX12" s="471">
        <v>3185290364</v>
      </c>
      <c r="BY12" s="472"/>
      <c r="BZ12" s="471">
        <v>296908245</v>
      </c>
      <c r="CA12" s="472"/>
      <c r="CB12" s="471">
        <v>685366118</v>
      </c>
      <c r="CC12" s="472"/>
      <c r="CD12" s="471">
        <v>655844108</v>
      </c>
      <c r="CE12" s="472"/>
      <c r="CF12" s="471">
        <v>488866824</v>
      </c>
      <c r="CG12" s="472"/>
      <c r="CH12" s="471">
        <v>123785770</v>
      </c>
      <c r="CI12" s="472"/>
      <c r="CJ12" s="471">
        <v>17167922</v>
      </c>
      <c r="CK12" s="472"/>
      <c r="CL12" s="471">
        <v>30331642</v>
      </c>
      <c r="CM12" s="472"/>
      <c r="CN12" s="471">
        <v>1982155677</v>
      </c>
      <c r="CO12" s="472"/>
      <c r="CP12" s="471">
        <v>5491198059</v>
      </c>
      <c r="CQ12" s="472"/>
      <c r="CR12" s="471">
        <v>4431284967</v>
      </c>
      <c r="CS12" s="472"/>
      <c r="CT12" s="471">
        <v>1059913092</v>
      </c>
      <c r="CU12" s="472"/>
      <c r="CV12" s="471">
        <v>636922669</v>
      </c>
      <c r="CW12" s="472"/>
      <c r="CX12" s="471">
        <v>315513964</v>
      </c>
      <c r="CY12" s="472"/>
      <c r="CZ12" s="471">
        <v>308220183</v>
      </c>
      <c r="DA12" s="472"/>
      <c r="DB12" s="471">
        <v>13188522</v>
      </c>
      <c r="DC12" s="472"/>
      <c r="DD12" s="471">
        <v>1177804110</v>
      </c>
      <c r="DE12" s="472"/>
      <c r="DF12" s="471">
        <v>972072455</v>
      </c>
      <c r="DG12" s="472"/>
      <c r="DH12" s="471">
        <v>196422130</v>
      </c>
      <c r="DI12" s="472"/>
      <c r="DJ12" s="471">
        <v>9309525</v>
      </c>
      <c r="DK12" s="472"/>
      <c r="DL12" s="471">
        <v>1460800218</v>
      </c>
      <c r="DM12" s="472"/>
      <c r="DN12" s="471">
        <v>98213338</v>
      </c>
      <c r="DO12" s="472"/>
      <c r="DP12" s="471">
        <v>1206541787</v>
      </c>
      <c r="DQ12" s="472"/>
      <c r="DR12" s="471">
        <v>156045093</v>
      </c>
      <c r="DS12" s="472"/>
      <c r="DT12" s="471">
        <v>4306889804</v>
      </c>
      <c r="DU12" s="472"/>
      <c r="DV12" s="471">
        <v>4742045</v>
      </c>
      <c r="DW12" s="472"/>
      <c r="DX12" s="471">
        <v>96851165</v>
      </c>
      <c r="DY12" s="472"/>
      <c r="DZ12" s="471">
        <v>670543529</v>
      </c>
      <c r="EA12" s="472"/>
      <c r="EB12" s="471">
        <v>91366385</v>
      </c>
      <c r="EC12" s="472"/>
      <c r="ED12" s="471">
        <v>347292864</v>
      </c>
      <c r="EE12" s="472"/>
      <c r="EF12" s="471">
        <v>274666998</v>
      </c>
      <c r="EG12" s="472"/>
      <c r="EH12" s="471">
        <v>124615562</v>
      </c>
      <c r="EI12" s="472"/>
      <c r="EJ12" s="471">
        <v>75594276</v>
      </c>
      <c r="EK12" s="472"/>
      <c r="EL12" s="471">
        <v>59912616</v>
      </c>
      <c r="EM12" s="472"/>
      <c r="EN12" s="471">
        <v>137011835</v>
      </c>
      <c r="EO12" s="472"/>
      <c r="EP12" s="471">
        <v>114048103</v>
      </c>
      <c r="EQ12" s="472"/>
      <c r="ER12" s="471">
        <v>1054250007</v>
      </c>
      <c r="ES12" s="472"/>
      <c r="ET12" s="471">
        <v>995521400</v>
      </c>
      <c r="EU12" s="472"/>
      <c r="EV12" s="471">
        <v>260473019</v>
      </c>
      <c r="EW12" s="472"/>
      <c r="EX12" s="471">
        <v>798525691</v>
      </c>
      <c r="EY12" s="472"/>
      <c r="EZ12" s="471">
        <v>709249762</v>
      </c>
      <c r="FA12" s="472"/>
      <c r="FB12" s="471">
        <v>39627448</v>
      </c>
      <c r="FC12" s="472"/>
      <c r="FD12" s="471">
        <v>25539949</v>
      </c>
      <c r="FE12" s="472"/>
      <c r="FF12" s="471">
        <v>24108532</v>
      </c>
      <c r="FG12" s="472"/>
      <c r="FH12" s="471">
        <v>1045638133</v>
      </c>
      <c r="FI12" s="472"/>
      <c r="FJ12" s="471">
        <v>284750853</v>
      </c>
      <c r="FK12" s="472"/>
      <c r="FL12" s="471">
        <v>226946672</v>
      </c>
      <c r="FM12" s="472"/>
      <c r="FN12" s="471">
        <v>533940608</v>
      </c>
      <c r="FO12" s="472"/>
      <c r="FP12" s="471">
        <v>221486823</v>
      </c>
      <c r="FQ12" s="472"/>
      <c r="FR12" s="471">
        <v>221486823</v>
      </c>
      <c r="FS12" s="472"/>
      <c r="FT12" s="471">
        <v>7663821120</v>
      </c>
      <c r="FU12" s="472"/>
      <c r="FV12" s="471">
        <v>3488567820</v>
      </c>
      <c r="FW12" s="472"/>
      <c r="FX12" s="471">
        <v>1424922185</v>
      </c>
      <c r="FY12" s="472"/>
      <c r="FZ12" s="471">
        <v>697086528</v>
      </c>
      <c r="GA12" s="472"/>
      <c r="GB12" s="471">
        <v>17495681</v>
      </c>
      <c r="GC12" s="472"/>
      <c r="GD12" s="471">
        <v>1039495464</v>
      </c>
      <c r="GE12" s="472"/>
      <c r="GF12" s="471">
        <v>57288681</v>
      </c>
      <c r="GG12" s="472"/>
      <c r="GH12" s="471">
        <v>103972661</v>
      </c>
      <c r="GI12" s="472"/>
      <c r="GJ12" s="471">
        <v>31702037</v>
      </c>
      <c r="GK12" s="472"/>
      <c r="GL12" s="471">
        <v>22887483</v>
      </c>
      <c r="GM12" s="472"/>
      <c r="GN12" s="471">
        <v>281908516</v>
      </c>
      <c r="GO12" s="472"/>
      <c r="GP12" s="471">
        <v>498494064</v>
      </c>
      <c r="GQ12" s="472"/>
      <c r="GR12" s="471">
        <v>15469326179</v>
      </c>
      <c r="GS12" s="472"/>
      <c r="GT12" s="471">
        <v>7490545533</v>
      </c>
      <c r="GU12" s="472"/>
      <c r="GV12" s="471">
        <v>7978780646</v>
      </c>
      <c r="GW12" s="472"/>
      <c r="GX12" s="471">
        <v>8606278095</v>
      </c>
      <c r="GY12" s="472"/>
      <c r="GZ12" s="471">
        <v>34044960</v>
      </c>
      <c r="HA12" s="472"/>
      <c r="HB12" s="471">
        <v>7908551432</v>
      </c>
      <c r="HC12" s="472"/>
      <c r="HD12" s="471">
        <v>570636246</v>
      </c>
      <c r="HE12" s="472"/>
      <c r="HF12" s="471">
        <v>93045457</v>
      </c>
      <c r="HG12" s="472"/>
      <c r="HH12" s="471">
        <v>2004018472</v>
      </c>
      <c r="HI12" s="472"/>
      <c r="HJ12" s="471">
        <v>1792857935</v>
      </c>
      <c r="HK12" s="472"/>
      <c r="HL12" s="471">
        <v>166226838</v>
      </c>
      <c r="HM12" s="472"/>
      <c r="HN12" s="471">
        <v>44933699</v>
      </c>
      <c r="HO12" s="472"/>
      <c r="HP12" s="471">
        <v>45902478</v>
      </c>
      <c r="HQ12" s="472"/>
      <c r="HR12" s="471">
        <v>45902478</v>
      </c>
      <c r="HS12" s="472"/>
      <c r="HT12" s="471">
        <v>2081860237</v>
      </c>
      <c r="HU12" s="472"/>
      <c r="HV12" s="471">
        <v>1311404976</v>
      </c>
      <c r="HW12" s="472"/>
      <c r="HX12" s="471">
        <v>465843514</v>
      </c>
      <c r="HY12" s="472"/>
      <c r="HZ12" s="471">
        <v>304611747</v>
      </c>
      <c r="IA12" s="472"/>
      <c r="IB12" s="471">
        <v>40573333</v>
      </c>
      <c r="IC12" s="472"/>
      <c r="ID12" s="471">
        <v>25825637</v>
      </c>
      <c r="IE12" s="472"/>
      <c r="IF12" s="471">
        <v>14747696</v>
      </c>
      <c r="IG12" s="472"/>
      <c r="IH12" s="471">
        <v>0</v>
      </c>
      <c r="II12" s="472"/>
      <c r="IJ12" s="471">
        <v>61233151336</v>
      </c>
      <c r="IK12" s="472"/>
      <c r="IL12" s="471">
        <v>3279792708</v>
      </c>
      <c r="IM12" s="472"/>
      <c r="IN12" s="471">
        <v>183054697</v>
      </c>
      <c r="IO12" s="472"/>
      <c r="IP12" s="471">
        <v>1090762714</v>
      </c>
      <c r="IQ12" s="472"/>
      <c r="IR12" s="471">
        <v>1354407484</v>
      </c>
      <c r="IS12" s="472"/>
      <c r="IT12" s="471">
        <v>585450481</v>
      </c>
      <c r="IU12" s="472"/>
    </row>
    <row r="13" spans="1:255">
      <c r="A13" s="1585"/>
      <c r="B13" s="465" t="s">
        <v>3</v>
      </c>
      <c r="C13" s="466">
        <v>16</v>
      </c>
      <c r="D13" s="467">
        <v>11485501556</v>
      </c>
      <c r="E13" s="468"/>
      <c r="F13" s="467">
        <v>947885121</v>
      </c>
      <c r="G13" s="468"/>
      <c r="H13" s="467">
        <v>71421000</v>
      </c>
      <c r="I13" s="468"/>
      <c r="J13" s="467">
        <v>165956321</v>
      </c>
      <c r="K13" s="468"/>
      <c r="L13" s="467">
        <v>571877756</v>
      </c>
      <c r="M13" s="468"/>
      <c r="N13" s="467">
        <v>130060318</v>
      </c>
      <c r="O13" s="468"/>
      <c r="P13" s="467">
        <v>8569726</v>
      </c>
      <c r="Q13" s="468"/>
      <c r="R13" s="467">
        <v>523074013</v>
      </c>
      <c r="S13" s="468"/>
      <c r="T13" s="467">
        <v>10085607</v>
      </c>
      <c r="U13" s="468"/>
      <c r="V13" s="467">
        <v>182712738</v>
      </c>
      <c r="W13" s="468"/>
      <c r="X13" s="467">
        <v>217303177</v>
      </c>
      <c r="Y13" s="468"/>
      <c r="Z13" s="467">
        <v>3507108</v>
      </c>
      <c r="AA13" s="468"/>
      <c r="AB13" s="467">
        <v>24316886</v>
      </c>
      <c r="AC13" s="468"/>
      <c r="AD13" s="467">
        <v>20585601</v>
      </c>
      <c r="AE13" s="468"/>
      <c r="AF13" s="467">
        <v>27422282</v>
      </c>
      <c r="AG13" s="468"/>
      <c r="AH13" s="467">
        <v>36098934</v>
      </c>
      <c r="AI13" s="468"/>
      <c r="AJ13" s="467">
        <v>1041680</v>
      </c>
      <c r="AK13" s="468"/>
      <c r="AL13" s="467">
        <v>216899451</v>
      </c>
      <c r="AM13" s="468"/>
      <c r="AN13" s="467">
        <v>216899451</v>
      </c>
      <c r="AO13" s="468"/>
      <c r="AP13" s="467">
        <v>367266458</v>
      </c>
      <c r="AQ13" s="468"/>
      <c r="AR13" s="467">
        <v>44637430</v>
      </c>
      <c r="AS13" s="468"/>
      <c r="AT13" s="467">
        <v>15998480</v>
      </c>
      <c r="AU13" s="468"/>
      <c r="AV13" s="467">
        <v>10484292</v>
      </c>
      <c r="AW13" s="468"/>
      <c r="AX13" s="467">
        <v>71308371</v>
      </c>
      <c r="AY13" s="468"/>
      <c r="AZ13" s="467">
        <v>51533619</v>
      </c>
      <c r="BA13" s="468"/>
      <c r="BB13" s="467">
        <v>36470118</v>
      </c>
      <c r="BC13" s="468"/>
      <c r="BD13" s="467">
        <v>74289649</v>
      </c>
      <c r="BE13" s="468"/>
      <c r="BF13" s="467">
        <v>62543292</v>
      </c>
      <c r="BG13" s="468"/>
      <c r="BH13" s="467">
        <v>1207</v>
      </c>
      <c r="BI13" s="468"/>
      <c r="BJ13" s="467">
        <v>271866044</v>
      </c>
      <c r="BK13" s="468"/>
      <c r="BL13" s="467">
        <v>61842612</v>
      </c>
      <c r="BM13" s="468"/>
      <c r="BN13" s="467">
        <v>11626008</v>
      </c>
      <c r="BO13" s="468"/>
      <c r="BP13" s="467">
        <v>198397424</v>
      </c>
      <c r="BQ13" s="468"/>
      <c r="BR13" s="467">
        <v>1152442024</v>
      </c>
      <c r="BS13" s="468"/>
      <c r="BT13" s="467">
        <v>101667360</v>
      </c>
      <c r="BU13" s="468"/>
      <c r="BV13" s="467">
        <v>595049509</v>
      </c>
      <c r="BW13" s="468"/>
      <c r="BX13" s="467">
        <v>28291474</v>
      </c>
      <c r="BY13" s="468"/>
      <c r="BZ13" s="467">
        <v>50765419</v>
      </c>
      <c r="CA13" s="468"/>
      <c r="CB13" s="467">
        <v>142392374</v>
      </c>
      <c r="CC13" s="468"/>
      <c r="CD13" s="467">
        <v>26962575</v>
      </c>
      <c r="CE13" s="468"/>
      <c r="CF13" s="467">
        <v>36504369</v>
      </c>
      <c r="CG13" s="468"/>
      <c r="CH13" s="467">
        <v>21089636</v>
      </c>
      <c r="CI13" s="468"/>
      <c r="CJ13" s="467">
        <v>1833694</v>
      </c>
      <c r="CK13" s="468"/>
      <c r="CL13" s="467">
        <v>454899</v>
      </c>
      <c r="CM13" s="468"/>
      <c r="CN13" s="467">
        <v>147430715</v>
      </c>
      <c r="CO13" s="468"/>
      <c r="CP13" s="467">
        <v>1441639929</v>
      </c>
      <c r="CQ13" s="468"/>
      <c r="CR13" s="467">
        <v>1190585528</v>
      </c>
      <c r="CS13" s="468"/>
      <c r="CT13" s="467">
        <v>251054401</v>
      </c>
      <c r="CU13" s="468"/>
      <c r="CV13" s="467">
        <v>90710133</v>
      </c>
      <c r="CW13" s="468"/>
      <c r="CX13" s="467">
        <v>79348887</v>
      </c>
      <c r="CY13" s="468"/>
      <c r="CZ13" s="467">
        <v>10530511</v>
      </c>
      <c r="DA13" s="468"/>
      <c r="DB13" s="467">
        <v>830735</v>
      </c>
      <c r="DC13" s="468"/>
      <c r="DD13" s="467">
        <v>352344111</v>
      </c>
      <c r="DE13" s="468"/>
      <c r="DF13" s="467">
        <v>343264063</v>
      </c>
      <c r="DG13" s="468"/>
      <c r="DH13" s="467">
        <v>8426808</v>
      </c>
      <c r="DI13" s="468"/>
      <c r="DJ13" s="467">
        <v>653240</v>
      </c>
      <c r="DK13" s="468"/>
      <c r="DL13" s="467">
        <v>206952194</v>
      </c>
      <c r="DM13" s="468"/>
      <c r="DN13" s="467">
        <v>22752113</v>
      </c>
      <c r="DO13" s="468"/>
      <c r="DP13" s="467">
        <v>173102682</v>
      </c>
      <c r="DQ13" s="468"/>
      <c r="DR13" s="467">
        <v>11097399</v>
      </c>
      <c r="DS13" s="468"/>
      <c r="DT13" s="467">
        <v>292502191</v>
      </c>
      <c r="DU13" s="468"/>
      <c r="DV13" s="467">
        <v>834852</v>
      </c>
      <c r="DW13" s="468"/>
      <c r="DX13" s="467">
        <v>33249076</v>
      </c>
      <c r="DY13" s="468"/>
      <c r="DZ13" s="467">
        <v>8831539</v>
      </c>
      <c r="EA13" s="468"/>
      <c r="EB13" s="467">
        <v>7164274</v>
      </c>
      <c r="EC13" s="468"/>
      <c r="ED13" s="467">
        <v>46541313</v>
      </c>
      <c r="EE13" s="468"/>
      <c r="EF13" s="467">
        <v>21595936</v>
      </c>
      <c r="EG13" s="468"/>
      <c r="EH13" s="467">
        <v>19958796</v>
      </c>
      <c r="EI13" s="468"/>
      <c r="EJ13" s="467">
        <v>15949472</v>
      </c>
      <c r="EK13" s="468"/>
      <c r="EL13" s="467">
        <v>4383653</v>
      </c>
      <c r="EM13" s="468"/>
      <c r="EN13" s="467">
        <v>21794942</v>
      </c>
      <c r="EO13" s="468"/>
      <c r="EP13" s="467">
        <v>8673023</v>
      </c>
      <c r="EQ13" s="468"/>
      <c r="ER13" s="467">
        <v>51866761</v>
      </c>
      <c r="ES13" s="468"/>
      <c r="ET13" s="467">
        <v>28025164</v>
      </c>
      <c r="EU13" s="468"/>
      <c r="EV13" s="467">
        <v>23633390</v>
      </c>
      <c r="EW13" s="468"/>
      <c r="EX13" s="467">
        <v>47637638</v>
      </c>
      <c r="EY13" s="468"/>
      <c r="EZ13" s="467">
        <v>34416021</v>
      </c>
      <c r="FA13" s="468"/>
      <c r="FB13" s="467">
        <v>10327837</v>
      </c>
      <c r="FC13" s="468"/>
      <c r="FD13" s="467">
        <v>1657868</v>
      </c>
      <c r="FE13" s="468"/>
      <c r="FF13" s="467">
        <v>1235912</v>
      </c>
      <c r="FG13" s="468"/>
      <c r="FH13" s="467">
        <v>250173486</v>
      </c>
      <c r="FI13" s="468"/>
      <c r="FJ13" s="467">
        <v>71214832</v>
      </c>
      <c r="FK13" s="468"/>
      <c r="FL13" s="467">
        <v>55438535</v>
      </c>
      <c r="FM13" s="468"/>
      <c r="FN13" s="467">
        <v>123520119</v>
      </c>
      <c r="FO13" s="468"/>
      <c r="FP13" s="467">
        <v>6458736</v>
      </c>
      <c r="FQ13" s="468"/>
      <c r="FR13" s="467">
        <v>6458736</v>
      </c>
      <c r="FS13" s="468"/>
      <c r="FT13" s="467">
        <v>1825834071</v>
      </c>
      <c r="FU13" s="468"/>
      <c r="FV13" s="467">
        <v>716902161</v>
      </c>
      <c r="FW13" s="468"/>
      <c r="FX13" s="467">
        <v>354447393</v>
      </c>
      <c r="FY13" s="468"/>
      <c r="FZ13" s="467">
        <v>294445806</v>
      </c>
      <c r="GA13" s="468"/>
      <c r="GB13" s="467">
        <v>3142755</v>
      </c>
      <c r="GC13" s="468"/>
      <c r="GD13" s="467">
        <v>199846964</v>
      </c>
      <c r="GE13" s="468"/>
      <c r="GF13" s="467">
        <v>694355</v>
      </c>
      <c r="GG13" s="468"/>
      <c r="GH13" s="467">
        <v>25698196</v>
      </c>
      <c r="GI13" s="468"/>
      <c r="GJ13" s="467">
        <v>20558229</v>
      </c>
      <c r="GK13" s="468"/>
      <c r="GL13" s="467">
        <v>2999647</v>
      </c>
      <c r="GM13" s="468"/>
      <c r="GN13" s="467">
        <v>52011534</v>
      </c>
      <c r="GO13" s="468"/>
      <c r="GP13" s="467">
        <v>155087031</v>
      </c>
      <c r="GQ13" s="468"/>
      <c r="GR13" s="467">
        <v>2192144128</v>
      </c>
      <c r="GS13" s="468"/>
      <c r="GT13" s="467">
        <v>1301990300</v>
      </c>
      <c r="GU13" s="468"/>
      <c r="GV13" s="467">
        <v>890153828</v>
      </c>
      <c r="GW13" s="468"/>
      <c r="GX13" s="467">
        <v>1014435496</v>
      </c>
      <c r="GY13" s="468"/>
      <c r="GZ13" s="467">
        <v>4869370</v>
      </c>
      <c r="HA13" s="468"/>
      <c r="HB13" s="467">
        <v>1004540443</v>
      </c>
      <c r="HC13" s="468"/>
      <c r="HD13" s="467">
        <v>3676520</v>
      </c>
      <c r="HE13" s="468"/>
      <c r="HF13" s="467">
        <v>1349163</v>
      </c>
      <c r="HG13" s="468"/>
      <c r="HH13" s="467">
        <v>138747576</v>
      </c>
      <c r="HI13" s="468"/>
      <c r="HJ13" s="467">
        <v>123601521</v>
      </c>
      <c r="HK13" s="468"/>
      <c r="HL13" s="467">
        <v>7950824</v>
      </c>
      <c r="HM13" s="468"/>
      <c r="HN13" s="467">
        <v>7195231</v>
      </c>
      <c r="HO13" s="468"/>
      <c r="HP13" s="467">
        <v>1948825</v>
      </c>
      <c r="HQ13" s="468"/>
      <c r="HR13" s="467">
        <v>1948825</v>
      </c>
      <c r="HS13" s="468"/>
      <c r="HT13" s="467">
        <v>144237388</v>
      </c>
      <c r="HU13" s="468"/>
      <c r="HV13" s="467">
        <v>92269159</v>
      </c>
      <c r="HW13" s="468"/>
      <c r="HX13" s="467">
        <v>17947111</v>
      </c>
      <c r="HY13" s="468"/>
      <c r="HZ13" s="467">
        <v>34021118</v>
      </c>
      <c r="IA13" s="468"/>
      <c r="IB13" s="467">
        <v>302543</v>
      </c>
      <c r="IC13" s="468"/>
      <c r="ID13" s="467">
        <v>302543</v>
      </c>
      <c r="IE13" s="468"/>
      <c r="IF13" s="467">
        <v>0</v>
      </c>
      <c r="IG13" s="468"/>
      <c r="IH13" s="467">
        <v>0</v>
      </c>
      <c r="II13" s="468"/>
      <c r="IJ13" s="467">
        <v>8741587975</v>
      </c>
      <c r="IK13" s="468"/>
      <c r="IL13" s="467">
        <v>797506258</v>
      </c>
      <c r="IM13" s="468"/>
      <c r="IN13" s="467">
        <v>71300098</v>
      </c>
      <c r="IO13" s="468"/>
      <c r="IP13" s="467">
        <v>163895278</v>
      </c>
      <c r="IQ13" s="468"/>
      <c r="IR13" s="467">
        <v>424615120</v>
      </c>
      <c r="IS13" s="468"/>
      <c r="IT13" s="467">
        <v>130060214</v>
      </c>
      <c r="IU13" s="468"/>
    </row>
    <row r="14" spans="1:255">
      <c r="A14" s="1585"/>
      <c r="B14" s="469" t="s">
        <v>150</v>
      </c>
      <c r="C14" s="470" t="s">
        <v>290</v>
      </c>
      <c r="D14" s="471">
        <v>1214789841</v>
      </c>
      <c r="E14" s="472"/>
      <c r="F14" s="471">
        <v>94560036</v>
      </c>
      <c r="G14" s="472"/>
      <c r="H14" s="471">
        <v>5961540</v>
      </c>
      <c r="I14" s="472"/>
      <c r="J14" s="471">
        <v>12506570</v>
      </c>
      <c r="K14" s="472"/>
      <c r="L14" s="471">
        <v>65675630</v>
      </c>
      <c r="M14" s="472"/>
      <c r="N14" s="471">
        <v>9239151</v>
      </c>
      <c r="O14" s="472"/>
      <c r="P14" s="471">
        <v>1177145</v>
      </c>
      <c r="Q14" s="472"/>
      <c r="R14" s="471">
        <v>62906086</v>
      </c>
      <c r="S14" s="472"/>
      <c r="T14" s="471">
        <v>693125</v>
      </c>
      <c r="U14" s="472"/>
      <c r="V14" s="471">
        <v>21512261</v>
      </c>
      <c r="W14" s="472"/>
      <c r="X14" s="471">
        <v>17261730</v>
      </c>
      <c r="Y14" s="472"/>
      <c r="Z14" s="471">
        <v>485399</v>
      </c>
      <c r="AA14" s="472"/>
      <c r="AB14" s="471">
        <v>2682046</v>
      </c>
      <c r="AC14" s="472"/>
      <c r="AD14" s="471">
        <v>531813</v>
      </c>
      <c r="AE14" s="472"/>
      <c r="AF14" s="471">
        <v>6545953</v>
      </c>
      <c r="AG14" s="472"/>
      <c r="AH14" s="471">
        <v>12962882</v>
      </c>
      <c r="AI14" s="472"/>
      <c r="AJ14" s="471">
        <v>230877</v>
      </c>
      <c r="AK14" s="472"/>
      <c r="AL14" s="471">
        <v>24742731</v>
      </c>
      <c r="AM14" s="472"/>
      <c r="AN14" s="471">
        <v>24742731</v>
      </c>
      <c r="AO14" s="472"/>
      <c r="AP14" s="471">
        <v>63822418</v>
      </c>
      <c r="AQ14" s="472"/>
      <c r="AR14" s="471">
        <v>19951868</v>
      </c>
      <c r="AS14" s="472"/>
      <c r="AT14" s="471">
        <v>1854462</v>
      </c>
      <c r="AU14" s="472"/>
      <c r="AV14" s="471">
        <v>2124130</v>
      </c>
      <c r="AW14" s="472"/>
      <c r="AX14" s="471">
        <v>3339914</v>
      </c>
      <c r="AY14" s="472"/>
      <c r="AZ14" s="471">
        <v>6156485</v>
      </c>
      <c r="BA14" s="472"/>
      <c r="BB14" s="471">
        <v>2862629</v>
      </c>
      <c r="BC14" s="472"/>
      <c r="BD14" s="471">
        <v>1539235</v>
      </c>
      <c r="BE14" s="472"/>
      <c r="BF14" s="471">
        <v>25993695</v>
      </c>
      <c r="BG14" s="472"/>
      <c r="BH14" s="471">
        <v>0</v>
      </c>
      <c r="BI14" s="472"/>
      <c r="BJ14" s="471">
        <v>16054239</v>
      </c>
      <c r="BK14" s="472"/>
      <c r="BL14" s="471">
        <v>6342232</v>
      </c>
      <c r="BM14" s="472"/>
      <c r="BN14" s="471">
        <v>240056</v>
      </c>
      <c r="BO14" s="472"/>
      <c r="BP14" s="471">
        <v>9471951</v>
      </c>
      <c r="BQ14" s="472"/>
      <c r="BR14" s="471">
        <v>129982552</v>
      </c>
      <c r="BS14" s="472"/>
      <c r="BT14" s="471">
        <v>21156273</v>
      </c>
      <c r="BU14" s="472"/>
      <c r="BV14" s="471">
        <v>56859806</v>
      </c>
      <c r="BW14" s="472"/>
      <c r="BX14" s="471">
        <v>12002416</v>
      </c>
      <c r="BY14" s="472"/>
      <c r="BZ14" s="471">
        <v>189471</v>
      </c>
      <c r="CA14" s="472"/>
      <c r="CB14" s="471">
        <v>7886552</v>
      </c>
      <c r="CC14" s="472"/>
      <c r="CD14" s="471">
        <v>2116590</v>
      </c>
      <c r="CE14" s="472"/>
      <c r="CF14" s="471">
        <v>4319573</v>
      </c>
      <c r="CG14" s="472"/>
      <c r="CH14" s="471">
        <v>2397499</v>
      </c>
      <c r="CI14" s="472"/>
      <c r="CJ14" s="471">
        <v>870759</v>
      </c>
      <c r="CK14" s="472"/>
      <c r="CL14" s="471">
        <v>3218</v>
      </c>
      <c r="CM14" s="472"/>
      <c r="CN14" s="471">
        <v>22180395</v>
      </c>
      <c r="CO14" s="472"/>
      <c r="CP14" s="471">
        <v>164809447</v>
      </c>
      <c r="CQ14" s="472"/>
      <c r="CR14" s="471">
        <v>69079692</v>
      </c>
      <c r="CS14" s="472"/>
      <c r="CT14" s="471">
        <v>95729755</v>
      </c>
      <c r="CU14" s="472"/>
      <c r="CV14" s="471">
        <v>4485341</v>
      </c>
      <c r="CW14" s="472"/>
      <c r="CX14" s="471">
        <v>301309</v>
      </c>
      <c r="CY14" s="472"/>
      <c r="CZ14" s="471">
        <v>4154310</v>
      </c>
      <c r="DA14" s="472"/>
      <c r="DB14" s="471">
        <v>29722</v>
      </c>
      <c r="DC14" s="472"/>
      <c r="DD14" s="471">
        <v>116205189</v>
      </c>
      <c r="DE14" s="472"/>
      <c r="DF14" s="471">
        <v>115960470</v>
      </c>
      <c r="DG14" s="472"/>
      <c r="DH14" s="471">
        <v>30216</v>
      </c>
      <c r="DI14" s="472"/>
      <c r="DJ14" s="471">
        <v>214503</v>
      </c>
      <c r="DK14" s="472"/>
      <c r="DL14" s="471">
        <v>22456195</v>
      </c>
      <c r="DM14" s="472"/>
      <c r="DN14" s="471">
        <v>2436025</v>
      </c>
      <c r="DO14" s="472"/>
      <c r="DP14" s="471">
        <v>16808530</v>
      </c>
      <c r="DQ14" s="472"/>
      <c r="DR14" s="471">
        <v>3211640</v>
      </c>
      <c r="DS14" s="472"/>
      <c r="DT14" s="471">
        <v>47142249</v>
      </c>
      <c r="DU14" s="472"/>
      <c r="DV14" s="471">
        <v>541822</v>
      </c>
      <c r="DW14" s="472"/>
      <c r="DX14" s="471">
        <v>6497452</v>
      </c>
      <c r="DY14" s="472"/>
      <c r="DZ14" s="471">
        <v>3152904</v>
      </c>
      <c r="EA14" s="472"/>
      <c r="EB14" s="471">
        <v>1441234</v>
      </c>
      <c r="EC14" s="472"/>
      <c r="ED14" s="471">
        <v>7373851</v>
      </c>
      <c r="EE14" s="472"/>
      <c r="EF14" s="471">
        <v>3667857</v>
      </c>
      <c r="EG14" s="472"/>
      <c r="EH14" s="471">
        <v>3069627</v>
      </c>
      <c r="EI14" s="472"/>
      <c r="EJ14" s="471">
        <v>1503684</v>
      </c>
      <c r="EK14" s="472"/>
      <c r="EL14" s="471">
        <v>1187652</v>
      </c>
      <c r="EM14" s="472"/>
      <c r="EN14" s="471">
        <v>2873183</v>
      </c>
      <c r="EO14" s="472"/>
      <c r="EP14" s="471">
        <v>2861218</v>
      </c>
      <c r="EQ14" s="472"/>
      <c r="ER14" s="471">
        <v>7292858</v>
      </c>
      <c r="ES14" s="472"/>
      <c r="ET14" s="471">
        <v>3094449</v>
      </c>
      <c r="EU14" s="472"/>
      <c r="EV14" s="471">
        <v>2584458</v>
      </c>
      <c r="EW14" s="472"/>
      <c r="EX14" s="471">
        <v>2048309</v>
      </c>
      <c r="EY14" s="472"/>
      <c r="EZ14" s="471">
        <v>816933</v>
      </c>
      <c r="FA14" s="472"/>
      <c r="FB14" s="471">
        <v>450951</v>
      </c>
      <c r="FC14" s="472"/>
      <c r="FD14" s="471">
        <v>776077</v>
      </c>
      <c r="FE14" s="472"/>
      <c r="FF14" s="471">
        <v>4348</v>
      </c>
      <c r="FG14" s="472"/>
      <c r="FH14" s="471">
        <v>45149740</v>
      </c>
      <c r="FI14" s="472"/>
      <c r="FJ14" s="471">
        <v>5112392</v>
      </c>
      <c r="FK14" s="472"/>
      <c r="FL14" s="471">
        <v>3182157</v>
      </c>
      <c r="FM14" s="472"/>
      <c r="FN14" s="471">
        <v>36855191</v>
      </c>
      <c r="FO14" s="472"/>
      <c r="FP14" s="471">
        <v>1785333</v>
      </c>
      <c r="FQ14" s="472"/>
      <c r="FR14" s="471">
        <v>1785333</v>
      </c>
      <c r="FS14" s="472"/>
      <c r="FT14" s="471">
        <v>133960013</v>
      </c>
      <c r="FU14" s="472"/>
      <c r="FV14" s="471">
        <v>64176147</v>
      </c>
      <c r="FW14" s="472"/>
      <c r="FX14" s="471">
        <v>37735781</v>
      </c>
      <c r="FY14" s="472"/>
      <c r="FZ14" s="471">
        <v>10091799</v>
      </c>
      <c r="GA14" s="472"/>
      <c r="GB14" s="471">
        <v>84207</v>
      </c>
      <c r="GC14" s="472"/>
      <c r="GD14" s="471">
        <v>9392789</v>
      </c>
      <c r="GE14" s="472"/>
      <c r="GF14" s="471">
        <v>223110</v>
      </c>
      <c r="GG14" s="472"/>
      <c r="GH14" s="471">
        <v>1396298</v>
      </c>
      <c r="GI14" s="472"/>
      <c r="GJ14" s="471">
        <v>32036</v>
      </c>
      <c r="GK14" s="472"/>
      <c r="GL14" s="471">
        <v>534082</v>
      </c>
      <c r="GM14" s="472"/>
      <c r="GN14" s="471">
        <v>4260749</v>
      </c>
      <c r="GO14" s="472"/>
      <c r="GP14" s="471">
        <v>6033015</v>
      </c>
      <c r="GQ14" s="472"/>
      <c r="GR14" s="471">
        <v>171545614</v>
      </c>
      <c r="GS14" s="472"/>
      <c r="GT14" s="471">
        <v>114265664</v>
      </c>
      <c r="GU14" s="472"/>
      <c r="GV14" s="471">
        <v>57279950</v>
      </c>
      <c r="GW14" s="472"/>
      <c r="GX14" s="471">
        <v>58202828</v>
      </c>
      <c r="GY14" s="472"/>
      <c r="GZ14" s="471">
        <v>1870</v>
      </c>
      <c r="HA14" s="472"/>
      <c r="HB14" s="471">
        <v>57999818</v>
      </c>
      <c r="HC14" s="472"/>
      <c r="HD14" s="471">
        <v>43543</v>
      </c>
      <c r="HE14" s="472"/>
      <c r="HF14" s="471">
        <v>157597</v>
      </c>
      <c r="HG14" s="472"/>
      <c r="HH14" s="471">
        <v>34275253</v>
      </c>
      <c r="HI14" s="472"/>
      <c r="HJ14" s="471">
        <v>32682633</v>
      </c>
      <c r="HK14" s="472"/>
      <c r="HL14" s="471">
        <v>682600</v>
      </c>
      <c r="HM14" s="472"/>
      <c r="HN14" s="471">
        <v>910020</v>
      </c>
      <c r="HO14" s="472"/>
      <c r="HP14" s="471">
        <v>0</v>
      </c>
      <c r="HQ14" s="472"/>
      <c r="HR14" s="471">
        <v>0</v>
      </c>
      <c r="HS14" s="472"/>
      <c r="HT14" s="471">
        <v>20608903</v>
      </c>
      <c r="HU14" s="472"/>
      <c r="HV14" s="471">
        <v>10954230</v>
      </c>
      <c r="HW14" s="472"/>
      <c r="HX14" s="471">
        <v>1783727</v>
      </c>
      <c r="HY14" s="472"/>
      <c r="HZ14" s="471">
        <v>7870946</v>
      </c>
      <c r="IA14" s="472"/>
      <c r="IB14" s="471">
        <v>47365</v>
      </c>
      <c r="IC14" s="472"/>
      <c r="ID14" s="471">
        <v>47365</v>
      </c>
      <c r="IE14" s="472"/>
      <c r="IF14" s="471">
        <v>0</v>
      </c>
      <c r="IG14" s="472"/>
      <c r="IH14" s="471">
        <v>0</v>
      </c>
      <c r="II14" s="472"/>
      <c r="IJ14" s="471">
        <v>865783236</v>
      </c>
      <c r="IK14" s="472"/>
      <c r="IL14" s="471">
        <v>80217766</v>
      </c>
      <c r="IM14" s="472"/>
      <c r="IN14" s="471">
        <v>5960594</v>
      </c>
      <c r="IO14" s="472"/>
      <c r="IP14" s="471">
        <v>12506570</v>
      </c>
      <c r="IQ14" s="472"/>
      <c r="IR14" s="471">
        <v>51424667</v>
      </c>
      <c r="IS14" s="472"/>
      <c r="IT14" s="471">
        <v>9239151</v>
      </c>
      <c r="IU14" s="472"/>
    </row>
    <row r="15" spans="1:255">
      <c r="A15" s="1585"/>
      <c r="B15" s="465" t="s">
        <v>151</v>
      </c>
      <c r="C15" s="466" t="s">
        <v>291</v>
      </c>
      <c r="D15" s="467">
        <v>1451664969</v>
      </c>
      <c r="E15" s="468"/>
      <c r="F15" s="467">
        <v>108106201</v>
      </c>
      <c r="G15" s="468"/>
      <c r="H15" s="467">
        <v>7499394</v>
      </c>
      <c r="I15" s="468"/>
      <c r="J15" s="467">
        <v>13787371</v>
      </c>
      <c r="K15" s="468"/>
      <c r="L15" s="467">
        <v>83200878</v>
      </c>
      <c r="M15" s="468"/>
      <c r="N15" s="467">
        <v>2407461</v>
      </c>
      <c r="O15" s="468"/>
      <c r="P15" s="467">
        <v>1211097</v>
      </c>
      <c r="Q15" s="468"/>
      <c r="R15" s="467">
        <v>6107786</v>
      </c>
      <c r="S15" s="468"/>
      <c r="T15" s="467">
        <v>130064</v>
      </c>
      <c r="U15" s="468"/>
      <c r="V15" s="467">
        <v>1173713</v>
      </c>
      <c r="W15" s="468"/>
      <c r="X15" s="467">
        <v>1918925</v>
      </c>
      <c r="Y15" s="468"/>
      <c r="Z15" s="467">
        <v>57999</v>
      </c>
      <c r="AA15" s="468"/>
      <c r="AB15" s="467">
        <v>275132</v>
      </c>
      <c r="AC15" s="468"/>
      <c r="AD15" s="467">
        <v>688038</v>
      </c>
      <c r="AE15" s="468"/>
      <c r="AF15" s="467">
        <v>1491023</v>
      </c>
      <c r="AG15" s="468"/>
      <c r="AH15" s="467">
        <v>359336</v>
      </c>
      <c r="AI15" s="468"/>
      <c r="AJ15" s="467">
        <v>13556</v>
      </c>
      <c r="AK15" s="468"/>
      <c r="AL15" s="467">
        <v>46329293</v>
      </c>
      <c r="AM15" s="468"/>
      <c r="AN15" s="467">
        <v>46329293</v>
      </c>
      <c r="AO15" s="468"/>
      <c r="AP15" s="467">
        <v>20843763</v>
      </c>
      <c r="AQ15" s="468"/>
      <c r="AR15" s="467">
        <v>2441287</v>
      </c>
      <c r="AS15" s="468"/>
      <c r="AT15" s="467">
        <v>357488</v>
      </c>
      <c r="AU15" s="468"/>
      <c r="AV15" s="467">
        <v>75916</v>
      </c>
      <c r="AW15" s="468"/>
      <c r="AX15" s="467">
        <v>561481</v>
      </c>
      <c r="AY15" s="468"/>
      <c r="AZ15" s="467">
        <v>1172266</v>
      </c>
      <c r="BA15" s="468"/>
      <c r="BB15" s="467">
        <v>9415638</v>
      </c>
      <c r="BC15" s="468"/>
      <c r="BD15" s="467">
        <v>4005966</v>
      </c>
      <c r="BE15" s="468"/>
      <c r="BF15" s="467">
        <v>2813721</v>
      </c>
      <c r="BG15" s="468"/>
      <c r="BH15" s="467">
        <v>0</v>
      </c>
      <c r="BI15" s="468"/>
      <c r="BJ15" s="467">
        <v>12905838</v>
      </c>
      <c r="BK15" s="468"/>
      <c r="BL15" s="467">
        <v>1543975</v>
      </c>
      <c r="BM15" s="468"/>
      <c r="BN15" s="467">
        <v>234360</v>
      </c>
      <c r="BO15" s="468"/>
      <c r="BP15" s="467">
        <v>11127503</v>
      </c>
      <c r="BQ15" s="468"/>
      <c r="BR15" s="467">
        <v>120631110</v>
      </c>
      <c r="BS15" s="468"/>
      <c r="BT15" s="467">
        <v>2197207</v>
      </c>
      <c r="BU15" s="468"/>
      <c r="BV15" s="467">
        <v>86117663</v>
      </c>
      <c r="BW15" s="468"/>
      <c r="BX15" s="467">
        <v>9536068</v>
      </c>
      <c r="BY15" s="468"/>
      <c r="BZ15" s="467">
        <v>1453628</v>
      </c>
      <c r="CA15" s="468"/>
      <c r="CB15" s="467">
        <v>7716155</v>
      </c>
      <c r="CC15" s="468"/>
      <c r="CD15" s="467">
        <v>1838773</v>
      </c>
      <c r="CE15" s="468"/>
      <c r="CF15" s="467">
        <v>3273480</v>
      </c>
      <c r="CG15" s="468"/>
      <c r="CH15" s="467">
        <v>2659055</v>
      </c>
      <c r="CI15" s="468"/>
      <c r="CJ15" s="467">
        <v>81501</v>
      </c>
      <c r="CK15" s="468"/>
      <c r="CL15" s="467">
        <v>28258</v>
      </c>
      <c r="CM15" s="468"/>
      <c r="CN15" s="467">
        <v>5729322</v>
      </c>
      <c r="CO15" s="468"/>
      <c r="CP15" s="467">
        <v>86075576</v>
      </c>
      <c r="CQ15" s="468"/>
      <c r="CR15" s="467">
        <v>57939923</v>
      </c>
      <c r="CS15" s="468"/>
      <c r="CT15" s="467">
        <v>28135653</v>
      </c>
      <c r="CU15" s="468"/>
      <c r="CV15" s="467">
        <v>535184</v>
      </c>
      <c r="CW15" s="468"/>
      <c r="CX15" s="467">
        <v>25577</v>
      </c>
      <c r="CY15" s="468"/>
      <c r="CZ15" s="467">
        <v>508166</v>
      </c>
      <c r="DA15" s="468"/>
      <c r="DB15" s="467">
        <v>1441</v>
      </c>
      <c r="DC15" s="468"/>
      <c r="DD15" s="467">
        <v>114934662</v>
      </c>
      <c r="DE15" s="468"/>
      <c r="DF15" s="467">
        <v>111701061</v>
      </c>
      <c r="DG15" s="468"/>
      <c r="DH15" s="467">
        <v>3217125</v>
      </c>
      <c r="DI15" s="468"/>
      <c r="DJ15" s="467">
        <v>16476</v>
      </c>
      <c r="DK15" s="468"/>
      <c r="DL15" s="467">
        <v>33090805</v>
      </c>
      <c r="DM15" s="468"/>
      <c r="DN15" s="467">
        <v>9891</v>
      </c>
      <c r="DO15" s="468"/>
      <c r="DP15" s="467">
        <v>31909234</v>
      </c>
      <c r="DQ15" s="468"/>
      <c r="DR15" s="467">
        <v>1171680</v>
      </c>
      <c r="DS15" s="468"/>
      <c r="DT15" s="467">
        <v>36015531</v>
      </c>
      <c r="DU15" s="468"/>
      <c r="DV15" s="467">
        <v>19825</v>
      </c>
      <c r="DW15" s="468"/>
      <c r="DX15" s="467">
        <v>2226335</v>
      </c>
      <c r="DY15" s="468"/>
      <c r="DZ15" s="467">
        <v>3220743</v>
      </c>
      <c r="EA15" s="468"/>
      <c r="EB15" s="467">
        <v>1126850</v>
      </c>
      <c r="EC15" s="468"/>
      <c r="ED15" s="467">
        <v>17448124</v>
      </c>
      <c r="EE15" s="468"/>
      <c r="EF15" s="467">
        <v>1067845</v>
      </c>
      <c r="EG15" s="468"/>
      <c r="EH15" s="467">
        <v>1878730</v>
      </c>
      <c r="EI15" s="468"/>
      <c r="EJ15" s="467">
        <v>86234</v>
      </c>
      <c r="EK15" s="468"/>
      <c r="EL15" s="467">
        <v>608068</v>
      </c>
      <c r="EM15" s="468"/>
      <c r="EN15" s="467">
        <v>2881585</v>
      </c>
      <c r="EO15" s="468"/>
      <c r="EP15" s="467">
        <v>1899210</v>
      </c>
      <c r="EQ15" s="468"/>
      <c r="ER15" s="467">
        <v>1352140</v>
      </c>
      <c r="ES15" s="468"/>
      <c r="ET15" s="467">
        <v>1310614</v>
      </c>
      <c r="EU15" s="468"/>
      <c r="EV15" s="467">
        <v>889228</v>
      </c>
      <c r="EW15" s="468"/>
      <c r="EX15" s="467">
        <v>9172754</v>
      </c>
      <c r="EY15" s="468"/>
      <c r="EZ15" s="467">
        <v>1474426</v>
      </c>
      <c r="FA15" s="468"/>
      <c r="FB15" s="467">
        <v>6908905</v>
      </c>
      <c r="FC15" s="468"/>
      <c r="FD15" s="467">
        <v>2042</v>
      </c>
      <c r="FE15" s="468"/>
      <c r="FF15" s="467">
        <v>787381</v>
      </c>
      <c r="FG15" s="468"/>
      <c r="FH15" s="467">
        <v>29665747</v>
      </c>
      <c r="FI15" s="468"/>
      <c r="FJ15" s="467">
        <v>4861659</v>
      </c>
      <c r="FK15" s="468"/>
      <c r="FL15" s="467">
        <v>3890614</v>
      </c>
      <c r="FM15" s="468"/>
      <c r="FN15" s="467">
        <v>20913474</v>
      </c>
      <c r="FO15" s="468"/>
      <c r="FP15" s="467">
        <v>29522</v>
      </c>
      <c r="FQ15" s="468"/>
      <c r="FR15" s="467">
        <v>29522</v>
      </c>
      <c r="FS15" s="468"/>
      <c r="FT15" s="467">
        <v>140261601</v>
      </c>
      <c r="FU15" s="468"/>
      <c r="FV15" s="467">
        <v>12801271</v>
      </c>
      <c r="FW15" s="468"/>
      <c r="FX15" s="467">
        <v>28986782</v>
      </c>
      <c r="FY15" s="468"/>
      <c r="FZ15" s="467">
        <v>1037113</v>
      </c>
      <c r="GA15" s="468"/>
      <c r="GB15" s="467">
        <v>267679</v>
      </c>
      <c r="GC15" s="468"/>
      <c r="GD15" s="467">
        <v>8251839</v>
      </c>
      <c r="GE15" s="468"/>
      <c r="GF15" s="467">
        <v>0</v>
      </c>
      <c r="GG15" s="468"/>
      <c r="GH15" s="467">
        <v>9371756</v>
      </c>
      <c r="GI15" s="468"/>
      <c r="GJ15" s="467">
        <v>789244</v>
      </c>
      <c r="GK15" s="468"/>
      <c r="GL15" s="467">
        <v>10482</v>
      </c>
      <c r="GM15" s="468"/>
      <c r="GN15" s="467">
        <v>1505896</v>
      </c>
      <c r="GO15" s="468"/>
      <c r="GP15" s="467">
        <v>77239539</v>
      </c>
      <c r="GQ15" s="468"/>
      <c r="GR15" s="467">
        <v>278089000</v>
      </c>
      <c r="GS15" s="468"/>
      <c r="GT15" s="467">
        <v>171212001</v>
      </c>
      <c r="GU15" s="468"/>
      <c r="GV15" s="467">
        <v>106876999</v>
      </c>
      <c r="GW15" s="468"/>
      <c r="GX15" s="467">
        <v>379085166</v>
      </c>
      <c r="GY15" s="468"/>
      <c r="GZ15" s="467">
        <v>2386</v>
      </c>
      <c r="HA15" s="468"/>
      <c r="HB15" s="467">
        <v>378431479</v>
      </c>
      <c r="HC15" s="468"/>
      <c r="HD15" s="467">
        <v>0</v>
      </c>
      <c r="HE15" s="468"/>
      <c r="HF15" s="467">
        <v>651301</v>
      </c>
      <c r="HG15" s="468"/>
      <c r="HH15" s="467">
        <v>9028122</v>
      </c>
      <c r="HI15" s="468"/>
      <c r="HJ15" s="467">
        <v>8646440</v>
      </c>
      <c r="HK15" s="468"/>
      <c r="HL15" s="467">
        <v>11587</v>
      </c>
      <c r="HM15" s="468"/>
      <c r="HN15" s="467">
        <v>370095</v>
      </c>
      <c r="HO15" s="468"/>
      <c r="HP15" s="467">
        <v>5438</v>
      </c>
      <c r="HQ15" s="468"/>
      <c r="HR15" s="467">
        <v>5438</v>
      </c>
      <c r="HS15" s="468"/>
      <c r="HT15" s="467">
        <v>20731747</v>
      </c>
      <c r="HU15" s="468"/>
      <c r="HV15" s="467">
        <v>17242732</v>
      </c>
      <c r="HW15" s="468"/>
      <c r="HX15" s="467">
        <v>260073</v>
      </c>
      <c r="HY15" s="468"/>
      <c r="HZ15" s="467">
        <v>3228942</v>
      </c>
      <c r="IA15" s="468"/>
      <c r="IB15" s="467">
        <v>20123</v>
      </c>
      <c r="IC15" s="468"/>
      <c r="ID15" s="467">
        <v>20123</v>
      </c>
      <c r="IE15" s="468"/>
      <c r="IF15" s="467">
        <v>0</v>
      </c>
      <c r="IG15" s="468"/>
      <c r="IH15" s="467">
        <v>0</v>
      </c>
      <c r="II15" s="468"/>
      <c r="IJ15" s="467">
        <v>1299415177</v>
      </c>
      <c r="IK15" s="468"/>
      <c r="IL15" s="467">
        <v>93763091</v>
      </c>
      <c r="IM15" s="468"/>
      <c r="IN15" s="467">
        <v>7499394</v>
      </c>
      <c r="IO15" s="468"/>
      <c r="IP15" s="467">
        <v>13588350</v>
      </c>
      <c r="IQ15" s="468"/>
      <c r="IR15" s="467">
        <v>69202200</v>
      </c>
      <c r="IS15" s="468"/>
      <c r="IT15" s="467">
        <v>2407357</v>
      </c>
      <c r="IU15" s="468"/>
    </row>
    <row r="16" spans="1:255">
      <c r="A16" s="1586"/>
      <c r="B16" s="469" t="s">
        <v>152</v>
      </c>
      <c r="C16" s="470" t="s">
        <v>292</v>
      </c>
      <c r="D16" s="471">
        <v>481670586</v>
      </c>
      <c r="E16" s="472"/>
      <c r="F16" s="471">
        <v>36846961</v>
      </c>
      <c r="G16" s="472"/>
      <c r="H16" s="471">
        <v>532217</v>
      </c>
      <c r="I16" s="472"/>
      <c r="J16" s="471">
        <v>12022406</v>
      </c>
      <c r="K16" s="472"/>
      <c r="L16" s="471">
        <v>6193356</v>
      </c>
      <c r="M16" s="472"/>
      <c r="N16" s="471">
        <v>17950636</v>
      </c>
      <c r="O16" s="472"/>
      <c r="P16" s="471">
        <v>148346</v>
      </c>
      <c r="Q16" s="472"/>
      <c r="R16" s="471">
        <v>26140474</v>
      </c>
      <c r="S16" s="472"/>
      <c r="T16" s="471">
        <v>213748</v>
      </c>
      <c r="U16" s="472"/>
      <c r="V16" s="471">
        <v>1198897</v>
      </c>
      <c r="W16" s="472"/>
      <c r="X16" s="471">
        <v>21455633</v>
      </c>
      <c r="Y16" s="472"/>
      <c r="Z16" s="471">
        <v>42373</v>
      </c>
      <c r="AA16" s="472"/>
      <c r="AB16" s="471">
        <v>552198</v>
      </c>
      <c r="AC16" s="472"/>
      <c r="AD16" s="471">
        <v>1134586</v>
      </c>
      <c r="AE16" s="472"/>
      <c r="AF16" s="471">
        <v>77880</v>
      </c>
      <c r="AG16" s="472"/>
      <c r="AH16" s="471">
        <v>1457168</v>
      </c>
      <c r="AI16" s="472"/>
      <c r="AJ16" s="471">
        <v>7991</v>
      </c>
      <c r="AK16" s="472"/>
      <c r="AL16" s="471">
        <v>416732</v>
      </c>
      <c r="AM16" s="472"/>
      <c r="AN16" s="471">
        <v>416732</v>
      </c>
      <c r="AO16" s="472"/>
      <c r="AP16" s="471">
        <v>18471646</v>
      </c>
      <c r="AQ16" s="472"/>
      <c r="AR16" s="471">
        <v>599828</v>
      </c>
      <c r="AS16" s="472"/>
      <c r="AT16" s="471">
        <v>2276917</v>
      </c>
      <c r="AU16" s="472"/>
      <c r="AV16" s="471">
        <v>370974</v>
      </c>
      <c r="AW16" s="472"/>
      <c r="AX16" s="471">
        <v>1329787</v>
      </c>
      <c r="AY16" s="472"/>
      <c r="AZ16" s="471">
        <v>11299604</v>
      </c>
      <c r="BA16" s="472"/>
      <c r="BB16" s="471">
        <v>1138479</v>
      </c>
      <c r="BC16" s="472"/>
      <c r="BD16" s="471">
        <v>343242</v>
      </c>
      <c r="BE16" s="472"/>
      <c r="BF16" s="471">
        <v>1112815</v>
      </c>
      <c r="BG16" s="472"/>
      <c r="BH16" s="471">
        <v>0</v>
      </c>
      <c r="BI16" s="472"/>
      <c r="BJ16" s="471">
        <v>3456166</v>
      </c>
      <c r="BK16" s="472"/>
      <c r="BL16" s="471">
        <v>3033597</v>
      </c>
      <c r="BM16" s="472"/>
      <c r="BN16" s="471">
        <v>243154</v>
      </c>
      <c r="BO16" s="472"/>
      <c r="BP16" s="471">
        <v>179415</v>
      </c>
      <c r="BQ16" s="472"/>
      <c r="BR16" s="471">
        <v>25401090</v>
      </c>
      <c r="BS16" s="472"/>
      <c r="BT16" s="471">
        <v>1383882</v>
      </c>
      <c r="BU16" s="472"/>
      <c r="BV16" s="471">
        <v>4274956</v>
      </c>
      <c r="BW16" s="472"/>
      <c r="BX16" s="471">
        <v>195326</v>
      </c>
      <c r="BY16" s="472"/>
      <c r="BZ16" s="471">
        <v>89304</v>
      </c>
      <c r="CA16" s="472"/>
      <c r="CB16" s="471">
        <v>4288761</v>
      </c>
      <c r="CC16" s="472"/>
      <c r="CD16" s="471">
        <v>3792021</v>
      </c>
      <c r="CE16" s="472"/>
      <c r="CF16" s="471">
        <v>987743</v>
      </c>
      <c r="CG16" s="472"/>
      <c r="CH16" s="471">
        <v>1910145</v>
      </c>
      <c r="CI16" s="472"/>
      <c r="CJ16" s="471">
        <v>5672</v>
      </c>
      <c r="CK16" s="472"/>
      <c r="CL16" s="471">
        <v>18376</v>
      </c>
      <c r="CM16" s="472"/>
      <c r="CN16" s="471">
        <v>8454904</v>
      </c>
      <c r="CO16" s="472"/>
      <c r="CP16" s="471">
        <v>42569985</v>
      </c>
      <c r="CQ16" s="472"/>
      <c r="CR16" s="471">
        <v>35915490</v>
      </c>
      <c r="CS16" s="472"/>
      <c r="CT16" s="471">
        <v>6654495</v>
      </c>
      <c r="CU16" s="472"/>
      <c r="CV16" s="471">
        <v>357145</v>
      </c>
      <c r="CW16" s="472"/>
      <c r="CX16" s="471">
        <v>60642</v>
      </c>
      <c r="CY16" s="472"/>
      <c r="CZ16" s="471">
        <v>269418</v>
      </c>
      <c r="DA16" s="472"/>
      <c r="DB16" s="471">
        <v>27085</v>
      </c>
      <c r="DC16" s="472"/>
      <c r="DD16" s="471">
        <v>3816046</v>
      </c>
      <c r="DE16" s="472"/>
      <c r="DF16" s="471">
        <v>3621871</v>
      </c>
      <c r="DG16" s="472"/>
      <c r="DH16" s="471">
        <v>6710</v>
      </c>
      <c r="DI16" s="472"/>
      <c r="DJ16" s="471">
        <v>187465</v>
      </c>
      <c r="DK16" s="472"/>
      <c r="DL16" s="471">
        <v>1628091</v>
      </c>
      <c r="DM16" s="472"/>
      <c r="DN16" s="471">
        <v>470</v>
      </c>
      <c r="DO16" s="472"/>
      <c r="DP16" s="471">
        <v>1497197</v>
      </c>
      <c r="DQ16" s="472"/>
      <c r="DR16" s="471">
        <v>130424</v>
      </c>
      <c r="DS16" s="472"/>
      <c r="DT16" s="471">
        <v>47971101</v>
      </c>
      <c r="DU16" s="472"/>
      <c r="DV16" s="471">
        <v>189057</v>
      </c>
      <c r="DW16" s="472"/>
      <c r="DX16" s="471">
        <v>19801263</v>
      </c>
      <c r="DY16" s="472"/>
      <c r="DZ16" s="471">
        <v>991626</v>
      </c>
      <c r="EA16" s="472"/>
      <c r="EB16" s="471">
        <v>870922</v>
      </c>
      <c r="EC16" s="472"/>
      <c r="ED16" s="471">
        <v>2597017</v>
      </c>
      <c r="EE16" s="472"/>
      <c r="EF16" s="471">
        <v>9227529</v>
      </c>
      <c r="EG16" s="472"/>
      <c r="EH16" s="471">
        <v>256892</v>
      </c>
      <c r="EI16" s="472"/>
      <c r="EJ16" s="471">
        <v>9314</v>
      </c>
      <c r="EK16" s="472"/>
      <c r="EL16" s="471">
        <v>574644</v>
      </c>
      <c r="EM16" s="472"/>
      <c r="EN16" s="471">
        <v>1180064</v>
      </c>
      <c r="EO16" s="472"/>
      <c r="EP16" s="471">
        <v>205599</v>
      </c>
      <c r="EQ16" s="472"/>
      <c r="ER16" s="471">
        <v>7562030</v>
      </c>
      <c r="ES16" s="472"/>
      <c r="ET16" s="471">
        <v>2746253</v>
      </c>
      <c r="EU16" s="472"/>
      <c r="EV16" s="471">
        <v>1758891</v>
      </c>
      <c r="EW16" s="472"/>
      <c r="EX16" s="471">
        <v>484485</v>
      </c>
      <c r="EY16" s="472"/>
      <c r="EZ16" s="471">
        <v>303389</v>
      </c>
      <c r="FA16" s="472"/>
      <c r="FB16" s="471">
        <v>77719</v>
      </c>
      <c r="FC16" s="472"/>
      <c r="FD16" s="471">
        <v>3833</v>
      </c>
      <c r="FE16" s="472"/>
      <c r="FF16" s="471">
        <v>99544</v>
      </c>
      <c r="FG16" s="472"/>
      <c r="FH16" s="471">
        <v>6753055</v>
      </c>
      <c r="FI16" s="472"/>
      <c r="FJ16" s="471">
        <v>4695467</v>
      </c>
      <c r="FK16" s="472"/>
      <c r="FL16" s="471">
        <v>1043877</v>
      </c>
      <c r="FM16" s="472"/>
      <c r="FN16" s="471">
        <v>1013711</v>
      </c>
      <c r="FO16" s="472"/>
      <c r="FP16" s="471">
        <v>1823283</v>
      </c>
      <c r="FQ16" s="472"/>
      <c r="FR16" s="471">
        <v>1823283</v>
      </c>
      <c r="FS16" s="472"/>
      <c r="FT16" s="471">
        <v>198463868</v>
      </c>
      <c r="FU16" s="472"/>
      <c r="FV16" s="471">
        <v>4355908</v>
      </c>
      <c r="FW16" s="472"/>
      <c r="FX16" s="471">
        <v>4777848</v>
      </c>
      <c r="FY16" s="472"/>
      <c r="FZ16" s="471">
        <v>178600762</v>
      </c>
      <c r="GA16" s="472"/>
      <c r="GB16" s="471">
        <v>836</v>
      </c>
      <c r="GC16" s="472"/>
      <c r="GD16" s="471">
        <v>5599925</v>
      </c>
      <c r="GE16" s="472"/>
      <c r="GF16" s="471">
        <v>938</v>
      </c>
      <c r="GG16" s="472"/>
      <c r="GH16" s="471">
        <v>956190</v>
      </c>
      <c r="GI16" s="472"/>
      <c r="GJ16" s="471">
        <v>6106</v>
      </c>
      <c r="GK16" s="472"/>
      <c r="GL16" s="471">
        <v>21569</v>
      </c>
      <c r="GM16" s="472"/>
      <c r="GN16" s="471">
        <v>1197998</v>
      </c>
      <c r="GO16" s="472"/>
      <c r="GP16" s="471">
        <v>2945788</v>
      </c>
      <c r="GQ16" s="472"/>
      <c r="GR16" s="471">
        <v>34684036</v>
      </c>
      <c r="GS16" s="472"/>
      <c r="GT16" s="471">
        <v>24550889</v>
      </c>
      <c r="GU16" s="472"/>
      <c r="GV16" s="471">
        <v>10133147</v>
      </c>
      <c r="GW16" s="472"/>
      <c r="GX16" s="471">
        <v>14936719</v>
      </c>
      <c r="GY16" s="472"/>
      <c r="GZ16" s="471">
        <v>23581</v>
      </c>
      <c r="HA16" s="472"/>
      <c r="HB16" s="471">
        <v>14913111</v>
      </c>
      <c r="HC16" s="472"/>
      <c r="HD16" s="471">
        <v>27</v>
      </c>
      <c r="HE16" s="472"/>
      <c r="HF16" s="471">
        <v>0</v>
      </c>
      <c r="HG16" s="472"/>
      <c r="HH16" s="471">
        <v>11112256</v>
      </c>
      <c r="HI16" s="472"/>
      <c r="HJ16" s="471">
        <v>2010545</v>
      </c>
      <c r="HK16" s="472"/>
      <c r="HL16" s="471">
        <v>6488780</v>
      </c>
      <c r="HM16" s="472"/>
      <c r="HN16" s="471">
        <v>2612931</v>
      </c>
      <c r="HO16" s="472"/>
      <c r="HP16" s="471">
        <v>0</v>
      </c>
      <c r="HQ16" s="472"/>
      <c r="HR16" s="471">
        <v>0</v>
      </c>
      <c r="HS16" s="472"/>
      <c r="HT16" s="471">
        <v>6245047</v>
      </c>
      <c r="HU16" s="472"/>
      <c r="HV16" s="471">
        <v>3412615</v>
      </c>
      <c r="HW16" s="472"/>
      <c r="HX16" s="471">
        <v>668391</v>
      </c>
      <c r="HY16" s="472"/>
      <c r="HZ16" s="471">
        <v>2164041</v>
      </c>
      <c r="IA16" s="472"/>
      <c r="IB16" s="471">
        <v>92400</v>
      </c>
      <c r="IC16" s="472"/>
      <c r="ID16" s="471">
        <v>92400</v>
      </c>
      <c r="IE16" s="472"/>
      <c r="IF16" s="471">
        <v>0</v>
      </c>
      <c r="IG16" s="472"/>
      <c r="IH16" s="471">
        <v>0</v>
      </c>
      <c r="II16" s="472"/>
      <c r="IJ16" s="471">
        <v>437770604</v>
      </c>
      <c r="IK16" s="472"/>
      <c r="IL16" s="471">
        <v>36092546</v>
      </c>
      <c r="IM16" s="472"/>
      <c r="IN16" s="471">
        <v>532217</v>
      </c>
      <c r="IO16" s="472"/>
      <c r="IP16" s="471">
        <v>12022406</v>
      </c>
      <c r="IQ16" s="472"/>
      <c r="IR16" s="471">
        <v>5438941</v>
      </c>
      <c r="IS16" s="472"/>
      <c r="IT16" s="471">
        <v>17950636</v>
      </c>
      <c r="IU16" s="472"/>
    </row>
    <row r="17" spans="1:255">
      <c r="A17" s="1581">
        <v>2020</v>
      </c>
      <c r="B17" s="465" t="s">
        <v>263</v>
      </c>
      <c r="C17" s="466" t="s">
        <v>430</v>
      </c>
      <c r="D17" s="467">
        <v>68145567972</v>
      </c>
      <c r="E17" s="468"/>
      <c r="F17" s="467">
        <v>3494932410</v>
      </c>
      <c r="G17" s="468"/>
      <c r="H17" s="467">
        <v>194253211</v>
      </c>
      <c r="I17" s="468"/>
      <c r="J17" s="467">
        <v>1015898047</v>
      </c>
      <c r="K17" s="468"/>
      <c r="L17" s="467">
        <v>1661138208</v>
      </c>
      <c r="M17" s="468"/>
      <c r="N17" s="467">
        <v>542039967</v>
      </c>
      <c r="O17" s="468"/>
      <c r="P17" s="467">
        <v>81602977</v>
      </c>
      <c r="Q17" s="468"/>
      <c r="R17" s="467">
        <v>3364325285</v>
      </c>
      <c r="S17" s="468"/>
      <c r="T17" s="467">
        <v>128381405</v>
      </c>
      <c r="U17" s="468"/>
      <c r="V17" s="467">
        <v>428985103</v>
      </c>
      <c r="W17" s="468"/>
      <c r="X17" s="467">
        <v>886341496</v>
      </c>
      <c r="Y17" s="468"/>
      <c r="Z17" s="467">
        <v>271653990</v>
      </c>
      <c r="AA17" s="468"/>
      <c r="AB17" s="467">
        <v>771514102</v>
      </c>
      <c r="AC17" s="468"/>
      <c r="AD17" s="467">
        <v>101040509</v>
      </c>
      <c r="AE17" s="468"/>
      <c r="AF17" s="467">
        <v>737195666</v>
      </c>
      <c r="AG17" s="468"/>
      <c r="AH17" s="467">
        <v>34262942</v>
      </c>
      <c r="AI17" s="468"/>
      <c r="AJ17" s="467">
        <v>4950072</v>
      </c>
      <c r="AK17" s="468"/>
      <c r="AL17" s="467">
        <v>624783073</v>
      </c>
      <c r="AM17" s="468"/>
      <c r="AN17" s="467">
        <v>624783073</v>
      </c>
      <c r="AO17" s="468"/>
      <c r="AP17" s="467">
        <v>3324660761</v>
      </c>
      <c r="AQ17" s="468"/>
      <c r="AR17" s="467">
        <v>381997639</v>
      </c>
      <c r="AS17" s="468"/>
      <c r="AT17" s="467">
        <v>208886392</v>
      </c>
      <c r="AU17" s="468"/>
      <c r="AV17" s="467">
        <v>231799290</v>
      </c>
      <c r="AW17" s="468"/>
      <c r="AX17" s="467">
        <v>588251919</v>
      </c>
      <c r="AY17" s="468"/>
      <c r="AZ17" s="467">
        <v>367606037</v>
      </c>
      <c r="BA17" s="468"/>
      <c r="BB17" s="467">
        <v>433543119</v>
      </c>
      <c r="BC17" s="468"/>
      <c r="BD17" s="467">
        <v>479026576</v>
      </c>
      <c r="BE17" s="468"/>
      <c r="BF17" s="467">
        <v>392486411</v>
      </c>
      <c r="BG17" s="468"/>
      <c r="BH17" s="467">
        <v>241063378</v>
      </c>
      <c r="BI17" s="468"/>
      <c r="BJ17" s="467">
        <v>6102775979</v>
      </c>
      <c r="BK17" s="468"/>
      <c r="BL17" s="467">
        <v>193121849</v>
      </c>
      <c r="BM17" s="468"/>
      <c r="BN17" s="467">
        <v>20966512</v>
      </c>
      <c r="BO17" s="468"/>
      <c r="BP17" s="467">
        <v>5888687618</v>
      </c>
      <c r="BQ17" s="468"/>
      <c r="BR17" s="467">
        <v>8340318145</v>
      </c>
      <c r="BS17" s="468"/>
      <c r="BT17" s="467">
        <v>392954071</v>
      </c>
      <c r="BU17" s="468"/>
      <c r="BV17" s="467">
        <v>1501448923</v>
      </c>
      <c r="BW17" s="468"/>
      <c r="BX17" s="467">
        <v>2835802468</v>
      </c>
      <c r="BY17" s="468"/>
      <c r="BZ17" s="467">
        <v>196502775</v>
      </c>
      <c r="CA17" s="468"/>
      <c r="CB17" s="467">
        <v>586389383</v>
      </c>
      <c r="CC17" s="468"/>
      <c r="CD17" s="467">
        <v>594941604</v>
      </c>
      <c r="CE17" s="468"/>
      <c r="CF17" s="467">
        <v>475065751</v>
      </c>
      <c r="CG17" s="468"/>
      <c r="CH17" s="467">
        <v>96166953</v>
      </c>
      <c r="CI17" s="468"/>
      <c r="CJ17" s="467">
        <v>13978510</v>
      </c>
      <c r="CK17" s="468"/>
      <c r="CL17" s="467">
        <v>28714034</v>
      </c>
      <c r="CM17" s="468"/>
      <c r="CN17" s="467">
        <v>1618353673</v>
      </c>
      <c r="CO17" s="468"/>
      <c r="CP17" s="467">
        <v>4160504823</v>
      </c>
      <c r="CQ17" s="468"/>
      <c r="CR17" s="467">
        <v>3287387477</v>
      </c>
      <c r="CS17" s="468"/>
      <c r="CT17" s="467">
        <v>873117346</v>
      </c>
      <c r="CU17" s="468"/>
      <c r="CV17" s="467">
        <v>568586376</v>
      </c>
      <c r="CW17" s="468"/>
      <c r="CX17" s="467">
        <v>288072548</v>
      </c>
      <c r="CY17" s="468"/>
      <c r="CZ17" s="467">
        <v>273291785</v>
      </c>
      <c r="DA17" s="468"/>
      <c r="DB17" s="467">
        <v>7222043</v>
      </c>
      <c r="DC17" s="468"/>
      <c r="DD17" s="467">
        <v>911384903</v>
      </c>
      <c r="DE17" s="468"/>
      <c r="DF17" s="467">
        <v>731129341</v>
      </c>
      <c r="DG17" s="468"/>
      <c r="DH17" s="467">
        <v>172041264</v>
      </c>
      <c r="DI17" s="468"/>
      <c r="DJ17" s="467">
        <v>8214298</v>
      </c>
      <c r="DK17" s="468"/>
      <c r="DL17" s="467">
        <v>1199874471</v>
      </c>
      <c r="DM17" s="468"/>
      <c r="DN17" s="467">
        <v>72597463</v>
      </c>
      <c r="DO17" s="468"/>
      <c r="DP17" s="467">
        <v>982775076</v>
      </c>
      <c r="DQ17" s="468"/>
      <c r="DR17" s="467">
        <v>144501932</v>
      </c>
      <c r="DS17" s="468"/>
      <c r="DT17" s="467">
        <v>3781229312</v>
      </c>
      <c r="DU17" s="468"/>
      <c r="DV17" s="467">
        <v>6113108</v>
      </c>
      <c r="DW17" s="468"/>
      <c r="DX17" s="467">
        <v>82581682</v>
      </c>
      <c r="DY17" s="468"/>
      <c r="DZ17" s="467">
        <v>466038990</v>
      </c>
      <c r="EA17" s="468"/>
      <c r="EB17" s="467">
        <v>61119104</v>
      </c>
      <c r="EC17" s="468"/>
      <c r="ED17" s="467">
        <v>281371365</v>
      </c>
      <c r="EE17" s="468"/>
      <c r="EF17" s="467">
        <v>205928705</v>
      </c>
      <c r="EG17" s="468"/>
      <c r="EH17" s="467">
        <v>115457044</v>
      </c>
      <c r="EI17" s="468"/>
      <c r="EJ17" s="467">
        <v>65220760</v>
      </c>
      <c r="EK17" s="468"/>
      <c r="EL17" s="467">
        <v>43986896</v>
      </c>
      <c r="EM17" s="468"/>
      <c r="EN17" s="467">
        <v>123131517</v>
      </c>
      <c r="EO17" s="468"/>
      <c r="EP17" s="467">
        <v>83734902</v>
      </c>
      <c r="EQ17" s="468"/>
      <c r="ER17" s="467">
        <v>898625228</v>
      </c>
      <c r="ES17" s="468"/>
      <c r="ET17" s="467">
        <v>887569489</v>
      </c>
      <c r="EU17" s="468"/>
      <c r="EV17" s="467">
        <v>460350522</v>
      </c>
      <c r="EW17" s="468"/>
      <c r="EX17" s="467">
        <v>728538826</v>
      </c>
      <c r="EY17" s="468"/>
      <c r="EZ17" s="467">
        <v>659160375</v>
      </c>
      <c r="FA17" s="468"/>
      <c r="FB17" s="467">
        <v>33562665</v>
      </c>
      <c r="FC17" s="468"/>
      <c r="FD17" s="467">
        <v>15107747</v>
      </c>
      <c r="FE17" s="468"/>
      <c r="FF17" s="467">
        <v>20708039</v>
      </c>
      <c r="FG17" s="468"/>
      <c r="FH17" s="467">
        <v>873204587</v>
      </c>
      <c r="FI17" s="468"/>
      <c r="FJ17" s="467">
        <v>228218535</v>
      </c>
      <c r="FK17" s="468"/>
      <c r="FL17" s="467">
        <v>196149511</v>
      </c>
      <c r="FM17" s="468"/>
      <c r="FN17" s="467">
        <v>448836541</v>
      </c>
      <c r="FO17" s="468"/>
      <c r="FP17" s="467">
        <v>166702743</v>
      </c>
      <c r="FQ17" s="468"/>
      <c r="FR17" s="467">
        <v>166702743</v>
      </c>
      <c r="FS17" s="468"/>
      <c r="FT17" s="467">
        <v>5251007737</v>
      </c>
      <c r="FU17" s="468"/>
      <c r="FV17" s="467">
        <v>2094398014</v>
      </c>
      <c r="FW17" s="468"/>
      <c r="FX17" s="467">
        <v>1137677954</v>
      </c>
      <c r="FY17" s="468"/>
      <c r="FZ17" s="467">
        <v>435083190</v>
      </c>
      <c r="GA17" s="468"/>
      <c r="GB17" s="467">
        <v>12111936</v>
      </c>
      <c r="GC17" s="468"/>
      <c r="GD17" s="467">
        <v>730135333</v>
      </c>
      <c r="GE17" s="468"/>
      <c r="GF17" s="467">
        <v>49261211</v>
      </c>
      <c r="GG17" s="468"/>
      <c r="GH17" s="467">
        <v>75955693</v>
      </c>
      <c r="GI17" s="468"/>
      <c r="GJ17" s="467">
        <v>23029310</v>
      </c>
      <c r="GK17" s="468"/>
      <c r="GL17" s="467">
        <v>18068017</v>
      </c>
      <c r="GM17" s="468"/>
      <c r="GN17" s="467">
        <v>242739606</v>
      </c>
      <c r="GO17" s="468"/>
      <c r="GP17" s="467">
        <v>432547473</v>
      </c>
      <c r="GQ17" s="468"/>
      <c r="GR17" s="467">
        <v>13206775209</v>
      </c>
      <c r="GS17" s="468"/>
      <c r="GT17" s="467">
        <v>6467050755</v>
      </c>
      <c r="GU17" s="468"/>
      <c r="GV17" s="467">
        <v>6739724454</v>
      </c>
      <c r="GW17" s="468"/>
      <c r="GX17" s="467">
        <v>8410896194</v>
      </c>
      <c r="GY17" s="468"/>
      <c r="GZ17" s="467">
        <v>22360587</v>
      </c>
      <c r="HA17" s="468"/>
      <c r="HB17" s="467">
        <v>7342528507</v>
      </c>
      <c r="HC17" s="468"/>
      <c r="HD17" s="467">
        <v>919136271</v>
      </c>
      <c r="HE17" s="468"/>
      <c r="HF17" s="467">
        <v>126870829</v>
      </c>
      <c r="HG17" s="468"/>
      <c r="HH17" s="467">
        <v>1755415509</v>
      </c>
      <c r="HI17" s="468"/>
      <c r="HJ17" s="467">
        <v>1566618362</v>
      </c>
      <c r="HK17" s="468"/>
      <c r="HL17" s="467">
        <v>153012899</v>
      </c>
      <c r="HM17" s="468"/>
      <c r="HN17" s="467">
        <v>35784248</v>
      </c>
      <c r="HO17" s="468"/>
      <c r="HP17" s="467">
        <v>50007057</v>
      </c>
      <c r="HQ17" s="468"/>
      <c r="HR17" s="467">
        <v>50007057</v>
      </c>
      <c r="HS17" s="468"/>
      <c r="HT17" s="467">
        <v>1756586413</v>
      </c>
      <c r="HU17" s="468"/>
      <c r="HV17" s="467">
        <v>1106613732</v>
      </c>
      <c r="HW17" s="468"/>
      <c r="HX17" s="467">
        <v>384696940</v>
      </c>
      <c r="HY17" s="468"/>
      <c r="HZ17" s="467">
        <v>265275741</v>
      </c>
      <c r="IA17" s="468"/>
      <c r="IB17" s="467">
        <v>73058159</v>
      </c>
      <c r="IC17" s="468"/>
      <c r="ID17" s="467">
        <v>12235103</v>
      </c>
      <c r="IE17" s="468"/>
      <c r="IF17" s="467">
        <v>60823056</v>
      </c>
      <c r="IG17" s="468"/>
      <c r="IH17" s="467">
        <v>0</v>
      </c>
      <c r="II17" s="468"/>
      <c r="IJ17" s="467">
        <v>51076813754</v>
      </c>
      <c r="IK17" s="468"/>
      <c r="IL17" s="467">
        <v>2979226495</v>
      </c>
      <c r="IM17" s="468"/>
      <c r="IN17" s="467">
        <v>191726635</v>
      </c>
      <c r="IO17" s="468"/>
      <c r="IP17" s="467">
        <v>986315693</v>
      </c>
      <c r="IQ17" s="468"/>
      <c r="IR17" s="467">
        <v>1210287886</v>
      </c>
      <c r="IS17" s="468"/>
      <c r="IT17" s="467">
        <v>527459367</v>
      </c>
      <c r="IU17" s="468"/>
    </row>
    <row r="18" spans="1:255">
      <c r="A18" s="1582"/>
      <c r="B18" s="469" t="s">
        <v>3</v>
      </c>
      <c r="C18" s="470">
        <v>16</v>
      </c>
      <c r="D18" s="471">
        <v>8810750934</v>
      </c>
      <c r="E18" s="472"/>
      <c r="F18" s="471">
        <v>868380876</v>
      </c>
      <c r="G18" s="472"/>
      <c r="H18" s="471">
        <v>67415688</v>
      </c>
      <c r="I18" s="472"/>
      <c r="J18" s="471">
        <v>147415645</v>
      </c>
      <c r="K18" s="472"/>
      <c r="L18" s="471">
        <v>530719921</v>
      </c>
      <c r="M18" s="472"/>
      <c r="N18" s="471">
        <v>115309934</v>
      </c>
      <c r="O18" s="472"/>
      <c r="P18" s="471">
        <v>7519688</v>
      </c>
      <c r="Q18" s="472"/>
      <c r="R18" s="471">
        <v>468671738</v>
      </c>
      <c r="S18" s="472"/>
      <c r="T18" s="471">
        <v>7125379</v>
      </c>
      <c r="U18" s="472"/>
      <c r="V18" s="471">
        <v>172766458</v>
      </c>
      <c r="W18" s="472"/>
      <c r="X18" s="471">
        <v>202119173</v>
      </c>
      <c r="Y18" s="472"/>
      <c r="Z18" s="471">
        <v>3966782</v>
      </c>
      <c r="AA18" s="472"/>
      <c r="AB18" s="471">
        <v>19437193</v>
      </c>
      <c r="AC18" s="472"/>
      <c r="AD18" s="471">
        <v>13264678</v>
      </c>
      <c r="AE18" s="472"/>
      <c r="AF18" s="471">
        <v>26084149</v>
      </c>
      <c r="AG18" s="472"/>
      <c r="AH18" s="471">
        <v>22935280</v>
      </c>
      <c r="AI18" s="472"/>
      <c r="AJ18" s="471">
        <v>972646</v>
      </c>
      <c r="AK18" s="472"/>
      <c r="AL18" s="471">
        <v>126718768</v>
      </c>
      <c r="AM18" s="472"/>
      <c r="AN18" s="471">
        <v>126718768</v>
      </c>
      <c r="AO18" s="472"/>
      <c r="AP18" s="471">
        <v>341540621</v>
      </c>
      <c r="AQ18" s="472"/>
      <c r="AR18" s="471">
        <v>53311388</v>
      </c>
      <c r="AS18" s="472"/>
      <c r="AT18" s="471">
        <v>15899768</v>
      </c>
      <c r="AU18" s="472"/>
      <c r="AV18" s="471">
        <v>10069576</v>
      </c>
      <c r="AW18" s="472"/>
      <c r="AX18" s="471">
        <v>65681689</v>
      </c>
      <c r="AY18" s="472"/>
      <c r="AZ18" s="471">
        <v>43797517</v>
      </c>
      <c r="BA18" s="472"/>
      <c r="BB18" s="471">
        <v>29103864</v>
      </c>
      <c r="BC18" s="472"/>
      <c r="BD18" s="471">
        <v>75794302</v>
      </c>
      <c r="BE18" s="472"/>
      <c r="BF18" s="471">
        <v>47876055</v>
      </c>
      <c r="BG18" s="472"/>
      <c r="BH18" s="471">
        <v>6462</v>
      </c>
      <c r="BI18" s="472"/>
      <c r="BJ18" s="471">
        <v>154067369</v>
      </c>
      <c r="BK18" s="472"/>
      <c r="BL18" s="471">
        <v>48200476</v>
      </c>
      <c r="BM18" s="472"/>
      <c r="BN18" s="471">
        <v>7616223</v>
      </c>
      <c r="BO18" s="472"/>
      <c r="BP18" s="471">
        <v>98250670</v>
      </c>
      <c r="BQ18" s="472"/>
      <c r="BR18" s="471">
        <v>806455827</v>
      </c>
      <c r="BS18" s="472"/>
      <c r="BT18" s="471">
        <v>72783279</v>
      </c>
      <c r="BU18" s="472"/>
      <c r="BV18" s="471">
        <v>372117331</v>
      </c>
      <c r="BW18" s="472"/>
      <c r="BX18" s="471">
        <v>30820257</v>
      </c>
      <c r="BY18" s="472"/>
      <c r="BZ18" s="471">
        <v>24376741</v>
      </c>
      <c r="CA18" s="472"/>
      <c r="CB18" s="471">
        <v>115067487</v>
      </c>
      <c r="CC18" s="472"/>
      <c r="CD18" s="471">
        <v>22688145</v>
      </c>
      <c r="CE18" s="472"/>
      <c r="CF18" s="471">
        <v>32148544</v>
      </c>
      <c r="CG18" s="472"/>
      <c r="CH18" s="471">
        <v>13940780</v>
      </c>
      <c r="CI18" s="472"/>
      <c r="CJ18" s="471">
        <v>1455839</v>
      </c>
      <c r="CK18" s="472"/>
      <c r="CL18" s="471">
        <v>449015</v>
      </c>
      <c r="CM18" s="472"/>
      <c r="CN18" s="471">
        <v>120608409</v>
      </c>
      <c r="CO18" s="472"/>
      <c r="CP18" s="471">
        <v>999612412</v>
      </c>
      <c r="CQ18" s="472"/>
      <c r="CR18" s="471">
        <v>809229397</v>
      </c>
      <c r="CS18" s="472"/>
      <c r="CT18" s="471">
        <v>190383015</v>
      </c>
      <c r="CU18" s="472"/>
      <c r="CV18" s="471">
        <v>77446218</v>
      </c>
      <c r="CW18" s="472"/>
      <c r="CX18" s="471">
        <v>66857320</v>
      </c>
      <c r="CY18" s="472"/>
      <c r="CZ18" s="471">
        <v>10381601</v>
      </c>
      <c r="DA18" s="472"/>
      <c r="DB18" s="471">
        <v>207297</v>
      </c>
      <c r="DC18" s="472"/>
      <c r="DD18" s="471">
        <v>235560275</v>
      </c>
      <c r="DE18" s="472"/>
      <c r="DF18" s="471">
        <v>233506215</v>
      </c>
      <c r="DG18" s="472"/>
      <c r="DH18" s="471">
        <v>1619391</v>
      </c>
      <c r="DI18" s="472"/>
      <c r="DJ18" s="471">
        <v>434669</v>
      </c>
      <c r="DK18" s="472"/>
      <c r="DL18" s="471">
        <v>166953813</v>
      </c>
      <c r="DM18" s="472"/>
      <c r="DN18" s="471">
        <v>17051870</v>
      </c>
      <c r="DO18" s="472"/>
      <c r="DP18" s="471">
        <v>140713022</v>
      </c>
      <c r="DQ18" s="472"/>
      <c r="DR18" s="471">
        <v>9188921</v>
      </c>
      <c r="DS18" s="472"/>
      <c r="DT18" s="471">
        <v>284142616</v>
      </c>
      <c r="DU18" s="472"/>
      <c r="DV18" s="471">
        <v>752529</v>
      </c>
      <c r="DW18" s="472"/>
      <c r="DX18" s="471">
        <v>36448165</v>
      </c>
      <c r="DY18" s="472"/>
      <c r="DZ18" s="471">
        <v>9179128</v>
      </c>
      <c r="EA18" s="472"/>
      <c r="EB18" s="471">
        <v>5967687</v>
      </c>
      <c r="EC18" s="472"/>
      <c r="ED18" s="471">
        <v>36674982</v>
      </c>
      <c r="EE18" s="472"/>
      <c r="EF18" s="471">
        <v>14348477</v>
      </c>
      <c r="EG18" s="472"/>
      <c r="EH18" s="471">
        <v>24268525</v>
      </c>
      <c r="EI18" s="472"/>
      <c r="EJ18" s="471">
        <v>11044125</v>
      </c>
      <c r="EK18" s="472"/>
      <c r="EL18" s="471">
        <v>3833190</v>
      </c>
      <c r="EM18" s="472"/>
      <c r="EN18" s="471">
        <v>16792063</v>
      </c>
      <c r="EO18" s="472"/>
      <c r="EP18" s="471">
        <v>6289391</v>
      </c>
      <c r="EQ18" s="472"/>
      <c r="ER18" s="471">
        <v>50660477</v>
      </c>
      <c r="ES18" s="472"/>
      <c r="ET18" s="471">
        <v>25629520</v>
      </c>
      <c r="EU18" s="472"/>
      <c r="EV18" s="471">
        <v>42254357</v>
      </c>
      <c r="EW18" s="472"/>
      <c r="EX18" s="471">
        <v>41896745</v>
      </c>
      <c r="EY18" s="472"/>
      <c r="EZ18" s="471">
        <v>33347215</v>
      </c>
      <c r="FA18" s="472"/>
      <c r="FB18" s="471">
        <v>7079190</v>
      </c>
      <c r="FC18" s="472"/>
      <c r="FD18" s="471">
        <v>850053</v>
      </c>
      <c r="FE18" s="472"/>
      <c r="FF18" s="471">
        <v>620287</v>
      </c>
      <c r="FG18" s="472"/>
      <c r="FH18" s="471">
        <v>169618303</v>
      </c>
      <c r="FI18" s="472"/>
      <c r="FJ18" s="471">
        <v>43723922</v>
      </c>
      <c r="FK18" s="472"/>
      <c r="FL18" s="471">
        <v>42232733</v>
      </c>
      <c r="FM18" s="472"/>
      <c r="FN18" s="471">
        <v>83661648</v>
      </c>
      <c r="FO18" s="472"/>
      <c r="FP18" s="471">
        <v>4401905</v>
      </c>
      <c r="FQ18" s="472"/>
      <c r="FR18" s="471">
        <v>4401905</v>
      </c>
      <c r="FS18" s="472"/>
      <c r="FT18" s="471">
        <v>1241028294</v>
      </c>
      <c r="FU18" s="472"/>
      <c r="FV18" s="471">
        <v>411349898</v>
      </c>
      <c r="FW18" s="472"/>
      <c r="FX18" s="471">
        <v>271742758</v>
      </c>
      <c r="FY18" s="472"/>
      <c r="FZ18" s="471">
        <v>205362492</v>
      </c>
      <c r="GA18" s="472"/>
      <c r="GB18" s="471">
        <v>1652328</v>
      </c>
      <c r="GC18" s="472"/>
      <c r="GD18" s="471">
        <v>137310720</v>
      </c>
      <c r="GE18" s="472"/>
      <c r="GF18" s="471">
        <v>1365200</v>
      </c>
      <c r="GG18" s="472"/>
      <c r="GH18" s="471">
        <v>15129269</v>
      </c>
      <c r="GI18" s="472"/>
      <c r="GJ18" s="471">
        <v>13295517</v>
      </c>
      <c r="GK18" s="472"/>
      <c r="GL18" s="471">
        <v>1417623</v>
      </c>
      <c r="GM18" s="472"/>
      <c r="GN18" s="471">
        <v>51811047</v>
      </c>
      <c r="GO18" s="472"/>
      <c r="GP18" s="471">
        <v>130591442</v>
      </c>
      <c r="GQ18" s="472"/>
      <c r="GR18" s="471">
        <v>1754267239</v>
      </c>
      <c r="GS18" s="472"/>
      <c r="GT18" s="471">
        <v>1106246178</v>
      </c>
      <c r="GU18" s="472"/>
      <c r="GV18" s="471">
        <v>648021061</v>
      </c>
      <c r="GW18" s="472"/>
      <c r="GX18" s="471">
        <v>845380940</v>
      </c>
      <c r="GY18" s="472"/>
      <c r="GZ18" s="471">
        <v>3435060</v>
      </c>
      <c r="HA18" s="472"/>
      <c r="HB18" s="471">
        <v>831402170</v>
      </c>
      <c r="HC18" s="472"/>
      <c r="HD18" s="471">
        <v>6640971</v>
      </c>
      <c r="HE18" s="472"/>
      <c r="HF18" s="471">
        <v>3902739</v>
      </c>
      <c r="HG18" s="472"/>
      <c r="HH18" s="471">
        <v>112432862</v>
      </c>
      <c r="HI18" s="472"/>
      <c r="HJ18" s="471">
        <v>101602703</v>
      </c>
      <c r="HK18" s="472"/>
      <c r="HL18" s="471">
        <v>4421955</v>
      </c>
      <c r="HM18" s="472"/>
      <c r="HN18" s="471">
        <v>6408204</v>
      </c>
      <c r="HO18" s="472"/>
      <c r="HP18" s="471">
        <v>1707727</v>
      </c>
      <c r="HQ18" s="472"/>
      <c r="HR18" s="471">
        <v>1707727</v>
      </c>
      <c r="HS18" s="472"/>
      <c r="HT18" s="471">
        <v>110255644</v>
      </c>
      <c r="HU18" s="472"/>
      <c r="HV18" s="471">
        <v>66737797</v>
      </c>
      <c r="HW18" s="472"/>
      <c r="HX18" s="471">
        <v>13291204</v>
      </c>
      <c r="HY18" s="472"/>
      <c r="HZ18" s="471">
        <v>30226643</v>
      </c>
      <c r="IA18" s="472"/>
      <c r="IB18" s="471">
        <v>210742</v>
      </c>
      <c r="IC18" s="472"/>
      <c r="ID18" s="471">
        <v>210742</v>
      </c>
      <c r="IE18" s="472"/>
      <c r="IF18" s="471">
        <v>0</v>
      </c>
      <c r="IG18" s="472"/>
      <c r="IH18" s="471">
        <v>0</v>
      </c>
      <c r="II18" s="472"/>
      <c r="IJ18" s="471">
        <v>6898190293</v>
      </c>
      <c r="IK18" s="472"/>
      <c r="IL18" s="471">
        <v>703320022</v>
      </c>
      <c r="IM18" s="472"/>
      <c r="IN18" s="471">
        <v>67310585</v>
      </c>
      <c r="IO18" s="472"/>
      <c r="IP18" s="471">
        <v>145526822</v>
      </c>
      <c r="IQ18" s="472"/>
      <c r="IR18" s="471">
        <v>369410536</v>
      </c>
      <c r="IS18" s="472"/>
      <c r="IT18" s="471">
        <v>114783547</v>
      </c>
      <c r="IU18" s="472"/>
    </row>
    <row r="19" spans="1:255">
      <c r="A19" s="1582"/>
      <c r="B19" s="465" t="s">
        <v>150</v>
      </c>
      <c r="C19" s="466" t="s">
        <v>290</v>
      </c>
      <c r="D19" s="467">
        <v>953630369</v>
      </c>
      <c r="E19" s="468"/>
      <c r="F19" s="467">
        <v>90983938</v>
      </c>
      <c r="G19" s="468"/>
      <c r="H19" s="467">
        <v>5409965</v>
      </c>
      <c r="I19" s="468"/>
      <c r="J19" s="467">
        <v>8939030</v>
      </c>
      <c r="K19" s="468"/>
      <c r="L19" s="467">
        <v>64440929</v>
      </c>
      <c r="M19" s="468"/>
      <c r="N19" s="467">
        <v>11734363</v>
      </c>
      <c r="O19" s="468"/>
      <c r="P19" s="467">
        <v>459651</v>
      </c>
      <c r="Q19" s="468"/>
      <c r="R19" s="467">
        <v>61771290</v>
      </c>
      <c r="S19" s="468"/>
      <c r="T19" s="467">
        <v>385761</v>
      </c>
      <c r="U19" s="468"/>
      <c r="V19" s="467">
        <v>22865114</v>
      </c>
      <c r="W19" s="468"/>
      <c r="X19" s="467">
        <v>15531833</v>
      </c>
      <c r="Y19" s="468"/>
      <c r="Z19" s="467">
        <v>301741</v>
      </c>
      <c r="AA19" s="468"/>
      <c r="AB19" s="467">
        <v>3973205</v>
      </c>
      <c r="AC19" s="468"/>
      <c r="AD19" s="467">
        <v>243028</v>
      </c>
      <c r="AE19" s="468"/>
      <c r="AF19" s="467">
        <v>8224811</v>
      </c>
      <c r="AG19" s="468"/>
      <c r="AH19" s="467">
        <v>10127135</v>
      </c>
      <c r="AI19" s="468"/>
      <c r="AJ19" s="467">
        <v>118662</v>
      </c>
      <c r="AK19" s="468"/>
      <c r="AL19" s="467">
        <v>23850966</v>
      </c>
      <c r="AM19" s="468"/>
      <c r="AN19" s="467">
        <v>23850966</v>
      </c>
      <c r="AO19" s="468"/>
      <c r="AP19" s="467">
        <v>61757810</v>
      </c>
      <c r="AQ19" s="468"/>
      <c r="AR19" s="467">
        <v>28128524</v>
      </c>
      <c r="AS19" s="468"/>
      <c r="AT19" s="467">
        <v>1444113</v>
      </c>
      <c r="AU19" s="468"/>
      <c r="AV19" s="467">
        <v>1988118</v>
      </c>
      <c r="AW19" s="468"/>
      <c r="AX19" s="467">
        <v>2502527</v>
      </c>
      <c r="AY19" s="468"/>
      <c r="AZ19" s="467">
        <v>5074922</v>
      </c>
      <c r="BA19" s="468"/>
      <c r="BB19" s="467">
        <v>2630735</v>
      </c>
      <c r="BC19" s="468"/>
      <c r="BD19" s="467">
        <v>422996</v>
      </c>
      <c r="BE19" s="468"/>
      <c r="BF19" s="467">
        <v>19565875</v>
      </c>
      <c r="BG19" s="468"/>
      <c r="BH19" s="467">
        <v>0</v>
      </c>
      <c r="BI19" s="468"/>
      <c r="BJ19" s="467">
        <v>9283474</v>
      </c>
      <c r="BK19" s="468"/>
      <c r="BL19" s="467">
        <v>5848402</v>
      </c>
      <c r="BM19" s="468"/>
      <c r="BN19" s="467">
        <v>161851</v>
      </c>
      <c r="BO19" s="468"/>
      <c r="BP19" s="467">
        <v>3273221</v>
      </c>
      <c r="BQ19" s="468"/>
      <c r="BR19" s="467">
        <v>114494193</v>
      </c>
      <c r="BS19" s="468"/>
      <c r="BT19" s="467">
        <v>15114929</v>
      </c>
      <c r="BU19" s="468"/>
      <c r="BV19" s="467">
        <v>46042660</v>
      </c>
      <c r="BW19" s="468"/>
      <c r="BX19" s="467">
        <v>18180333</v>
      </c>
      <c r="BY19" s="468"/>
      <c r="BZ19" s="467">
        <v>91163</v>
      </c>
      <c r="CA19" s="468"/>
      <c r="CB19" s="467">
        <v>7901067</v>
      </c>
      <c r="CC19" s="468"/>
      <c r="CD19" s="467">
        <v>1767345</v>
      </c>
      <c r="CE19" s="468"/>
      <c r="CF19" s="467">
        <v>3515902</v>
      </c>
      <c r="CG19" s="468"/>
      <c r="CH19" s="467">
        <v>1795539</v>
      </c>
      <c r="CI19" s="468"/>
      <c r="CJ19" s="467">
        <v>581173</v>
      </c>
      <c r="CK19" s="468"/>
      <c r="CL19" s="467">
        <v>3879</v>
      </c>
      <c r="CM19" s="468"/>
      <c r="CN19" s="467">
        <v>19500203</v>
      </c>
      <c r="CO19" s="468"/>
      <c r="CP19" s="467">
        <v>112677969</v>
      </c>
      <c r="CQ19" s="468"/>
      <c r="CR19" s="467">
        <v>48844820</v>
      </c>
      <c r="CS19" s="468"/>
      <c r="CT19" s="467">
        <v>63833149</v>
      </c>
      <c r="CU19" s="468"/>
      <c r="CV19" s="467">
        <v>4521543</v>
      </c>
      <c r="CW19" s="468"/>
      <c r="CX19" s="467">
        <v>272730</v>
      </c>
      <c r="CY19" s="468"/>
      <c r="CZ19" s="467">
        <v>4232335</v>
      </c>
      <c r="DA19" s="468"/>
      <c r="DB19" s="467">
        <v>16478</v>
      </c>
      <c r="DC19" s="468"/>
      <c r="DD19" s="467">
        <v>64561127</v>
      </c>
      <c r="DE19" s="468"/>
      <c r="DF19" s="467">
        <v>64411600</v>
      </c>
      <c r="DG19" s="468"/>
      <c r="DH19" s="467">
        <v>33977</v>
      </c>
      <c r="DI19" s="468"/>
      <c r="DJ19" s="467">
        <v>115550</v>
      </c>
      <c r="DK19" s="468"/>
      <c r="DL19" s="467">
        <v>19176121</v>
      </c>
      <c r="DM19" s="468"/>
      <c r="DN19" s="467">
        <v>1391267</v>
      </c>
      <c r="DO19" s="468"/>
      <c r="DP19" s="467">
        <v>14711004</v>
      </c>
      <c r="DQ19" s="468"/>
      <c r="DR19" s="467">
        <v>3073850</v>
      </c>
      <c r="DS19" s="468"/>
      <c r="DT19" s="467">
        <v>53326291</v>
      </c>
      <c r="DU19" s="468"/>
      <c r="DV19" s="467">
        <v>558485</v>
      </c>
      <c r="DW19" s="468"/>
      <c r="DX19" s="467">
        <v>4603066</v>
      </c>
      <c r="DY19" s="468"/>
      <c r="DZ19" s="467">
        <v>2945620</v>
      </c>
      <c r="EA19" s="468"/>
      <c r="EB19" s="467">
        <v>1347720</v>
      </c>
      <c r="EC19" s="468"/>
      <c r="ED19" s="467">
        <v>7166154</v>
      </c>
      <c r="EE19" s="468"/>
      <c r="EF19" s="467">
        <v>2870241</v>
      </c>
      <c r="EG19" s="468"/>
      <c r="EH19" s="467">
        <v>4005645</v>
      </c>
      <c r="EI19" s="468"/>
      <c r="EJ19" s="467">
        <v>980472</v>
      </c>
      <c r="EK19" s="468"/>
      <c r="EL19" s="467">
        <v>1592925</v>
      </c>
      <c r="EM19" s="468"/>
      <c r="EN19" s="467">
        <v>2441059</v>
      </c>
      <c r="EO19" s="468"/>
      <c r="EP19" s="467">
        <v>2543204</v>
      </c>
      <c r="EQ19" s="468"/>
      <c r="ER19" s="467">
        <v>6117949</v>
      </c>
      <c r="ES19" s="468"/>
      <c r="ET19" s="467">
        <v>3950195</v>
      </c>
      <c r="EU19" s="468"/>
      <c r="EV19" s="467">
        <v>12203556</v>
      </c>
      <c r="EW19" s="468"/>
      <c r="EX19" s="467">
        <v>1726832</v>
      </c>
      <c r="EY19" s="468"/>
      <c r="EZ19" s="467">
        <v>704933</v>
      </c>
      <c r="FA19" s="468"/>
      <c r="FB19" s="467">
        <v>480437</v>
      </c>
      <c r="FC19" s="468"/>
      <c r="FD19" s="467">
        <v>534913</v>
      </c>
      <c r="FE19" s="468"/>
      <c r="FF19" s="467">
        <v>6549</v>
      </c>
      <c r="FG19" s="468"/>
      <c r="FH19" s="467">
        <v>35789118</v>
      </c>
      <c r="FI19" s="468"/>
      <c r="FJ19" s="467">
        <v>4418155</v>
      </c>
      <c r="FK19" s="468"/>
      <c r="FL19" s="467">
        <v>4384682</v>
      </c>
      <c r="FM19" s="468"/>
      <c r="FN19" s="467">
        <v>26986281</v>
      </c>
      <c r="FO19" s="468"/>
      <c r="FP19" s="467">
        <v>961790</v>
      </c>
      <c r="FQ19" s="468"/>
      <c r="FR19" s="467">
        <v>961790</v>
      </c>
      <c r="FS19" s="468"/>
      <c r="FT19" s="467">
        <v>72888265</v>
      </c>
      <c r="FU19" s="468"/>
      <c r="FV19" s="467">
        <v>23270399</v>
      </c>
      <c r="FW19" s="468"/>
      <c r="FX19" s="467">
        <v>24889414</v>
      </c>
      <c r="FY19" s="468"/>
      <c r="FZ19" s="467">
        <v>5698174</v>
      </c>
      <c r="GA19" s="468"/>
      <c r="GB19" s="467">
        <v>20293</v>
      </c>
      <c r="GC19" s="468"/>
      <c r="GD19" s="467">
        <v>7779131</v>
      </c>
      <c r="GE19" s="468"/>
      <c r="GF19" s="467">
        <v>316849</v>
      </c>
      <c r="GG19" s="468"/>
      <c r="GH19" s="467">
        <v>1310689</v>
      </c>
      <c r="GI19" s="468"/>
      <c r="GJ19" s="467">
        <v>61703</v>
      </c>
      <c r="GK19" s="468"/>
      <c r="GL19" s="467">
        <v>443398</v>
      </c>
      <c r="GM19" s="468"/>
      <c r="GN19" s="467">
        <v>4242399</v>
      </c>
      <c r="GO19" s="468"/>
      <c r="GP19" s="467">
        <v>4855816</v>
      </c>
      <c r="GQ19" s="468"/>
      <c r="GR19" s="467">
        <v>147718814</v>
      </c>
      <c r="GS19" s="468"/>
      <c r="GT19" s="467">
        <v>100921933</v>
      </c>
      <c r="GU19" s="468"/>
      <c r="GV19" s="467">
        <v>46796881</v>
      </c>
      <c r="GW19" s="468"/>
      <c r="GX19" s="467">
        <v>32331692</v>
      </c>
      <c r="GY19" s="468"/>
      <c r="GZ19" s="467">
        <v>160467</v>
      </c>
      <c r="HA19" s="468"/>
      <c r="HB19" s="467">
        <v>31995836</v>
      </c>
      <c r="HC19" s="468"/>
      <c r="HD19" s="467">
        <v>110216</v>
      </c>
      <c r="HE19" s="468"/>
      <c r="HF19" s="467">
        <v>65173</v>
      </c>
      <c r="HG19" s="468"/>
      <c r="HH19" s="467">
        <v>29815204</v>
      </c>
      <c r="HI19" s="468"/>
      <c r="HJ19" s="467">
        <v>28807436</v>
      </c>
      <c r="HK19" s="468"/>
      <c r="HL19" s="467">
        <v>449402</v>
      </c>
      <c r="HM19" s="468"/>
      <c r="HN19" s="467">
        <v>558366</v>
      </c>
      <c r="HO19" s="468"/>
      <c r="HP19" s="467">
        <v>7239</v>
      </c>
      <c r="HQ19" s="468"/>
      <c r="HR19" s="467">
        <v>7239</v>
      </c>
      <c r="HS19" s="468"/>
      <c r="HT19" s="467">
        <v>15918856</v>
      </c>
      <c r="HU19" s="468"/>
      <c r="HV19" s="467">
        <v>6646705</v>
      </c>
      <c r="HW19" s="468"/>
      <c r="HX19" s="467">
        <v>1438261</v>
      </c>
      <c r="HY19" s="468"/>
      <c r="HZ19" s="467">
        <v>7833890</v>
      </c>
      <c r="IA19" s="468"/>
      <c r="IB19" s="467">
        <v>67837</v>
      </c>
      <c r="IC19" s="468"/>
      <c r="ID19" s="467">
        <v>67837</v>
      </c>
      <c r="IE19" s="468"/>
      <c r="IF19" s="467">
        <v>0</v>
      </c>
      <c r="IG19" s="468"/>
      <c r="IH19" s="467">
        <v>0</v>
      </c>
      <c r="II19" s="468"/>
      <c r="IJ19" s="467">
        <v>702168890</v>
      </c>
      <c r="IK19" s="468"/>
      <c r="IL19" s="467">
        <v>76864118</v>
      </c>
      <c r="IM19" s="468"/>
      <c r="IN19" s="467">
        <v>5409739</v>
      </c>
      <c r="IO19" s="468"/>
      <c r="IP19" s="467">
        <v>8939030</v>
      </c>
      <c r="IQ19" s="468"/>
      <c r="IR19" s="467">
        <v>50923229</v>
      </c>
      <c r="IS19" s="468"/>
      <c r="IT19" s="467">
        <v>11401816</v>
      </c>
      <c r="IU19" s="468"/>
    </row>
    <row r="20" spans="1:255">
      <c r="A20" s="1582"/>
      <c r="B20" s="469" t="s">
        <v>151</v>
      </c>
      <c r="C20" s="470" t="s">
        <v>291</v>
      </c>
      <c r="D20" s="471">
        <v>1284744222</v>
      </c>
      <c r="E20" s="472"/>
      <c r="F20" s="471">
        <v>99580128</v>
      </c>
      <c r="G20" s="472"/>
      <c r="H20" s="471">
        <v>7544992</v>
      </c>
      <c r="I20" s="472"/>
      <c r="J20" s="471">
        <v>9537651</v>
      </c>
      <c r="K20" s="472"/>
      <c r="L20" s="471">
        <v>76749073</v>
      </c>
      <c r="M20" s="472"/>
      <c r="N20" s="471">
        <v>2035505</v>
      </c>
      <c r="O20" s="472"/>
      <c r="P20" s="471">
        <v>3712907</v>
      </c>
      <c r="Q20" s="472"/>
      <c r="R20" s="471">
        <v>5297914</v>
      </c>
      <c r="S20" s="472"/>
      <c r="T20" s="471">
        <v>63377</v>
      </c>
      <c r="U20" s="472"/>
      <c r="V20" s="471">
        <v>1691128</v>
      </c>
      <c r="W20" s="472"/>
      <c r="X20" s="471">
        <v>1699005</v>
      </c>
      <c r="Y20" s="472"/>
      <c r="Z20" s="471">
        <v>89447</v>
      </c>
      <c r="AA20" s="472"/>
      <c r="AB20" s="471">
        <v>147033</v>
      </c>
      <c r="AC20" s="472"/>
      <c r="AD20" s="471">
        <v>515967</v>
      </c>
      <c r="AE20" s="472"/>
      <c r="AF20" s="471">
        <v>962263</v>
      </c>
      <c r="AG20" s="472"/>
      <c r="AH20" s="471">
        <v>129694</v>
      </c>
      <c r="AI20" s="472"/>
      <c r="AJ20" s="471">
        <v>0</v>
      </c>
      <c r="AK20" s="472"/>
      <c r="AL20" s="471">
        <v>9703543</v>
      </c>
      <c r="AM20" s="472"/>
      <c r="AN20" s="471">
        <v>9703543</v>
      </c>
      <c r="AO20" s="472"/>
      <c r="AP20" s="471">
        <v>18083380</v>
      </c>
      <c r="AQ20" s="472"/>
      <c r="AR20" s="471">
        <v>1897293</v>
      </c>
      <c r="AS20" s="472"/>
      <c r="AT20" s="471">
        <v>369619</v>
      </c>
      <c r="AU20" s="472"/>
      <c r="AV20" s="471">
        <v>70041</v>
      </c>
      <c r="AW20" s="472"/>
      <c r="AX20" s="471">
        <v>233707</v>
      </c>
      <c r="AY20" s="472"/>
      <c r="AZ20" s="471">
        <v>695040</v>
      </c>
      <c r="BA20" s="472"/>
      <c r="BB20" s="471">
        <v>6752350</v>
      </c>
      <c r="BC20" s="472"/>
      <c r="BD20" s="471">
        <v>5670224</v>
      </c>
      <c r="BE20" s="472"/>
      <c r="BF20" s="471">
        <v>2391665</v>
      </c>
      <c r="BG20" s="472"/>
      <c r="BH20" s="471">
        <v>3441</v>
      </c>
      <c r="BI20" s="472"/>
      <c r="BJ20" s="471">
        <v>9628103</v>
      </c>
      <c r="BK20" s="472"/>
      <c r="BL20" s="471">
        <v>1228056</v>
      </c>
      <c r="BM20" s="472"/>
      <c r="BN20" s="471">
        <v>140616</v>
      </c>
      <c r="BO20" s="472"/>
      <c r="BP20" s="471">
        <v>8259431</v>
      </c>
      <c r="BQ20" s="472"/>
      <c r="BR20" s="471">
        <v>110040853</v>
      </c>
      <c r="BS20" s="472"/>
      <c r="BT20" s="471">
        <v>1121603</v>
      </c>
      <c r="BU20" s="472"/>
      <c r="BV20" s="471">
        <v>78899256</v>
      </c>
      <c r="BW20" s="472"/>
      <c r="BX20" s="471">
        <v>9635987</v>
      </c>
      <c r="BY20" s="472"/>
      <c r="BZ20" s="471">
        <v>722867</v>
      </c>
      <c r="CA20" s="472"/>
      <c r="CB20" s="471">
        <v>6791658</v>
      </c>
      <c r="CC20" s="472"/>
      <c r="CD20" s="471">
        <v>1612436</v>
      </c>
      <c r="CE20" s="472"/>
      <c r="CF20" s="471">
        <v>3296580</v>
      </c>
      <c r="CG20" s="472"/>
      <c r="CH20" s="471">
        <v>1989750</v>
      </c>
      <c r="CI20" s="472"/>
      <c r="CJ20" s="471">
        <v>124883</v>
      </c>
      <c r="CK20" s="472"/>
      <c r="CL20" s="471">
        <v>28931</v>
      </c>
      <c r="CM20" s="472"/>
      <c r="CN20" s="471">
        <v>5816902</v>
      </c>
      <c r="CO20" s="472"/>
      <c r="CP20" s="471">
        <v>74995196</v>
      </c>
      <c r="CQ20" s="472"/>
      <c r="CR20" s="471">
        <v>44661819</v>
      </c>
      <c r="CS20" s="472"/>
      <c r="CT20" s="471">
        <v>30333377</v>
      </c>
      <c r="CU20" s="472"/>
      <c r="CV20" s="471">
        <v>433233</v>
      </c>
      <c r="CW20" s="472"/>
      <c r="CX20" s="471">
        <v>67399</v>
      </c>
      <c r="CY20" s="472"/>
      <c r="CZ20" s="471">
        <v>365576</v>
      </c>
      <c r="DA20" s="472"/>
      <c r="DB20" s="471">
        <v>258</v>
      </c>
      <c r="DC20" s="472"/>
      <c r="DD20" s="471">
        <v>84612928</v>
      </c>
      <c r="DE20" s="472"/>
      <c r="DF20" s="471">
        <v>84430328</v>
      </c>
      <c r="DG20" s="472"/>
      <c r="DH20" s="471">
        <v>142902</v>
      </c>
      <c r="DI20" s="472"/>
      <c r="DJ20" s="471">
        <v>39698</v>
      </c>
      <c r="DK20" s="472"/>
      <c r="DL20" s="471">
        <v>26099252</v>
      </c>
      <c r="DM20" s="472"/>
      <c r="DN20" s="471">
        <v>85076</v>
      </c>
      <c r="DO20" s="472"/>
      <c r="DP20" s="471">
        <v>25062021</v>
      </c>
      <c r="DQ20" s="472"/>
      <c r="DR20" s="471">
        <v>952155</v>
      </c>
      <c r="DS20" s="472"/>
      <c r="DT20" s="471">
        <v>37522212</v>
      </c>
      <c r="DU20" s="472"/>
      <c r="DV20" s="471">
        <v>78884</v>
      </c>
      <c r="DW20" s="472"/>
      <c r="DX20" s="471">
        <v>5052117</v>
      </c>
      <c r="DY20" s="472"/>
      <c r="DZ20" s="471">
        <v>1851622</v>
      </c>
      <c r="EA20" s="472"/>
      <c r="EB20" s="471">
        <v>540328</v>
      </c>
      <c r="EC20" s="472"/>
      <c r="ED20" s="471">
        <v>14705953</v>
      </c>
      <c r="EE20" s="472"/>
      <c r="EF20" s="471">
        <v>973270</v>
      </c>
      <c r="EG20" s="472"/>
      <c r="EH20" s="471">
        <v>2988288</v>
      </c>
      <c r="EI20" s="472"/>
      <c r="EJ20" s="471">
        <v>78676</v>
      </c>
      <c r="EK20" s="472"/>
      <c r="EL20" s="471">
        <v>503424</v>
      </c>
      <c r="EM20" s="472"/>
      <c r="EN20" s="471">
        <v>3314269</v>
      </c>
      <c r="EO20" s="472"/>
      <c r="EP20" s="471">
        <v>1422487</v>
      </c>
      <c r="EQ20" s="472"/>
      <c r="ER20" s="471">
        <v>1404160</v>
      </c>
      <c r="ES20" s="472"/>
      <c r="ET20" s="471">
        <v>1204268</v>
      </c>
      <c r="EU20" s="472"/>
      <c r="EV20" s="471">
        <v>3404466</v>
      </c>
      <c r="EW20" s="472"/>
      <c r="EX20" s="471">
        <v>6157655</v>
      </c>
      <c r="EY20" s="472"/>
      <c r="EZ20" s="471">
        <v>1412512</v>
      </c>
      <c r="FA20" s="472"/>
      <c r="FB20" s="471">
        <v>4505079</v>
      </c>
      <c r="FC20" s="472"/>
      <c r="FD20" s="471">
        <v>3147</v>
      </c>
      <c r="FE20" s="472"/>
      <c r="FF20" s="471">
        <v>236917</v>
      </c>
      <c r="FG20" s="472"/>
      <c r="FH20" s="471">
        <v>23194094</v>
      </c>
      <c r="FI20" s="472"/>
      <c r="FJ20" s="471">
        <v>3821363</v>
      </c>
      <c r="FK20" s="472"/>
      <c r="FL20" s="471">
        <v>2261491</v>
      </c>
      <c r="FM20" s="472"/>
      <c r="FN20" s="471">
        <v>17111240</v>
      </c>
      <c r="FO20" s="472"/>
      <c r="FP20" s="471">
        <v>11499</v>
      </c>
      <c r="FQ20" s="472"/>
      <c r="FR20" s="471">
        <v>11499</v>
      </c>
      <c r="FS20" s="472"/>
      <c r="FT20" s="471">
        <v>132424066</v>
      </c>
      <c r="FU20" s="472"/>
      <c r="FV20" s="471">
        <v>14063315</v>
      </c>
      <c r="FW20" s="472"/>
      <c r="FX20" s="471">
        <v>29365061</v>
      </c>
      <c r="FY20" s="472"/>
      <c r="FZ20" s="471">
        <v>802985</v>
      </c>
      <c r="GA20" s="472"/>
      <c r="GB20" s="471">
        <v>309894</v>
      </c>
      <c r="GC20" s="472"/>
      <c r="GD20" s="471">
        <v>11262713</v>
      </c>
      <c r="GE20" s="472"/>
      <c r="GF20" s="471">
        <v>0</v>
      </c>
      <c r="GG20" s="472"/>
      <c r="GH20" s="471">
        <v>4818464</v>
      </c>
      <c r="GI20" s="472"/>
      <c r="GJ20" s="471">
        <v>177443</v>
      </c>
      <c r="GK20" s="472"/>
      <c r="GL20" s="471">
        <v>9224</v>
      </c>
      <c r="GM20" s="472"/>
      <c r="GN20" s="471">
        <v>1424295</v>
      </c>
      <c r="GO20" s="472"/>
      <c r="GP20" s="471">
        <v>70190672</v>
      </c>
      <c r="GQ20" s="472"/>
      <c r="GR20" s="471">
        <v>238772547</v>
      </c>
      <c r="GS20" s="472"/>
      <c r="GT20" s="471">
        <v>180083615</v>
      </c>
      <c r="GU20" s="472"/>
      <c r="GV20" s="471">
        <v>58688932</v>
      </c>
      <c r="GW20" s="472"/>
      <c r="GX20" s="471">
        <v>381798688</v>
      </c>
      <c r="GY20" s="472"/>
      <c r="GZ20" s="471">
        <v>6588</v>
      </c>
      <c r="HA20" s="472"/>
      <c r="HB20" s="471">
        <v>380804131</v>
      </c>
      <c r="HC20" s="472"/>
      <c r="HD20" s="471">
        <v>12408</v>
      </c>
      <c r="HE20" s="472"/>
      <c r="HF20" s="471">
        <v>975561</v>
      </c>
      <c r="HG20" s="472"/>
      <c r="HH20" s="471">
        <v>7113891</v>
      </c>
      <c r="HI20" s="472"/>
      <c r="HJ20" s="471">
        <v>6847752</v>
      </c>
      <c r="HK20" s="472"/>
      <c r="HL20" s="471">
        <v>30259</v>
      </c>
      <c r="HM20" s="472"/>
      <c r="HN20" s="471">
        <v>235880</v>
      </c>
      <c r="HO20" s="472"/>
      <c r="HP20" s="471">
        <v>3019</v>
      </c>
      <c r="HQ20" s="472"/>
      <c r="HR20" s="471">
        <v>3019</v>
      </c>
      <c r="HS20" s="472"/>
      <c r="HT20" s="471">
        <v>19269794</v>
      </c>
      <c r="HU20" s="472"/>
      <c r="HV20" s="471">
        <v>13107522</v>
      </c>
      <c r="HW20" s="472"/>
      <c r="HX20" s="471">
        <v>2558276</v>
      </c>
      <c r="HY20" s="472"/>
      <c r="HZ20" s="471">
        <v>3603996</v>
      </c>
      <c r="IA20" s="472"/>
      <c r="IB20" s="471">
        <v>2227</v>
      </c>
      <c r="IC20" s="472"/>
      <c r="ID20" s="471">
        <v>2227</v>
      </c>
      <c r="IE20" s="472"/>
      <c r="IF20" s="471">
        <v>0</v>
      </c>
      <c r="IG20" s="472"/>
      <c r="IH20" s="471">
        <v>0</v>
      </c>
      <c r="II20" s="472"/>
      <c r="IJ20" s="471">
        <v>1161557579</v>
      </c>
      <c r="IK20" s="472"/>
      <c r="IL20" s="471">
        <v>89641011</v>
      </c>
      <c r="IM20" s="472"/>
      <c r="IN20" s="471">
        <v>7544992</v>
      </c>
      <c r="IO20" s="472"/>
      <c r="IP20" s="471">
        <v>8744204</v>
      </c>
      <c r="IQ20" s="472"/>
      <c r="IR20" s="471">
        <v>67687662</v>
      </c>
      <c r="IS20" s="472"/>
      <c r="IT20" s="471">
        <v>2035021</v>
      </c>
      <c r="IU20" s="472"/>
    </row>
    <row r="21" spans="1:255">
      <c r="A21" s="1583"/>
      <c r="B21" s="465" t="s">
        <v>152</v>
      </c>
      <c r="C21" s="466" t="s">
        <v>292</v>
      </c>
      <c r="D21" s="467">
        <v>393337987</v>
      </c>
      <c r="E21" s="468"/>
      <c r="F21" s="467">
        <v>30403167</v>
      </c>
      <c r="G21" s="468"/>
      <c r="H21" s="467">
        <v>1431801</v>
      </c>
      <c r="I21" s="468"/>
      <c r="J21" s="467">
        <v>10861984</v>
      </c>
      <c r="K21" s="468"/>
      <c r="L21" s="467">
        <v>4875544</v>
      </c>
      <c r="M21" s="468"/>
      <c r="N21" s="467">
        <v>13089685</v>
      </c>
      <c r="O21" s="468"/>
      <c r="P21" s="467">
        <v>144153</v>
      </c>
      <c r="Q21" s="468"/>
      <c r="R21" s="467">
        <v>23028654</v>
      </c>
      <c r="S21" s="468"/>
      <c r="T21" s="467">
        <v>1504</v>
      </c>
      <c r="U21" s="468"/>
      <c r="V21" s="467">
        <v>1406099</v>
      </c>
      <c r="W21" s="468"/>
      <c r="X21" s="467">
        <v>18969341</v>
      </c>
      <c r="Y21" s="468"/>
      <c r="Z21" s="467">
        <v>26788</v>
      </c>
      <c r="AA21" s="468"/>
      <c r="AB21" s="467">
        <v>3973</v>
      </c>
      <c r="AC21" s="468"/>
      <c r="AD21" s="467">
        <v>891911</v>
      </c>
      <c r="AE21" s="468"/>
      <c r="AF21" s="467">
        <v>7030</v>
      </c>
      <c r="AG21" s="468"/>
      <c r="AH21" s="467">
        <v>1704114</v>
      </c>
      <c r="AI21" s="468"/>
      <c r="AJ21" s="467">
        <v>17894</v>
      </c>
      <c r="AK21" s="468"/>
      <c r="AL21" s="467">
        <v>92547</v>
      </c>
      <c r="AM21" s="468"/>
      <c r="AN21" s="467">
        <v>92547</v>
      </c>
      <c r="AO21" s="468"/>
      <c r="AP21" s="467">
        <v>15960449</v>
      </c>
      <c r="AQ21" s="468"/>
      <c r="AR21" s="467">
        <v>633722</v>
      </c>
      <c r="AS21" s="468"/>
      <c r="AT21" s="467">
        <v>3083399</v>
      </c>
      <c r="AU21" s="468"/>
      <c r="AV21" s="467">
        <v>135572</v>
      </c>
      <c r="AW21" s="468"/>
      <c r="AX21" s="467">
        <v>1350613</v>
      </c>
      <c r="AY21" s="468"/>
      <c r="AZ21" s="467">
        <v>9426675</v>
      </c>
      <c r="BA21" s="468"/>
      <c r="BB21" s="467">
        <v>727513</v>
      </c>
      <c r="BC21" s="468"/>
      <c r="BD21" s="467">
        <v>282644</v>
      </c>
      <c r="BE21" s="468"/>
      <c r="BF21" s="467">
        <v>320311</v>
      </c>
      <c r="BG21" s="468"/>
      <c r="BH21" s="467">
        <v>0</v>
      </c>
      <c r="BI21" s="468"/>
      <c r="BJ21" s="467">
        <v>4225256</v>
      </c>
      <c r="BK21" s="468"/>
      <c r="BL21" s="467">
        <v>3204159</v>
      </c>
      <c r="BM21" s="468"/>
      <c r="BN21" s="467">
        <v>971872</v>
      </c>
      <c r="BO21" s="468"/>
      <c r="BP21" s="467">
        <v>49225</v>
      </c>
      <c r="BQ21" s="468"/>
      <c r="BR21" s="467">
        <v>22301296</v>
      </c>
      <c r="BS21" s="468"/>
      <c r="BT21" s="467">
        <v>1074813</v>
      </c>
      <c r="BU21" s="468"/>
      <c r="BV21" s="467">
        <v>4157626</v>
      </c>
      <c r="BW21" s="468"/>
      <c r="BX21" s="467">
        <v>191009</v>
      </c>
      <c r="BY21" s="468"/>
      <c r="BZ21" s="467">
        <v>2693</v>
      </c>
      <c r="CA21" s="468"/>
      <c r="CB21" s="467">
        <v>3214406</v>
      </c>
      <c r="CC21" s="468"/>
      <c r="CD21" s="467">
        <v>3219586</v>
      </c>
      <c r="CE21" s="468"/>
      <c r="CF21" s="467">
        <v>1147454</v>
      </c>
      <c r="CG21" s="468"/>
      <c r="CH21" s="467">
        <v>1352019</v>
      </c>
      <c r="CI21" s="468"/>
      <c r="CJ21" s="467">
        <v>842</v>
      </c>
      <c r="CK21" s="468"/>
      <c r="CL21" s="467">
        <v>28165</v>
      </c>
      <c r="CM21" s="468"/>
      <c r="CN21" s="467">
        <v>7912683</v>
      </c>
      <c r="CO21" s="468"/>
      <c r="CP21" s="467">
        <v>31534592</v>
      </c>
      <c r="CQ21" s="468"/>
      <c r="CR21" s="467">
        <v>26955509</v>
      </c>
      <c r="CS21" s="468"/>
      <c r="CT21" s="467">
        <v>4579083</v>
      </c>
      <c r="CU21" s="468"/>
      <c r="CV21" s="467">
        <v>280624</v>
      </c>
      <c r="CW21" s="468"/>
      <c r="CX21" s="467">
        <v>42987</v>
      </c>
      <c r="CY21" s="468"/>
      <c r="CZ21" s="467">
        <v>237637</v>
      </c>
      <c r="DA21" s="468"/>
      <c r="DB21" s="467">
        <v>0</v>
      </c>
      <c r="DC21" s="468"/>
      <c r="DD21" s="467">
        <v>3222742</v>
      </c>
      <c r="DE21" s="468"/>
      <c r="DF21" s="467">
        <v>3100532</v>
      </c>
      <c r="DG21" s="468"/>
      <c r="DH21" s="467">
        <v>2915</v>
      </c>
      <c r="DI21" s="468"/>
      <c r="DJ21" s="467">
        <v>119295</v>
      </c>
      <c r="DK21" s="468"/>
      <c r="DL21" s="467">
        <v>1320014</v>
      </c>
      <c r="DM21" s="468"/>
      <c r="DN21" s="467">
        <v>0</v>
      </c>
      <c r="DO21" s="468"/>
      <c r="DP21" s="467">
        <v>1249360</v>
      </c>
      <c r="DQ21" s="468"/>
      <c r="DR21" s="467">
        <v>70654</v>
      </c>
      <c r="DS21" s="468"/>
      <c r="DT21" s="467">
        <v>43635515</v>
      </c>
      <c r="DU21" s="468"/>
      <c r="DV21" s="467">
        <v>82972</v>
      </c>
      <c r="DW21" s="468"/>
      <c r="DX21" s="467">
        <v>23425716</v>
      </c>
      <c r="DY21" s="468"/>
      <c r="DZ21" s="467">
        <v>995670</v>
      </c>
      <c r="EA21" s="468"/>
      <c r="EB21" s="467">
        <v>761239</v>
      </c>
      <c r="EC21" s="468"/>
      <c r="ED21" s="467">
        <v>2661245</v>
      </c>
      <c r="EE21" s="468"/>
      <c r="EF21" s="467">
        <v>4345772</v>
      </c>
      <c r="EG21" s="468"/>
      <c r="EH21" s="467">
        <v>300312</v>
      </c>
      <c r="EI21" s="468"/>
      <c r="EJ21" s="467">
        <v>9942</v>
      </c>
      <c r="EK21" s="468"/>
      <c r="EL21" s="467">
        <v>232587</v>
      </c>
      <c r="EM21" s="468"/>
      <c r="EN21" s="467">
        <v>554696</v>
      </c>
      <c r="EO21" s="468"/>
      <c r="EP21" s="467">
        <v>614932</v>
      </c>
      <c r="EQ21" s="468"/>
      <c r="ER21" s="467">
        <v>6894257</v>
      </c>
      <c r="ES21" s="468"/>
      <c r="ET21" s="467">
        <v>1976282</v>
      </c>
      <c r="EU21" s="468"/>
      <c r="EV21" s="467">
        <v>779893</v>
      </c>
      <c r="EW21" s="468"/>
      <c r="EX21" s="467">
        <v>370854</v>
      </c>
      <c r="EY21" s="468"/>
      <c r="EZ21" s="467">
        <v>305596</v>
      </c>
      <c r="FA21" s="468"/>
      <c r="FB21" s="467">
        <v>26999</v>
      </c>
      <c r="FC21" s="468"/>
      <c r="FD21" s="467">
        <v>8210</v>
      </c>
      <c r="FE21" s="468"/>
      <c r="FF21" s="467">
        <v>30049</v>
      </c>
      <c r="FG21" s="468"/>
      <c r="FH21" s="467">
        <v>6326333</v>
      </c>
      <c r="FI21" s="468"/>
      <c r="FJ21" s="467">
        <v>4313936</v>
      </c>
      <c r="FK21" s="468"/>
      <c r="FL21" s="467">
        <v>1236971</v>
      </c>
      <c r="FM21" s="468"/>
      <c r="FN21" s="467">
        <v>775426</v>
      </c>
      <c r="FO21" s="468"/>
      <c r="FP21" s="467">
        <v>1106512</v>
      </c>
      <c r="FQ21" s="468"/>
      <c r="FR21" s="467">
        <v>1106512</v>
      </c>
      <c r="FS21" s="468"/>
      <c r="FT21" s="467">
        <v>149300102</v>
      </c>
      <c r="FU21" s="468"/>
      <c r="FV21" s="467">
        <v>2591460</v>
      </c>
      <c r="FW21" s="468"/>
      <c r="FX21" s="467">
        <v>6625715</v>
      </c>
      <c r="FY21" s="468"/>
      <c r="FZ21" s="467">
        <v>130710047</v>
      </c>
      <c r="GA21" s="468"/>
      <c r="GB21" s="467">
        <v>1248</v>
      </c>
      <c r="GC21" s="468"/>
      <c r="GD21" s="467">
        <v>4373313</v>
      </c>
      <c r="GE21" s="468"/>
      <c r="GF21" s="467">
        <v>0</v>
      </c>
      <c r="GG21" s="468"/>
      <c r="GH21" s="467">
        <v>394726</v>
      </c>
      <c r="GI21" s="468"/>
      <c r="GJ21" s="467">
        <v>0</v>
      </c>
      <c r="GK21" s="468"/>
      <c r="GL21" s="467">
        <v>23227</v>
      </c>
      <c r="GM21" s="468"/>
      <c r="GN21" s="467">
        <v>2309027</v>
      </c>
      <c r="GO21" s="468"/>
      <c r="GP21" s="467">
        <v>2271339</v>
      </c>
      <c r="GQ21" s="468"/>
      <c r="GR21" s="467">
        <v>34177187</v>
      </c>
      <c r="GS21" s="468"/>
      <c r="GT21" s="467">
        <v>28230673</v>
      </c>
      <c r="GU21" s="468"/>
      <c r="GV21" s="467">
        <v>5946514</v>
      </c>
      <c r="GW21" s="468"/>
      <c r="GX21" s="467">
        <v>14071395</v>
      </c>
      <c r="GY21" s="468"/>
      <c r="GZ21" s="467">
        <v>30539</v>
      </c>
      <c r="HA21" s="468"/>
      <c r="HB21" s="467">
        <v>14040856</v>
      </c>
      <c r="HC21" s="468"/>
      <c r="HD21" s="467">
        <v>0</v>
      </c>
      <c r="HE21" s="468"/>
      <c r="HF21" s="467">
        <v>0</v>
      </c>
      <c r="HG21" s="468"/>
      <c r="HH21" s="467">
        <v>7814961</v>
      </c>
      <c r="HI21" s="468"/>
      <c r="HJ21" s="467">
        <v>1244312</v>
      </c>
      <c r="HK21" s="468"/>
      <c r="HL21" s="467">
        <v>3418697</v>
      </c>
      <c r="HM21" s="468"/>
      <c r="HN21" s="467">
        <v>3151952</v>
      </c>
      <c r="HO21" s="468"/>
      <c r="HP21" s="467">
        <v>2026</v>
      </c>
      <c r="HQ21" s="468"/>
      <c r="HR21" s="467">
        <v>2026</v>
      </c>
      <c r="HS21" s="468"/>
      <c r="HT21" s="467">
        <v>4117061</v>
      </c>
      <c r="HU21" s="468"/>
      <c r="HV21" s="467">
        <v>2416584</v>
      </c>
      <c r="HW21" s="468"/>
      <c r="HX21" s="467">
        <v>475780</v>
      </c>
      <c r="HY21" s="468"/>
      <c r="HZ21" s="467">
        <v>1224697</v>
      </c>
      <c r="IA21" s="468"/>
      <c r="IB21" s="467">
        <v>46700</v>
      </c>
      <c r="IC21" s="468"/>
      <c r="ID21" s="467">
        <v>46700</v>
      </c>
      <c r="IE21" s="468"/>
      <c r="IF21" s="467">
        <v>0</v>
      </c>
      <c r="IG21" s="468"/>
      <c r="IH21" s="467">
        <v>0</v>
      </c>
      <c r="II21" s="468"/>
      <c r="IJ21" s="467">
        <v>355272976</v>
      </c>
      <c r="IK21" s="468"/>
      <c r="IL21" s="467">
        <v>29513491</v>
      </c>
      <c r="IM21" s="468"/>
      <c r="IN21" s="467">
        <v>1431801</v>
      </c>
      <c r="IO21" s="468"/>
      <c r="IP21" s="467">
        <v>10861984</v>
      </c>
      <c r="IQ21" s="468"/>
      <c r="IR21" s="467">
        <v>3985868</v>
      </c>
      <c r="IS21" s="468"/>
      <c r="IT21" s="467">
        <v>13089685</v>
      </c>
      <c r="IU21" s="468"/>
    </row>
    <row r="22" spans="1:255">
      <c r="A22" s="1584">
        <v>2019</v>
      </c>
      <c r="B22" s="469" t="s">
        <v>263</v>
      </c>
      <c r="C22" s="470" t="s">
        <v>430</v>
      </c>
      <c r="D22" s="471">
        <v>79977128345</v>
      </c>
      <c r="E22" s="472"/>
      <c r="F22" s="471">
        <v>3967115382</v>
      </c>
      <c r="G22" s="472"/>
      <c r="H22" s="471">
        <v>201676745</v>
      </c>
      <c r="I22" s="472"/>
      <c r="J22" s="471">
        <v>1165965459</v>
      </c>
      <c r="K22" s="472"/>
      <c r="L22" s="471">
        <v>1933747334</v>
      </c>
      <c r="M22" s="472"/>
      <c r="N22" s="471">
        <v>572482898</v>
      </c>
      <c r="O22" s="472"/>
      <c r="P22" s="471">
        <v>93242946</v>
      </c>
      <c r="Q22" s="472"/>
      <c r="R22" s="471">
        <v>3254985076</v>
      </c>
      <c r="S22" s="472"/>
      <c r="T22" s="471">
        <v>127266038</v>
      </c>
      <c r="U22" s="472"/>
      <c r="V22" s="471">
        <v>455255074</v>
      </c>
      <c r="W22" s="472"/>
      <c r="X22" s="471">
        <v>779192888</v>
      </c>
      <c r="Y22" s="472"/>
      <c r="Z22" s="471">
        <v>273205628</v>
      </c>
      <c r="AA22" s="472"/>
      <c r="AB22" s="471">
        <v>796616051</v>
      </c>
      <c r="AC22" s="472"/>
      <c r="AD22" s="471">
        <v>102091477</v>
      </c>
      <c r="AE22" s="472"/>
      <c r="AF22" s="471">
        <v>666092568</v>
      </c>
      <c r="AG22" s="472"/>
      <c r="AH22" s="471">
        <v>49914974</v>
      </c>
      <c r="AI22" s="472"/>
      <c r="AJ22" s="471">
        <v>5350378</v>
      </c>
      <c r="AK22" s="472"/>
      <c r="AL22" s="471">
        <v>663580024</v>
      </c>
      <c r="AM22" s="472"/>
      <c r="AN22" s="471">
        <v>663580024</v>
      </c>
      <c r="AO22" s="472"/>
      <c r="AP22" s="471">
        <v>3392229594</v>
      </c>
      <c r="AQ22" s="472"/>
      <c r="AR22" s="471">
        <v>348722368</v>
      </c>
      <c r="AS22" s="472"/>
      <c r="AT22" s="471">
        <v>210915622</v>
      </c>
      <c r="AU22" s="472"/>
      <c r="AV22" s="471">
        <v>234021963</v>
      </c>
      <c r="AW22" s="472"/>
      <c r="AX22" s="471">
        <v>594300004</v>
      </c>
      <c r="AY22" s="472"/>
      <c r="AZ22" s="471">
        <v>394264055</v>
      </c>
      <c r="BA22" s="472"/>
      <c r="BB22" s="471">
        <v>444418277</v>
      </c>
      <c r="BC22" s="472"/>
      <c r="BD22" s="471">
        <v>522638668</v>
      </c>
      <c r="BE22" s="472"/>
      <c r="BF22" s="471">
        <v>398389105</v>
      </c>
      <c r="BG22" s="472"/>
      <c r="BH22" s="471">
        <v>244559532</v>
      </c>
      <c r="BI22" s="472"/>
      <c r="BJ22" s="471">
        <v>9314418601</v>
      </c>
      <c r="BK22" s="472"/>
      <c r="BL22" s="471">
        <v>194080044</v>
      </c>
      <c r="BM22" s="472"/>
      <c r="BN22" s="471">
        <v>23388685</v>
      </c>
      <c r="BO22" s="472"/>
      <c r="BP22" s="471">
        <v>9096949872</v>
      </c>
      <c r="BQ22" s="472"/>
      <c r="BR22" s="471">
        <v>8273833104</v>
      </c>
      <c r="BS22" s="472"/>
      <c r="BT22" s="471">
        <v>466062538</v>
      </c>
      <c r="BU22" s="472"/>
      <c r="BV22" s="471">
        <v>1594111585</v>
      </c>
      <c r="BW22" s="472"/>
      <c r="BX22" s="471">
        <v>2634280421</v>
      </c>
      <c r="BY22" s="472"/>
      <c r="BZ22" s="471">
        <v>213617199</v>
      </c>
      <c r="CA22" s="472"/>
      <c r="CB22" s="471">
        <v>607992002</v>
      </c>
      <c r="CC22" s="472"/>
      <c r="CD22" s="471">
        <v>710719800</v>
      </c>
      <c r="CE22" s="472"/>
      <c r="CF22" s="471">
        <v>465184163</v>
      </c>
      <c r="CG22" s="472"/>
      <c r="CH22" s="471">
        <v>101165573</v>
      </c>
      <c r="CI22" s="472"/>
      <c r="CJ22" s="471">
        <v>15795529</v>
      </c>
      <c r="CK22" s="472"/>
      <c r="CL22" s="471">
        <v>42965549</v>
      </c>
      <c r="CM22" s="472"/>
      <c r="CN22" s="471">
        <v>1421938745</v>
      </c>
      <c r="CO22" s="472"/>
      <c r="CP22" s="471">
        <v>4544314320</v>
      </c>
      <c r="CQ22" s="472"/>
      <c r="CR22" s="471">
        <v>3581739557</v>
      </c>
      <c r="CS22" s="472"/>
      <c r="CT22" s="471">
        <v>962574763</v>
      </c>
      <c r="CU22" s="472"/>
      <c r="CV22" s="471">
        <v>792010729</v>
      </c>
      <c r="CW22" s="472"/>
      <c r="CX22" s="471">
        <v>371457458</v>
      </c>
      <c r="CY22" s="472"/>
      <c r="CZ22" s="471">
        <v>408618461</v>
      </c>
      <c r="DA22" s="472"/>
      <c r="DB22" s="471">
        <v>11934810</v>
      </c>
      <c r="DC22" s="472"/>
      <c r="DD22" s="471">
        <v>1035370749</v>
      </c>
      <c r="DE22" s="472"/>
      <c r="DF22" s="471">
        <v>824089086</v>
      </c>
      <c r="DG22" s="472"/>
      <c r="DH22" s="471">
        <v>202823449</v>
      </c>
      <c r="DI22" s="472"/>
      <c r="DJ22" s="471">
        <v>8458214</v>
      </c>
      <c r="DK22" s="472"/>
      <c r="DL22" s="471">
        <v>1361786740</v>
      </c>
      <c r="DM22" s="472"/>
      <c r="DN22" s="471">
        <v>99788722</v>
      </c>
      <c r="DO22" s="472"/>
      <c r="DP22" s="471">
        <v>1109152319</v>
      </c>
      <c r="DQ22" s="472"/>
      <c r="DR22" s="471">
        <v>152845699</v>
      </c>
      <c r="DS22" s="472"/>
      <c r="DT22" s="471">
        <v>4443103208</v>
      </c>
      <c r="DU22" s="472"/>
      <c r="DV22" s="471">
        <v>8394024</v>
      </c>
      <c r="DW22" s="472"/>
      <c r="DX22" s="471">
        <v>129894138</v>
      </c>
      <c r="DY22" s="472"/>
      <c r="DZ22" s="471">
        <v>525929001</v>
      </c>
      <c r="EA22" s="472"/>
      <c r="EB22" s="471">
        <v>70477622</v>
      </c>
      <c r="EC22" s="472"/>
      <c r="ED22" s="471">
        <v>361033390</v>
      </c>
      <c r="EE22" s="472"/>
      <c r="EF22" s="471">
        <v>286929560</v>
      </c>
      <c r="EG22" s="472"/>
      <c r="EH22" s="471">
        <v>115767331</v>
      </c>
      <c r="EI22" s="472"/>
      <c r="EJ22" s="471">
        <v>76081891</v>
      </c>
      <c r="EK22" s="472"/>
      <c r="EL22" s="471">
        <v>50108132</v>
      </c>
      <c r="EM22" s="472"/>
      <c r="EN22" s="471">
        <v>146404542</v>
      </c>
      <c r="EO22" s="472"/>
      <c r="EP22" s="471">
        <v>126836691</v>
      </c>
      <c r="EQ22" s="472"/>
      <c r="ER22" s="471">
        <v>1160337481</v>
      </c>
      <c r="ES22" s="472"/>
      <c r="ET22" s="471">
        <v>1188480272</v>
      </c>
      <c r="EU22" s="472"/>
      <c r="EV22" s="471">
        <v>196429133</v>
      </c>
      <c r="EW22" s="472"/>
      <c r="EX22" s="471">
        <v>928010475</v>
      </c>
      <c r="EY22" s="472"/>
      <c r="EZ22" s="471">
        <v>841612482</v>
      </c>
      <c r="FA22" s="472"/>
      <c r="FB22" s="471">
        <v>41671135</v>
      </c>
      <c r="FC22" s="472"/>
      <c r="FD22" s="471">
        <v>18511027</v>
      </c>
      <c r="FE22" s="472"/>
      <c r="FF22" s="471">
        <v>26215831</v>
      </c>
      <c r="FG22" s="472"/>
      <c r="FH22" s="471">
        <v>897273307</v>
      </c>
      <c r="FI22" s="472"/>
      <c r="FJ22" s="471">
        <v>226074488</v>
      </c>
      <c r="FK22" s="472"/>
      <c r="FL22" s="471">
        <v>202122289</v>
      </c>
      <c r="FM22" s="472"/>
      <c r="FN22" s="471">
        <v>469076530</v>
      </c>
      <c r="FO22" s="472"/>
      <c r="FP22" s="471">
        <v>232088040</v>
      </c>
      <c r="FQ22" s="472"/>
      <c r="FR22" s="471">
        <v>232088040</v>
      </c>
      <c r="FS22" s="472"/>
      <c r="FT22" s="471">
        <v>5908101262</v>
      </c>
      <c r="FU22" s="472"/>
      <c r="FV22" s="471">
        <v>2440456658</v>
      </c>
      <c r="FW22" s="472"/>
      <c r="FX22" s="471">
        <v>1273027672</v>
      </c>
      <c r="FY22" s="472"/>
      <c r="FZ22" s="471">
        <v>473549525</v>
      </c>
      <c r="GA22" s="472"/>
      <c r="GB22" s="471">
        <v>14565226</v>
      </c>
      <c r="GC22" s="472"/>
      <c r="GD22" s="471">
        <v>797195527</v>
      </c>
      <c r="GE22" s="472"/>
      <c r="GF22" s="471">
        <v>52434729</v>
      </c>
      <c r="GG22" s="472"/>
      <c r="GH22" s="471">
        <v>86462813</v>
      </c>
      <c r="GI22" s="472"/>
      <c r="GJ22" s="471">
        <v>25254273</v>
      </c>
      <c r="GK22" s="472"/>
      <c r="GL22" s="471">
        <v>28281953</v>
      </c>
      <c r="GM22" s="472"/>
      <c r="GN22" s="471">
        <v>266914456</v>
      </c>
      <c r="GO22" s="472"/>
      <c r="GP22" s="471">
        <v>449958430</v>
      </c>
      <c r="GQ22" s="472"/>
      <c r="GR22" s="471">
        <v>14296336233</v>
      </c>
      <c r="GS22" s="472"/>
      <c r="GT22" s="471">
        <v>7266900711</v>
      </c>
      <c r="GU22" s="472"/>
      <c r="GV22" s="471">
        <v>7029435522</v>
      </c>
      <c r="GW22" s="472"/>
      <c r="GX22" s="471">
        <v>12767708751</v>
      </c>
      <c r="GY22" s="472"/>
      <c r="GZ22" s="471">
        <v>17936320</v>
      </c>
      <c r="HA22" s="472"/>
      <c r="HB22" s="471">
        <v>9731752318</v>
      </c>
      <c r="HC22" s="472"/>
      <c r="HD22" s="471">
        <v>2950711533</v>
      </c>
      <c r="HE22" s="472"/>
      <c r="HF22" s="471">
        <v>67308580</v>
      </c>
      <c r="HG22" s="472"/>
      <c r="HH22" s="471">
        <v>1889556457</v>
      </c>
      <c r="HI22" s="472"/>
      <c r="HJ22" s="471">
        <v>1627349167</v>
      </c>
      <c r="HK22" s="472"/>
      <c r="HL22" s="471">
        <v>225631992</v>
      </c>
      <c r="HM22" s="472"/>
      <c r="HN22" s="471">
        <v>36575298</v>
      </c>
      <c r="HO22" s="472"/>
      <c r="HP22" s="471">
        <v>41630385</v>
      </c>
      <c r="HQ22" s="472"/>
      <c r="HR22" s="471">
        <v>41630385</v>
      </c>
      <c r="HS22" s="472"/>
      <c r="HT22" s="471">
        <v>1937073568</v>
      </c>
      <c r="HU22" s="472"/>
      <c r="HV22" s="471">
        <v>1232891197</v>
      </c>
      <c r="HW22" s="472"/>
      <c r="HX22" s="471">
        <v>417133876</v>
      </c>
      <c r="HY22" s="472"/>
      <c r="HZ22" s="471">
        <v>287048495</v>
      </c>
      <c r="IA22" s="472"/>
      <c r="IB22" s="471">
        <v>36602340</v>
      </c>
      <c r="IC22" s="472"/>
      <c r="ID22" s="471">
        <v>16912811</v>
      </c>
      <c r="IE22" s="472"/>
      <c r="IF22" s="471">
        <v>19689529</v>
      </c>
      <c r="IG22" s="472"/>
      <c r="IH22" s="471">
        <v>0</v>
      </c>
      <c r="II22" s="472"/>
      <c r="IJ22" s="471">
        <v>61092743071</v>
      </c>
      <c r="IK22" s="472"/>
      <c r="IL22" s="471">
        <v>3303593960</v>
      </c>
      <c r="IM22" s="472"/>
      <c r="IN22" s="471">
        <v>198828498</v>
      </c>
      <c r="IO22" s="472"/>
      <c r="IP22" s="471">
        <v>1146030188</v>
      </c>
      <c r="IQ22" s="472"/>
      <c r="IR22" s="471">
        <v>1332610462</v>
      </c>
      <c r="IS22" s="472"/>
      <c r="IT22" s="471">
        <v>565424844</v>
      </c>
      <c r="IU22" s="472"/>
    </row>
    <row r="23" spans="1:255">
      <c r="A23" s="1585"/>
      <c r="B23" s="465" t="s">
        <v>3</v>
      </c>
      <c r="C23" s="466">
        <v>16</v>
      </c>
      <c r="D23" s="467">
        <v>9876743691</v>
      </c>
      <c r="E23" s="468"/>
      <c r="F23" s="467">
        <v>1004843345</v>
      </c>
      <c r="G23" s="468"/>
      <c r="H23" s="467">
        <v>65441260</v>
      </c>
      <c r="I23" s="468"/>
      <c r="J23" s="467">
        <v>211290808</v>
      </c>
      <c r="K23" s="468"/>
      <c r="L23" s="467">
        <v>587175264</v>
      </c>
      <c r="M23" s="468"/>
      <c r="N23" s="467">
        <v>134733360</v>
      </c>
      <c r="O23" s="468"/>
      <c r="P23" s="467">
        <v>6202653</v>
      </c>
      <c r="Q23" s="468"/>
      <c r="R23" s="467">
        <v>481093583</v>
      </c>
      <c r="S23" s="468"/>
      <c r="T23" s="467">
        <v>9415946</v>
      </c>
      <c r="U23" s="468"/>
      <c r="V23" s="467">
        <v>196286800</v>
      </c>
      <c r="W23" s="468"/>
      <c r="X23" s="467">
        <v>181827571</v>
      </c>
      <c r="Y23" s="468"/>
      <c r="Z23" s="467">
        <v>2586211</v>
      </c>
      <c r="AA23" s="468"/>
      <c r="AB23" s="467">
        <v>19221092</v>
      </c>
      <c r="AC23" s="468"/>
      <c r="AD23" s="467">
        <v>12228407</v>
      </c>
      <c r="AE23" s="468"/>
      <c r="AF23" s="467">
        <v>21943097</v>
      </c>
      <c r="AG23" s="468"/>
      <c r="AH23" s="467">
        <v>36843445</v>
      </c>
      <c r="AI23" s="468"/>
      <c r="AJ23" s="467">
        <v>741014</v>
      </c>
      <c r="AK23" s="468"/>
      <c r="AL23" s="467">
        <v>148933831</v>
      </c>
      <c r="AM23" s="468"/>
      <c r="AN23" s="467">
        <v>148933831</v>
      </c>
      <c r="AO23" s="468"/>
      <c r="AP23" s="467">
        <v>402488082</v>
      </c>
      <c r="AQ23" s="468"/>
      <c r="AR23" s="467">
        <v>66060750</v>
      </c>
      <c r="AS23" s="468"/>
      <c r="AT23" s="467">
        <v>17075870</v>
      </c>
      <c r="AU23" s="468"/>
      <c r="AV23" s="467">
        <v>11026170</v>
      </c>
      <c r="AW23" s="468"/>
      <c r="AX23" s="467">
        <v>81350664</v>
      </c>
      <c r="AY23" s="468"/>
      <c r="AZ23" s="467">
        <v>57909996</v>
      </c>
      <c r="BA23" s="468"/>
      <c r="BB23" s="467">
        <v>35513304</v>
      </c>
      <c r="BC23" s="468"/>
      <c r="BD23" s="467">
        <v>80576894</v>
      </c>
      <c r="BE23" s="468"/>
      <c r="BF23" s="467">
        <v>52971075</v>
      </c>
      <c r="BG23" s="468"/>
      <c r="BH23" s="467">
        <v>3359</v>
      </c>
      <c r="BI23" s="468"/>
      <c r="BJ23" s="467">
        <v>233165370</v>
      </c>
      <c r="BK23" s="468"/>
      <c r="BL23" s="467">
        <v>53456791</v>
      </c>
      <c r="BM23" s="468"/>
      <c r="BN23" s="467">
        <v>9096743</v>
      </c>
      <c r="BO23" s="468"/>
      <c r="BP23" s="467">
        <v>170611836</v>
      </c>
      <c r="BQ23" s="468"/>
      <c r="BR23" s="467">
        <v>817360136</v>
      </c>
      <c r="BS23" s="468"/>
      <c r="BT23" s="467">
        <v>85353968</v>
      </c>
      <c r="BU23" s="468"/>
      <c r="BV23" s="467">
        <v>370770277</v>
      </c>
      <c r="BW23" s="468"/>
      <c r="BX23" s="467">
        <v>27743872</v>
      </c>
      <c r="BY23" s="468"/>
      <c r="BZ23" s="467">
        <v>24332435</v>
      </c>
      <c r="CA23" s="468"/>
      <c r="CB23" s="467">
        <v>117120028</v>
      </c>
      <c r="CC23" s="468"/>
      <c r="CD23" s="467">
        <v>24416302</v>
      </c>
      <c r="CE23" s="468"/>
      <c r="CF23" s="467">
        <v>31055661</v>
      </c>
      <c r="CG23" s="468"/>
      <c r="CH23" s="467">
        <v>12227134</v>
      </c>
      <c r="CI23" s="468"/>
      <c r="CJ23" s="467">
        <v>2701380</v>
      </c>
      <c r="CK23" s="468"/>
      <c r="CL23" s="467">
        <v>3646163</v>
      </c>
      <c r="CM23" s="468"/>
      <c r="CN23" s="467">
        <v>117992916</v>
      </c>
      <c r="CO23" s="468"/>
      <c r="CP23" s="467">
        <v>1103385806</v>
      </c>
      <c r="CQ23" s="468"/>
      <c r="CR23" s="467">
        <v>906662432</v>
      </c>
      <c r="CS23" s="468"/>
      <c r="CT23" s="467">
        <v>196723374</v>
      </c>
      <c r="CU23" s="468"/>
      <c r="CV23" s="467">
        <v>101786663</v>
      </c>
      <c r="CW23" s="468"/>
      <c r="CX23" s="467">
        <v>81578048</v>
      </c>
      <c r="CY23" s="468"/>
      <c r="CZ23" s="467">
        <v>19652663</v>
      </c>
      <c r="DA23" s="468"/>
      <c r="DB23" s="467">
        <v>555952</v>
      </c>
      <c r="DC23" s="468"/>
      <c r="DD23" s="467">
        <v>271751143</v>
      </c>
      <c r="DE23" s="468"/>
      <c r="DF23" s="467">
        <v>266521071</v>
      </c>
      <c r="DG23" s="468"/>
      <c r="DH23" s="467">
        <v>4741645</v>
      </c>
      <c r="DI23" s="468"/>
      <c r="DJ23" s="467">
        <v>488427</v>
      </c>
      <c r="DK23" s="468"/>
      <c r="DL23" s="467">
        <v>201459149</v>
      </c>
      <c r="DM23" s="468"/>
      <c r="DN23" s="467">
        <v>20769677</v>
      </c>
      <c r="DO23" s="468"/>
      <c r="DP23" s="467">
        <v>170014712</v>
      </c>
      <c r="DQ23" s="468"/>
      <c r="DR23" s="467">
        <v>10674760</v>
      </c>
      <c r="DS23" s="468"/>
      <c r="DT23" s="467">
        <v>346404979</v>
      </c>
      <c r="DU23" s="468"/>
      <c r="DV23" s="467">
        <v>974291</v>
      </c>
      <c r="DW23" s="468"/>
      <c r="DX23" s="467">
        <v>69683239</v>
      </c>
      <c r="DY23" s="468"/>
      <c r="DZ23" s="467">
        <v>11366923</v>
      </c>
      <c r="EA23" s="468"/>
      <c r="EB23" s="467">
        <v>7419309</v>
      </c>
      <c r="EC23" s="468"/>
      <c r="ED23" s="467">
        <v>49474255</v>
      </c>
      <c r="EE23" s="468"/>
      <c r="EF23" s="467">
        <v>25371147</v>
      </c>
      <c r="EG23" s="468"/>
      <c r="EH23" s="467">
        <v>21012341</v>
      </c>
      <c r="EI23" s="468"/>
      <c r="EJ23" s="467">
        <v>11894120</v>
      </c>
      <c r="EK23" s="468"/>
      <c r="EL23" s="467">
        <v>4738754</v>
      </c>
      <c r="EM23" s="468"/>
      <c r="EN23" s="467">
        <v>19191296</v>
      </c>
      <c r="EO23" s="468"/>
      <c r="EP23" s="467">
        <v>8124972</v>
      </c>
      <c r="EQ23" s="468"/>
      <c r="ER23" s="467">
        <v>63010004</v>
      </c>
      <c r="ES23" s="468"/>
      <c r="ET23" s="467">
        <v>35348041</v>
      </c>
      <c r="EU23" s="468"/>
      <c r="EV23" s="467">
        <v>18796287</v>
      </c>
      <c r="EW23" s="468"/>
      <c r="EX23" s="467">
        <v>53244354</v>
      </c>
      <c r="EY23" s="468"/>
      <c r="EZ23" s="467">
        <v>43710881</v>
      </c>
      <c r="FA23" s="468"/>
      <c r="FB23" s="467">
        <v>7067355</v>
      </c>
      <c r="FC23" s="468"/>
      <c r="FD23" s="467">
        <v>1603841</v>
      </c>
      <c r="FE23" s="468"/>
      <c r="FF23" s="467">
        <v>862277</v>
      </c>
      <c r="FG23" s="468"/>
      <c r="FH23" s="467">
        <v>164715860</v>
      </c>
      <c r="FI23" s="468"/>
      <c r="FJ23" s="467">
        <v>42795500</v>
      </c>
      <c r="FK23" s="468"/>
      <c r="FL23" s="467">
        <v>39655954</v>
      </c>
      <c r="FM23" s="468"/>
      <c r="FN23" s="467">
        <v>82264406</v>
      </c>
      <c r="FO23" s="468"/>
      <c r="FP23" s="467">
        <v>4677649</v>
      </c>
      <c r="FQ23" s="468"/>
      <c r="FR23" s="467">
        <v>4677649</v>
      </c>
      <c r="FS23" s="468"/>
      <c r="FT23" s="467">
        <v>1392989117</v>
      </c>
      <c r="FU23" s="468"/>
      <c r="FV23" s="467">
        <v>491381642</v>
      </c>
      <c r="FW23" s="468"/>
      <c r="FX23" s="467">
        <v>283171676</v>
      </c>
      <c r="FY23" s="468"/>
      <c r="FZ23" s="467">
        <v>221893077</v>
      </c>
      <c r="GA23" s="468"/>
      <c r="GB23" s="467">
        <v>2143430</v>
      </c>
      <c r="GC23" s="468"/>
      <c r="GD23" s="467">
        <v>158357270</v>
      </c>
      <c r="GE23" s="468"/>
      <c r="GF23" s="467">
        <v>2020489</v>
      </c>
      <c r="GG23" s="468"/>
      <c r="GH23" s="467">
        <v>21622940</v>
      </c>
      <c r="GI23" s="468"/>
      <c r="GJ23" s="467">
        <v>11619318</v>
      </c>
      <c r="GK23" s="468"/>
      <c r="GL23" s="467">
        <v>2137395</v>
      </c>
      <c r="GM23" s="468"/>
      <c r="GN23" s="467">
        <v>54061016</v>
      </c>
      <c r="GO23" s="468"/>
      <c r="GP23" s="467">
        <v>144580864</v>
      </c>
      <c r="GQ23" s="468"/>
      <c r="GR23" s="467">
        <v>1850252738</v>
      </c>
      <c r="GS23" s="468"/>
      <c r="GT23" s="467">
        <v>1229943610</v>
      </c>
      <c r="GU23" s="468"/>
      <c r="GV23" s="467">
        <v>620309128</v>
      </c>
      <c r="GW23" s="468"/>
      <c r="GX23" s="467">
        <v>1051357550</v>
      </c>
      <c r="GY23" s="468"/>
      <c r="GZ23" s="467">
        <v>4845220</v>
      </c>
      <c r="HA23" s="468"/>
      <c r="HB23" s="467">
        <v>1041302553</v>
      </c>
      <c r="HC23" s="468"/>
      <c r="HD23" s="467">
        <v>2527095</v>
      </c>
      <c r="HE23" s="468"/>
      <c r="HF23" s="467">
        <v>2682682</v>
      </c>
      <c r="HG23" s="468"/>
      <c r="HH23" s="467">
        <v>113949714</v>
      </c>
      <c r="HI23" s="468"/>
      <c r="HJ23" s="467">
        <v>103496437</v>
      </c>
      <c r="HK23" s="468"/>
      <c r="HL23" s="467">
        <v>5080804</v>
      </c>
      <c r="HM23" s="468"/>
      <c r="HN23" s="467">
        <v>5372473</v>
      </c>
      <c r="HO23" s="468"/>
      <c r="HP23" s="467">
        <v>1292606</v>
      </c>
      <c r="HQ23" s="468"/>
      <c r="HR23" s="467">
        <v>1292606</v>
      </c>
      <c r="HS23" s="468"/>
      <c r="HT23" s="467">
        <v>131081344</v>
      </c>
      <c r="HU23" s="468"/>
      <c r="HV23" s="467">
        <v>77823345</v>
      </c>
      <c r="HW23" s="468"/>
      <c r="HX23" s="467">
        <v>19783441</v>
      </c>
      <c r="HY23" s="468"/>
      <c r="HZ23" s="467">
        <v>33474558</v>
      </c>
      <c r="IA23" s="468"/>
      <c r="IB23" s="467">
        <v>510672</v>
      </c>
      <c r="IC23" s="468"/>
      <c r="ID23" s="467">
        <v>510672</v>
      </c>
      <c r="IE23" s="468"/>
      <c r="IF23" s="467">
        <v>0</v>
      </c>
      <c r="IG23" s="468"/>
      <c r="IH23" s="467">
        <v>0</v>
      </c>
      <c r="II23" s="468"/>
      <c r="IJ23" s="467">
        <v>7889746647</v>
      </c>
      <c r="IK23" s="468"/>
      <c r="IL23" s="467">
        <v>806813465</v>
      </c>
      <c r="IM23" s="468"/>
      <c r="IN23" s="467">
        <v>65441260</v>
      </c>
      <c r="IO23" s="468"/>
      <c r="IP23" s="467">
        <v>210657018</v>
      </c>
      <c r="IQ23" s="468"/>
      <c r="IR23" s="467">
        <v>391173499</v>
      </c>
      <c r="IS23" s="468"/>
      <c r="IT23" s="467">
        <v>134733360</v>
      </c>
      <c r="IU23" s="468"/>
    </row>
    <row r="24" spans="1:255">
      <c r="A24" s="1585"/>
      <c r="B24" s="469" t="s">
        <v>150</v>
      </c>
      <c r="C24" s="470" t="s">
        <v>290</v>
      </c>
      <c r="D24" s="471">
        <v>1093579725</v>
      </c>
      <c r="E24" s="472"/>
      <c r="F24" s="471">
        <v>108288430</v>
      </c>
      <c r="G24" s="472"/>
      <c r="H24" s="471">
        <v>7264851</v>
      </c>
      <c r="I24" s="472"/>
      <c r="J24" s="471">
        <v>12836736</v>
      </c>
      <c r="K24" s="472"/>
      <c r="L24" s="471">
        <v>77290229</v>
      </c>
      <c r="M24" s="472"/>
      <c r="N24" s="471">
        <v>10157508</v>
      </c>
      <c r="O24" s="472"/>
      <c r="P24" s="471">
        <v>739106</v>
      </c>
      <c r="Q24" s="472"/>
      <c r="R24" s="471">
        <v>66168110</v>
      </c>
      <c r="S24" s="472"/>
      <c r="T24" s="471">
        <v>346099</v>
      </c>
      <c r="U24" s="472"/>
      <c r="V24" s="471">
        <v>27142479</v>
      </c>
      <c r="W24" s="472"/>
      <c r="X24" s="471">
        <v>14089078</v>
      </c>
      <c r="Y24" s="472"/>
      <c r="Z24" s="471">
        <v>276248</v>
      </c>
      <c r="AA24" s="472"/>
      <c r="AB24" s="471">
        <v>4282378</v>
      </c>
      <c r="AC24" s="472"/>
      <c r="AD24" s="471">
        <v>289176</v>
      </c>
      <c r="AE24" s="472"/>
      <c r="AF24" s="471">
        <v>6978824</v>
      </c>
      <c r="AG24" s="472"/>
      <c r="AH24" s="471">
        <v>12563293</v>
      </c>
      <c r="AI24" s="472"/>
      <c r="AJ24" s="471">
        <v>200535</v>
      </c>
      <c r="AK24" s="472"/>
      <c r="AL24" s="471">
        <v>26177343</v>
      </c>
      <c r="AM24" s="472"/>
      <c r="AN24" s="471">
        <v>26177343</v>
      </c>
      <c r="AO24" s="472"/>
      <c r="AP24" s="471">
        <v>63414718</v>
      </c>
      <c r="AQ24" s="472"/>
      <c r="AR24" s="471">
        <v>27742765</v>
      </c>
      <c r="AS24" s="472"/>
      <c r="AT24" s="471">
        <v>954162</v>
      </c>
      <c r="AU24" s="472"/>
      <c r="AV24" s="471">
        <v>2688511</v>
      </c>
      <c r="AW24" s="472"/>
      <c r="AX24" s="471">
        <v>3667990</v>
      </c>
      <c r="AY24" s="472"/>
      <c r="AZ24" s="471">
        <v>5799471</v>
      </c>
      <c r="BA24" s="472"/>
      <c r="BB24" s="471">
        <v>2680294</v>
      </c>
      <c r="BC24" s="472"/>
      <c r="BD24" s="471">
        <v>423723</v>
      </c>
      <c r="BE24" s="472"/>
      <c r="BF24" s="471">
        <v>19457802</v>
      </c>
      <c r="BG24" s="472"/>
      <c r="BH24" s="471">
        <v>0</v>
      </c>
      <c r="BI24" s="472"/>
      <c r="BJ24" s="471">
        <v>5631879</v>
      </c>
      <c r="BK24" s="472"/>
      <c r="BL24" s="471">
        <v>3717463</v>
      </c>
      <c r="BM24" s="472"/>
      <c r="BN24" s="471">
        <v>185806</v>
      </c>
      <c r="BO24" s="472"/>
      <c r="BP24" s="471">
        <v>1728610</v>
      </c>
      <c r="BQ24" s="472"/>
      <c r="BR24" s="471">
        <v>118558749</v>
      </c>
      <c r="BS24" s="472"/>
      <c r="BT24" s="471">
        <v>23055508</v>
      </c>
      <c r="BU24" s="472"/>
      <c r="BV24" s="471">
        <v>44442721</v>
      </c>
      <c r="BW24" s="472"/>
      <c r="BX24" s="471">
        <v>14772208</v>
      </c>
      <c r="BY24" s="472"/>
      <c r="BZ24" s="471">
        <v>106543</v>
      </c>
      <c r="CA24" s="472"/>
      <c r="CB24" s="471">
        <v>3753731</v>
      </c>
      <c r="CC24" s="472"/>
      <c r="CD24" s="471">
        <v>1994204</v>
      </c>
      <c r="CE24" s="472"/>
      <c r="CF24" s="471">
        <v>2773761</v>
      </c>
      <c r="CG24" s="472"/>
      <c r="CH24" s="471">
        <v>1678521</v>
      </c>
      <c r="CI24" s="472"/>
      <c r="CJ24" s="471">
        <v>1846969</v>
      </c>
      <c r="CK24" s="472"/>
      <c r="CL24" s="471">
        <v>3184390</v>
      </c>
      <c r="CM24" s="472"/>
      <c r="CN24" s="471">
        <v>20950193</v>
      </c>
      <c r="CO24" s="472"/>
      <c r="CP24" s="471">
        <v>110041754</v>
      </c>
      <c r="CQ24" s="472"/>
      <c r="CR24" s="471">
        <v>51002857</v>
      </c>
      <c r="CS24" s="472"/>
      <c r="CT24" s="471">
        <v>59038897</v>
      </c>
      <c r="CU24" s="472"/>
      <c r="CV24" s="471">
        <v>7544428</v>
      </c>
      <c r="CW24" s="472"/>
      <c r="CX24" s="471">
        <v>477341</v>
      </c>
      <c r="CY24" s="472"/>
      <c r="CZ24" s="471">
        <v>7043671</v>
      </c>
      <c r="DA24" s="472"/>
      <c r="DB24" s="471">
        <v>23416</v>
      </c>
      <c r="DC24" s="472"/>
      <c r="DD24" s="471">
        <v>96665575</v>
      </c>
      <c r="DE24" s="472"/>
      <c r="DF24" s="471">
        <v>96531601</v>
      </c>
      <c r="DG24" s="472"/>
      <c r="DH24" s="471">
        <v>41889</v>
      </c>
      <c r="DI24" s="472"/>
      <c r="DJ24" s="471">
        <v>92085</v>
      </c>
      <c r="DK24" s="472"/>
      <c r="DL24" s="471">
        <v>23823761</v>
      </c>
      <c r="DM24" s="472"/>
      <c r="DN24" s="471">
        <v>3137367</v>
      </c>
      <c r="DO24" s="472"/>
      <c r="DP24" s="471">
        <v>18276580</v>
      </c>
      <c r="DQ24" s="472"/>
      <c r="DR24" s="471">
        <v>2409814</v>
      </c>
      <c r="DS24" s="472"/>
      <c r="DT24" s="471">
        <v>63618640</v>
      </c>
      <c r="DU24" s="472"/>
      <c r="DV24" s="471">
        <v>736645</v>
      </c>
      <c r="DW24" s="472"/>
      <c r="DX24" s="471">
        <v>11147196</v>
      </c>
      <c r="DY24" s="472"/>
      <c r="DZ24" s="471">
        <v>2735769</v>
      </c>
      <c r="EA24" s="472"/>
      <c r="EB24" s="471">
        <v>1995313</v>
      </c>
      <c r="EC24" s="472"/>
      <c r="ED24" s="471">
        <v>11012390</v>
      </c>
      <c r="EE24" s="472"/>
      <c r="EF24" s="471">
        <v>3742071</v>
      </c>
      <c r="EG24" s="472"/>
      <c r="EH24" s="471">
        <v>2927083</v>
      </c>
      <c r="EI24" s="472"/>
      <c r="EJ24" s="471">
        <v>1255095</v>
      </c>
      <c r="EK24" s="472"/>
      <c r="EL24" s="471">
        <v>1818174</v>
      </c>
      <c r="EM24" s="472"/>
      <c r="EN24" s="471">
        <v>4277940</v>
      </c>
      <c r="EO24" s="472"/>
      <c r="EP24" s="471">
        <v>3869697</v>
      </c>
      <c r="EQ24" s="472"/>
      <c r="ER24" s="471">
        <v>9080982</v>
      </c>
      <c r="ES24" s="472"/>
      <c r="ET24" s="471">
        <v>6766291</v>
      </c>
      <c r="EU24" s="472"/>
      <c r="EV24" s="471">
        <v>2253994</v>
      </c>
      <c r="EW24" s="472"/>
      <c r="EX24" s="471">
        <v>3387995</v>
      </c>
      <c r="EY24" s="472"/>
      <c r="EZ24" s="471">
        <v>723067</v>
      </c>
      <c r="FA24" s="472"/>
      <c r="FB24" s="471">
        <v>1526208</v>
      </c>
      <c r="FC24" s="472"/>
      <c r="FD24" s="471">
        <v>1132953</v>
      </c>
      <c r="FE24" s="472"/>
      <c r="FF24" s="471">
        <v>5767</v>
      </c>
      <c r="FG24" s="472"/>
      <c r="FH24" s="471">
        <v>32876053</v>
      </c>
      <c r="FI24" s="472"/>
      <c r="FJ24" s="471">
        <v>4233249</v>
      </c>
      <c r="FK24" s="472"/>
      <c r="FL24" s="471">
        <v>1441765</v>
      </c>
      <c r="FM24" s="472"/>
      <c r="FN24" s="471">
        <v>27201039</v>
      </c>
      <c r="FO24" s="472"/>
      <c r="FP24" s="471">
        <v>1321433</v>
      </c>
      <c r="FQ24" s="472"/>
      <c r="FR24" s="471">
        <v>1321433</v>
      </c>
      <c r="FS24" s="472"/>
      <c r="FT24" s="471">
        <v>111991406</v>
      </c>
      <c r="FU24" s="472"/>
      <c r="FV24" s="471">
        <v>58328028</v>
      </c>
      <c r="FW24" s="472"/>
      <c r="FX24" s="471">
        <v>26410896</v>
      </c>
      <c r="FY24" s="472"/>
      <c r="FZ24" s="471">
        <v>7515646</v>
      </c>
      <c r="GA24" s="472"/>
      <c r="GB24" s="471">
        <v>683</v>
      </c>
      <c r="GC24" s="472"/>
      <c r="GD24" s="471">
        <v>7363070</v>
      </c>
      <c r="GE24" s="472"/>
      <c r="GF24" s="471">
        <v>268177</v>
      </c>
      <c r="GG24" s="472"/>
      <c r="GH24" s="471">
        <v>1887781</v>
      </c>
      <c r="GI24" s="472"/>
      <c r="GJ24" s="471">
        <v>69202</v>
      </c>
      <c r="GK24" s="472"/>
      <c r="GL24" s="471">
        <v>465004</v>
      </c>
      <c r="GM24" s="472"/>
      <c r="GN24" s="471">
        <v>4235261</v>
      </c>
      <c r="GO24" s="472"/>
      <c r="GP24" s="471">
        <v>5447658</v>
      </c>
      <c r="GQ24" s="472"/>
      <c r="GR24" s="471">
        <v>166418635</v>
      </c>
      <c r="GS24" s="472"/>
      <c r="GT24" s="471">
        <v>117072554</v>
      </c>
      <c r="GU24" s="472"/>
      <c r="GV24" s="471">
        <v>49346081</v>
      </c>
      <c r="GW24" s="472"/>
      <c r="GX24" s="471">
        <v>41976033</v>
      </c>
      <c r="GY24" s="472"/>
      <c r="GZ24" s="471">
        <v>14185</v>
      </c>
      <c r="HA24" s="472"/>
      <c r="HB24" s="471">
        <v>39821175</v>
      </c>
      <c r="HC24" s="472"/>
      <c r="HD24" s="471">
        <v>5222</v>
      </c>
      <c r="HE24" s="472"/>
      <c r="HF24" s="471">
        <v>2135451</v>
      </c>
      <c r="HG24" s="472"/>
      <c r="HH24" s="471">
        <v>27425540</v>
      </c>
      <c r="HI24" s="472"/>
      <c r="HJ24" s="471">
        <v>25847272</v>
      </c>
      <c r="HK24" s="472"/>
      <c r="HL24" s="471">
        <v>774656</v>
      </c>
      <c r="HM24" s="472"/>
      <c r="HN24" s="471">
        <v>803612</v>
      </c>
      <c r="HO24" s="472"/>
      <c r="HP24" s="471">
        <v>15330</v>
      </c>
      <c r="HQ24" s="472"/>
      <c r="HR24" s="471">
        <v>15330</v>
      </c>
      <c r="HS24" s="472"/>
      <c r="HT24" s="471">
        <v>18210360</v>
      </c>
      <c r="HU24" s="472"/>
      <c r="HV24" s="471">
        <v>7444764</v>
      </c>
      <c r="HW24" s="472"/>
      <c r="HX24" s="471">
        <v>1898177</v>
      </c>
      <c r="HY24" s="472"/>
      <c r="HZ24" s="471">
        <v>8867419</v>
      </c>
      <c r="IA24" s="472"/>
      <c r="IB24" s="471">
        <v>23553</v>
      </c>
      <c r="IC24" s="472"/>
      <c r="ID24" s="471">
        <v>23553</v>
      </c>
      <c r="IE24" s="472"/>
      <c r="IF24" s="471">
        <v>0</v>
      </c>
      <c r="IG24" s="472"/>
      <c r="IH24" s="471">
        <v>0</v>
      </c>
      <c r="II24" s="472"/>
      <c r="IJ24" s="471">
        <v>805934910</v>
      </c>
      <c r="IK24" s="472"/>
      <c r="IL24" s="471">
        <v>84010133</v>
      </c>
      <c r="IM24" s="472"/>
      <c r="IN24" s="471">
        <v>7264851</v>
      </c>
      <c r="IO24" s="472"/>
      <c r="IP24" s="471">
        <v>12836736</v>
      </c>
      <c r="IQ24" s="472"/>
      <c r="IR24" s="471">
        <v>53563175</v>
      </c>
      <c r="IS24" s="472"/>
      <c r="IT24" s="471">
        <v>10157508</v>
      </c>
      <c r="IU24" s="472"/>
    </row>
    <row r="25" spans="1:255">
      <c r="A25" s="1585"/>
      <c r="B25" s="465" t="s">
        <v>151</v>
      </c>
      <c r="C25" s="466" t="s">
        <v>291</v>
      </c>
      <c r="D25" s="467">
        <v>1381254381</v>
      </c>
      <c r="E25" s="468"/>
      <c r="F25" s="467">
        <v>112890564</v>
      </c>
      <c r="G25" s="468"/>
      <c r="H25" s="467">
        <v>5090926</v>
      </c>
      <c r="I25" s="468"/>
      <c r="J25" s="467">
        <v>13448106</v>
      </c>
      <c r="K25" s="468"/>
      <c r="L25" s="467">
        <v>87466135</v>
      </c>
      <c r="M25" s="468"/>
      <c r="N25" s="467">
        <v>4614053</v>
      </c>
      <c r="O25" s="468"/>
      <c r="P25" s="467">
        <v>2271344</v>
      </c>
      <c r="Q25" s="468"/>
      <c r="R25" s="467">
        <v>5359953</v>
      </c>
      <c r="S25" s="468"/>
      <c r="T25" s="467">
        <v>129232</v>
      </c>
      <c r="U25" s="468"/>
      <c r="V25" s="467">
        <v>2564432</v>
      </c>
      <c r="W25" s="468"/>
      <c r="X25" s="467">
        <v>1251845</v>
      </c>
      <c r="Y25" s="468"/>
      <c r="Z25" s="467">
        <v>22843</v>
      </c>
      <c r="AA25" s="468"/>
      <c r="AB25" s="467">
        <v>69648</v>
      </c>
      <c r="AC25" s="468"/>
      <c r="AD25" s="467">
        <v>368067</v>
      </c>
      <c r="AE25" s="468"/>
      <c r="AF25" s="467">
        <v>825754</v>
      </c>
      <c r="AG25" s="468"/>
      <c r="AH25" s="467">
        <v>126221</v>
      </c>
      <c r="AI25" s="468"/>
      <c r="AJ25" s="467">
        <v>1911</v>
      </c>
      <c r="AK25" s="468"/>
      <c r="AL25" s="467">
        <v>14774135</v>
      </c>
      <c r="AM25" s="468"/>
      <c r="AN25" s="467">
        <v>14774135</v>
      </c>
      <c r="AO25" s="468"/>
      <c r="AP25" s="467">
        <v>20389828</v>
      </c>
      <c r="AQ25" s="468"/>
      <c r="AR25" s="467">
        <v>1603569</v>
      </c>
      <c r="AS25" s="468"/>
      <c r="AT25" s="467">
        <v>240268</v>
      </c>
      <c r="AU25" s="468"/>
      <c r="AV25" s="467">
        <v>41722</v>
      </c>
      <c r="AW25" s="468"/>
      <c r="AX25" s="467">
        <v>335515</v>
      </c>
      <c r="AY25" s="468"/>
      <c r="AZ25" s="467">
        <v>803698</v>
      </c>
      <c r="BA25" s="468"/>
      <c r="BB25" s="467">
        <v>6862782</v>
      </c>
      <c r="BC25" s="468"/>
      <c r="BD25" s="467">
        <v>8633154</v>
      </c>
      <c r="BE25" s="468"/>
      <c r="BF25" s="467">
        <v>1869120</v>
      </c>
      <c r="BG25" s="468"/>
      <c r="BH25" s="467">
        <v>0</v>
      </c>
      <c r="BI25" s="468"/>
      <c r="BJ25" s="467">
        <v>9136391</v>
      </c>
      <c r="BK25" s="468"/>
      <c r="BL25" s="467">
        <v>493142</v>
      </c>
      <c r="BM25" s="468"/>
      <c r="BN25" s="467">
        <v>67900</v>
      </c>
      <c r="BO25" s="468"/>
      <c r="BP25" s="467">
        <v>8575349</v>
      </c>
      <c r="BQ25" s="468"/>
      <c r="BR25" s="467">
        <v>98004937</v>
      </c>
      <c r="BS25" s="468"/>
      <c r="BT25" s="467">
        <v>798576</v>
      </c>
      <c r="BU25" s="468"/>
      <c r="BV25" s="467">
        <v>67402806</v>
      </c>
      <c r="BW25" s="468"/>
      <c r="BX25" s="467">
        <v>10255045</v>
      </c>
      <c r="BY25" s="468"/>
      <c r="BZ25" s="467">
        <v>733186</v>
      </c>
      <c r="CA25" s="468"/>
      <c r="CB25" s="467">
        <v>7418120</v>
      </c>
      <c r="CC25" s="468"/>
      <c r="CD25" s="467">
        <v>1616770</v>
      </c>
      <c r="CE25" s="468"/>
      <c r="CF25" s="467">
        <v>2456582</v>
      </c>
      <c r="CG25" s="468"/>
      <c r="CH25" s="467">
        <v>1795139</v>
      </c>
      <c r="CI25" s="468"/>
      <c r="CJ25" s="467">
        <v>139619</v>
      </c>
      <c r="CK25" s="468"/>
      <c r="CL25" s="467">
        <v>58842</v>
      </c>
      <c r="CM25" s="468"/>
      <c r="CN25" s="467">
        <v>5330252</v>
      </c>
      <c r="CO25" s="468"/>
      <c r="CP25" s="467">
        <v>82267260</v>
      </c>
      <c r="CQ25" s="468"/>
      <c r="CR25" s="467">
        <v>52817684</v>
      </c>
      <c r="CS25" s="468"/>
      <c r="CT25" s="467">
        <v>29449576</v>
      </c>
      <c r="CU25" s="468"/>
      <c r="CV25" s="467">
        <v>537667</v>
      </c>
      <c r="CW25" s="468"/>
      <c r="CX25" s="467">
        <v>0</v>
      </c>
      <c r="CY25" s="468"/>
      <c r="CZ25" s="467">
        <v>535353</v>
      </c>
      <c r="DA25" s="468"/>
      <c r="DB25" s="467">
        <v>2314</v>
      </c>
      <c r="DC25" s="468"/>
      <c r="DD25" s="467">
        <v>87837630</v>
      </c>
      <c r="DE25" s="468"/>
      <c r="DF25" s="467">
        <v>87502192</v>
      </c>
      <c r="DG25" s="468"/>
      <c r="DH25" s="467">
        <v>283566</v>
      </c>
      <c r="DI25" s="468"/>
      <c r="DJ25" s="467">
        <v>51872</v>
      </c>
      <c r="DK25" s="468"/>
      <c r="DL25" s="467">
        <v>27119715</v>
      </c>
      <c r="DM25" s="468"/>
      <c r="DN25" s="467">
        <v>142748</v>
      </c>
      <c r="DO25" s="468"/>
      <c r="DP25" s="467">
        <v>25665159</v>
      </c>
      <c r="DQ25" s="468"/>
      <c r="DR25" s="467">
        <v>1311808</v>
      </c>
      <c r="DS25" s="468"/>
      <c r="DT25" s="467">
        <v>50908349</v>
      </c>
      <c r="DU25" s="468"/>
      <c r="DV25" s="467">
        <v>56726</v>
      </c>
      <c r="DW25" s="468"/>
      <c r="DX25" s="467">
        <v>13725790</v>
      </c>
      <c r="DY25" s="468"/>
      <c r="DZ25" s="467">
        <v>4198153</v>
      </c>
      <c r="EA25" s="468"/>
      <c r="EB25" s="467">
        <v>962670</v>
      </c>
      <c r="EC25" s="468"/>
      <c r="ED25" s="467">
        <v>19251891</v>
      </c>
      <c r="EE25" s="468"/>
      <c r="EF25" s="467">
        <v>984204</v>
      </c>
      <c r="EG25" s="468"/>
      <c r="EH25" s="467">
        <v>2274074</v>
      </c>
      <c r="EI25" s="468"/>
      <c r="EJ25" s="467">
        <v>138266</v>
      </c>
      <c r="EK25" s="468"/>
      <c r="EL25" s="467">
        <v>732877</v>
      </c>
      <c r="EM25" s="468"/>
      <c r="EN25" s="467">
        <v>4056520</v>
      </c>
      <c r="EO25" s="468"/>
      <c r="EP25" s="467">
        <v>1756852</v>
      </c>
      <c r="EQ25" s="468"/>
      <c r="ER25" s="467">
        <v>1421724</v>
      </c>
      <c r="ES25" s="468"/>
      <c r="ET25" s="467">
        <v>1153012</v>
      </c>
      <c r="EU25" s="468"/>
      <c r="EV25" s="467">
        <v>195590</v>
      </c>
      <c r="EW25" s="468"/>
      <c r="EX25" s="467">
        <v>4834648</v>
      </c>
      <c r="EY25" s="468"/>
      <c r="EZ25" s="467">
        <v>1287866</v>
      </c>
      <c r="FA25" s="468"/>
      <c r="FB25" s="467">
        <v>3254902</v>
      </c>
      <c r="FC25" s="468"/>
      <c r="FD25" s="467">
        <v>7348</v>
      </c>
      <c r="FE25" s="468"/>
      <c r="FF25" s="467">
        <v>284532</v>
      </c>
      <c r="FG25" s="468"/>
      <c r="FH25" s="467">
        <v>24739191</v>
      </c>
      <c r="FI25" s="468"/>
      <c r="FJ25" s="467">
        <v>3555228</v>
      </c>
      <c r="FK25" s="468"/>
      <c r="FL25" s="467">
        <v>2193259</v>
      </c>
      <c r="FM25" s="468"/>
      <c r="FN25" s="467">
        <v>18990704</v>
      </c>
      <c r="FO25" s="468"/>
      <c r="FP25" s="467">
        <v>24940</v>
      </c>
      <c r="FQ25" s="468"/>
      <c r="FR25" s="467">
        <v>24940</v>
      </c>
      <c r="FS25" s="468"/>
      <c r="FT25" s="467">
        <v>147962127</v>
      </c>
      <c r="FU25" s="468"/>
      <c r="FV25" s="467">
        <v>16373176</v>
      </c>
      <c r="FW25" s="468"/>
      <c r="FX25" s="467">
        <v>27524207</v>
      </c>
      <c r="FY25" s="468"/>
      <c r="FZ25" s="467">
        <v>883975</v>
      </c>
      <c r="GA25" s="468"/>
      <c r="GB25" s="467">
        <v>199790</v>
      </c>
      <c r="GC25" s="468"/>
      <c r="GD25" s="467">
        <v>11736354</v>
      </c>
      <c r="GE25" s="468"/>
      <c r="GF25" s="467">
        <v>0</v>
      </c>
      <c r="GG25" s="468"/>
      <c r="GH25" s="467">
        <v>6439209</v>
      </c>
      <c r="GI25" s="468"/>
      <c r="GJ25" s="467">
        <v>565620</v>
      </c>
      <c r="GK25" s="468"/>
      <c r="GL25" s="467">
        <v>23877</v>
      </c>
      <c r="GM25" s="468"/>
      <c r="GN25" s="467">
        <v>1250809</v>
      </c>
      <c r="GO25" s="468"/>
      <c r="GP25" s="467">
        <v>82965110</v>
      </c>
      <c r="GQ25" s="468"/>
      <c r="GR25" s="467">
        <v>239294735</v>
      </c>
      <c r="GS25" s="468"/>
      <c r="GT25" s="467">
        <v>181042767</v>
      </c>
      <c r="GU25" s="468"/>
      <c r="GV25" s="467">
        <v>58251968</v>
      </c>
      <c r="GW25" s="468"/>
      <c r="GX25" s="467">
        <v>427214873</v>
      </c>
      <c r="GY25" s="468"/>
      <c r="GZ25" s="467">
        <v>11006</v>
      </c>
      <c r="HA25" s="468"/>
      <c r="HB25" s="467">
        <v>426921446</v>
      </c>
      <c r="HC25" s="468"/>
      <c r="HD25" s="467">
        <v>0</v>
      </c>
      <c r="HE25" s="468"/>
      <c r="HF25" s="467">
        <v>282421</v>
      </c>
      <c r="HG25" s="468"/>
      <c r="HH25" s="467">
        <v>6645245</v>
      </c>
      <c r="HI25" s="468"/>
      <c r="HJ25" s="467">
        <v>6297352</v>
      </c>
      <c r="HK25" s="468"/>
      <c r="HL25" s="467">
        <v>10440</v>
      </c>
      <c r="HM25" s="468"/>
      <c r="HN25" s="467">
        <v>337453</v>
      </c>
      <c r="HO25" s="468"/>
      <c r="HP25" s="467">
        <v>951</v>
      </c>
      <c r="HQ25" s="468"/>
      <c r="HR25" s="467">
        <v>951</v>
      </c>
      <c r="HS25" s="468"/>
      <c r="HT25" s="467">
        <v>21307046</v>
      </c>
      <c r="HU25" s="468"/>
      <c r="HV25" s="467">
        <v>14541154</v>
      </c>
      <c r="HW25" s="468"/>
      <c r="HX25" s="467">
        <v>2586351</v>
      </c>
      <c r="HY25" s="468"/>
      <c r="HZ25" s="467">
        <v>4179541</v>
      </c>
      <c r="IA25" s="468"/>
      <c r="IB25" s="467">
        <v>4196</v>
      </c>
      <c r="IC25" s="468"/>
      <c r="ID25" s="467">
        <v>4196</v>
      </c>
      <c r="IE25" s="468"/>
      <c r="IF25" s="467">
        <v>0</v>
      </c>
      <c r="IG25" s="468"/>
      <c r="IH25" s="467">
        <v>0</v>
      </c>
      <c r="II25" s="468"/>
      <c r="IJ25" s="467">
        <v>1250935564</v>
      </c>
      <c r="IK25" s="468"/>
      <c r="IL25" s="467">
        <v>87606301</v>
      </c>
      <c r="IM25" s="468"/>
      <c r="IN25" s="467">
        <v>5090926</v>
      </c>
      <c r="IO25" s="468"/>
      <c r="IP25" s="467">
        <v>12909340</v>
      </c>
      <c r="IQ25" s="468"/>
      <c r="IR25" s="467">
        <v>62758552</v>
      </c>
      <c r="IS25" s="468"/>
      <c r="IT25" s="467">
        <v>4614053</v>
      </c>
      <c r="IU25" s="468"/>
    </row>
    <row r="26" spans="1:255">
      <c r="A26" s="1586"/>
      <c r="B26" s="469" t="s">
        <v>152</v>
      </c>
      <c r="C26" s="470" t="s">
        <v>292</v>
      </c>
      <c r="D26" s="471">
        <v>451407240</v>
      </c>
      <c r="E26" s="472"/>
      <c r="F26" s="471">
        <v>32364980</v>
      </c>
      <c r="G26" s="472"/>
      <c r="H26" s="471">
        <v>3158182</v>
      </c>
      <c r="I26" s="472"/>
      <c r="J26" s="471">
        <v>10208217</v>
      </c>
      <c r="K26" s="472"/>
      <c r="L26" s="471">
        <v>7156844</v>
      </c>
      <c r="M26" s="472"/>
      <c r="N26" s="471">
        <v>11727586</v>
      </c>
      <c r="O26" s="472"/>
      <c r="P26" s="471">
        <v>114151</v>
      </c>
      <c r="Q26" s="472"/>
      <c r="R26" s="471">
        <v>19042498</v>
      </c>
      <c r="S26" s="472"/>
      <c r="T26" s="471">
        <v>0</v>
      </c>
      <c r="U26" s="472"/>
      <c r="V26" s="471">
        <v>887452</v>
      </c>
      <c r="W26" s="472"/>
      <c r="X26" s="471">
        <v>15893018</v>
      </c>
      <c r="Y26" s="472"/>
      <c r="Z26" s="471">
        <v>6163</v>
      </c>
      <c r="AA26" s="472"/>
      <c r="AB26" s="471">
        <v>5655</v>
      </c>
      <c r="AC26" s="472"/>
      <c r="AD26" s="471">
        <v>1029229</v>
      </c>
      <c r="AE26" s="472"/>
      <c r="AF26" s="471">
        <v>9852</v>
      </c>
      <c r="AG26" s="472"/>
      <c r="AH26" s="471">
        <v>1205614</v>
      </c>
      <c r="AI26" s="472"/>
      <c r="AJ26" s="471">
        <v>5515</v>
      </c>
      <c r="AK26" s="472"/>
      <c r="AL26" s="471">
        <v>169597</v>
      </c>
      <c r="AM26" s="472"/>
      <c r="AN26" s="471">
        <v>169597</v>
      </c>
      <c r="AO26" s="472"/>
      <c r="AP26" s="471">
        <v>16362552</v>
      </c>
      <c r="AQ26" s="472"/>
      <c r="AR26" s="471">
        <v>820402</v>
      </c>
      <c r="AS26" s="472"/>
      <c r="AT26" s="471">
        <v>2957784</v>
      </c>
      <c r="AU26" s="472"/>
      <c r="AV26" s="471">
        <v>94666</v>
      </c>
      <c r="AW26" s="472"/>
      <c r="AX26" s="471">
        <v>1360342</v>
      </c>
      <c r="AY26" s="472"/>
      <c r="AZ26" s="471">
        <v>9223069</v>
      </c>
      <c r="BA26" s="472"/>
      <c r="BB26" s="471">
        <v>1604846</v>
      </c>
      <c r="BC26" s="472"/>
      <c r="BD26" s="471">
        <v>242238</v>
      </c>
      <c r="BE26" s="472"/>
      <c r="BF26" s="471">
        <v>59205</v>
      </c>
      <c r="BG26" s="472"/>
      <c r="BH26" s="471">
        <v>0</v>
      </c>
      <c r="BI26" s="472"/>
      <c r="BJ26" s="471">
        <v>4127010</v>
      </c>
      <c r="BK26" s="472"/>
      <c r="BL26" s="471">
        <v>3158992</v>
      </c>
      <c r="BM26" s="472"/>
      <c r="BN26" s="471">
        <v>852002</v>
      </c>
      <c r="BO26" s="472"/>
      <c r="BP26" s="471">
        <v>116016</v>
      </c>
      <c r="BQ26" s="472"/>
      <c r="BR26" s="471">
        <v>23885307</v>
      </c>
      <c r="BS26" s="472"/>
      <c r="BT26" s="471">
        <v>1259974</v>
      </c>
      <c r="BU26" s="472"/>
      <c r="BV26" s="471">
        <v>4532373</v>
      </c>
      <c r="BW26" s="472"/>
      <c r="BX26" s="471">
        <v>182468</v>
      </c>
      <c r="BY26" s="472"/>
      <c r="BZ26" s="471">
        <v>4521</v>
      </c>
      <c r="CA26" s="472"/>
      <c r="CB26" s="471">
        <v>4417644</v>
      </c>
      <c r="CC26" s="472"/>
      <c r="CD26" s="471">
        <v>2860639</v>
      </c>
      <c r="CE26" s="472"/>
      <c r="CF26" s="471">
        <v>1190943</v>
      </c>
      <c r="CG26" s="472"/>
      <c r="CH26" s="471">
        <v>1279264</v>
      </c>
      <c r="CI26" s="472"/>
      <c r="CJ26" s="471">
        <v>4334</v>
      </c>
      <c r="CK26" s="472"/>
      <c r="CL26" s="471">
        <v>1636</v>
      </c>
      <c r="CM26" s="472"/>
      <c r="CN26" s="471">
        <v>8151511</v>
      </c>
      <c r="CO26" s="472"/>
      <c r="CP26" s="471">
        <v>37357274</v>
      </c>
      <c r="CQ26" s="472"/>
      <c r="CR26" s="471">
        <v>30641337</v>
      </c>
      <c r="CS26" s="472"/>
      <c r="CT26" s="471">
        <v>6715937</v>
      </c>
      <c r="CU26" s="472"/>
      <c r="CV26" s="471">
        <v>332134</v>
      </c>
      <c r="CW26" s="472"/>
      <c r="CX26" s="471">
        <v>97832</v>
      </c>
      <c r="CY26" s="472"/>
      <c r="CZ26" s="471">
        <v>216230</v>
      </c>
      <c r="DA26" s="472"/>
      <c r="DB26" s="471">
        <v>18072</v>
      </c>
      <c r="DC26" s="472"/>
      <c r="DD26" s="471">
        <v>2524349</v>
      </c>
      <c r="DE26" s="472"/>
      <c r="DF26" s="471">
        <v>2306486</v>
      </c>
      <c r="DG26" s="472"/>
      <c r="DH26" s="471">
        <v>22783</v>
      </c>
      <c r="DI26" s="472"/>
      <c r="DJ26" s="471">
        <v>195080</v>
      </c>
      <c r="DK26" s="472"/>
      <c r="DL26" s="471">
        <v>1390764</v>
      </c>
      <c r="DM26" s="472"/>
      <c r="DN26" s="471">
        <v>19</v>
      </c>
      <c r="DO26" s="472"/>
      <c r="DP26" s="471">
        <v>1278694</v>
      </c>
      <c r="DQ26" s="472"/>
      <c r="DR26" s="471">
        <v>112051</v>
      </c>
      <c r="DS26" s="472"/>
      <c r="DT26" s="471">
        <v>69802470</v>
      </c>
      <c r="DU26" s="472"/>
      <c r="DV26" s="471">
        <v>110195</v>
      </c>
      <c r="DW26" s="472"/>
      <c r="DX26" s="471">
        <v>36940378</v>
      </c>
      <c r="DY26" s="472"/>
      <c r="DZ26" s="471">
        <v>1247673</v>
      </c>
      <c r="EA26" s="472"/>
      <c r="EB26" s="471">
        <v>1411769</v>
      </c>
      <c r="EC26" s="472"/>
      <c r="ED26" s="471">
        <v>4462549</v>
      </c>
      <c r="EE26" s="472"/>
      <c r="EF26" s="471">
        <v>11260752</v>
      </c>
      <c r="EG26" s="472"/>
      <c r="EH26" s="471">
        <v>406986</v>
      </c>
      <c r="EI26" s="472"/>
      <c r="EJ26" s="471">
        <v>8686</v>
      </c>
      <c r="EK26" s="472"/>
      <c r="EL26" s="471">
        <v>221043</v>
      </c>
      <c r="EM26" s="472"/>
      <c r="EN26" s="471">
        <v>861853</v>
      </c>
      <c r="EO26" s="472"/>
      <c r="EP26" s="471">
        <v>786175</v>
      </c>
      <c r="EQ26" s="472"/>
      <c r="ER26" s="471">
        <v>8837073</v>
      </c>
      <c r="ES26" s="472"/>
      <c r="ET26" s="471">
        <v>2512503</v>
      </c>
      <c r="EU26" s="472"/>
      <c r="EV26" s="471">
        <v>734835</v>
      </c>
      <c r="EW26" s="472"/>
      <c r="EX26" s="471">
        <v>348593</v>
      </c>
      <c r="EY26" s="472"/>
      <c r="EZ26" s="471">
        <v>264532</v>
      </c>
      <c r="FA26" s="472"/>
      <c r="FB26" s="471">
        <v>50153</v>
      </c>
      <c r="FC26" s="472"/>
      <c r="FD26" s="471">
        <v>3940</v>
      </c>
      <c r="FE26" s="472"/>
      <c r="FF26" s="471">
        <v>29968</v>
      </c>
      <c r="FG26" s="472"/>
      <c r="FH26" s="471">
        <v>6740571</v>
      </c>
      <c r="FI26" s="472"/>
      <c r="FJ26" s="471">
        <v>4394499</v>
      </c>
      <c r="FK26" s="472"/>
      <c r="FL26" s="471">
        <v>1467654</v>
      </c>
      <c r="FM26" s="472"/>
      <c r="FN26" s="471">
        <v>878418</v>
      </c>
      <c r="FO26" s="472"/>
      <c r="FP26" s="471">
        <v>351676</v>
      </c>
      <c r="FQ26" s="472"/>
      <c r="FR26" s="471">
        <v>351676</v>
      </c>
      <c r="FS26" s="472"/>
      <c r="FT26" s="471">
        <v>170120882</v>
      </c>
      <c r="FU26" s="472"/>
      <c r="FV26" s="471">
        <v>2479688</v>
      </c>
      <c r="FW26" s="472"/>
      <c r="FX26" s="471">
        <v>15117754</v>
      </c>
      <c r="FY26" s="472"/>
      <c r="FZ26" s="471">
        <v>143814283</v>
      </c>
      <c r="GA26" s="472"/>
      <c r="GB26" s="471">
        <v>0</v>
      </c>
      <c r="GC26" s="472"/>
      <c r="GD26" s="471">
        <v>4526381</v>
      </c>
      <c r="GE26" s="472"/>
      <c r="GF26" s="471">
        <v>108806</v>
      </c>
      <c r="GG26" s="472"/>
      <c r="GH26" s="471">
        <v>344646</v>
      </c>
      <c r="GI26" s="472"/>
      <c r="GJ26" s="471">
        <v>1565</v>
      </c>
      <c r="GK26" s="472"/>
      <c r="GL26" s="471">
        <v>53560</v>
      </c>
      <c r="GM26" s="472"/>
      <c r="GN26" s="471">
        <v>1756199</v>
      </c>
      <c r="GO26" s="472"/>
      <c r="GP26" s="471">
        <v>1918000</v>
      </c>
      <c r="GQ26" s="472"/>
      <c r="GR26" s="471">
        <v>37847519</v>
      </c>
      <c r="GS26" s="472"/>
      <c r="GT26" s="471">
        <v>30842553</v>
      </c>
      <c r="GU26" s="472"/>
      <c r="GV26" s="471">
        <v>7004966</v>
      </c>
      <c r="GW26" s="472"/>
      <c r="GX26" s="471">
        <v>16540755</v>
      </c>
      <c r="GY26" s="472"/>
      <c r="GZ26" s="471">
        <v>47687</v>
      </c>
      <c r="HA26" s="472"/>
      <c r="HB26" s="471">
        <v>16493068</v>
      </c>
      <c r="HC26" s="472"/>
      <c r="HD26" s="471">
        <v>0</v>
      </c>
      <c r="HE26" s="472"/>
      <c r="HF26" s="471">
        <v>0</v>
      </c>
      <c r="HG26" s="472"/>
      <c r="HH26" s="471">
        <v>6764039</v>
      </c>
      <c r="HI26" s="472"/>
      <c r="HJ26" s="471">
        <v>1280901</v>
      </c>
      <c r="HK26" s="472"/>
      <c r="HL26" s="471">
        <v>3688163</v>
      </c>
      <c r="HM26" s="472"/>
      <c r="HN26" s="471">
        <v>1794975</v>
      </c>
      <c r="HO26" s="472"/>
      <c r="HP26" s="471">
        <v>943</v>
      </c>
      <c r="HQ26" s="472"/>
      <c r="HR26" s="471">
        <v>943</v>
      </c>
      <c r="HS26" s="472"/>
      <c r="HT26" s="471">
        <v>5314412</v>
      </c>
      <c r="HU26" s="472"/>
      <c r="HV26" s="471">
        <v>3040864</v>
      </c>
      <c r="HW26" s="472"/>
      <c r="HX26" s="471">
        <v>899903</v>
      </c>
      <c r="HY26" s="472"/>
      <c r="HZ26" s="471">
        <v>1373645</v>
      </c>
      <c r="IA26" s="472"/>
      <c r="IB26" s="471">
        <v>18915</v>
      </c>
      <c r="IC26" s="472"/>
      <c r="ID26" s="471">
        <v>18915</v>
      </c>
      <c r="IE26" s="472"/>
      <c r="IF26" s="471">
        <v>0</v>
      </c>
      <c r="IG26" s="472"/>
      <c r="IH26" s="471">
        <v>0</v>
      </c>
      <c r="II26" s="472"/>
      <c r="IJ26" s="471">
        <v>413280863</v>
      </c>
      <c r="IK26" s="472"/>
      <c r="IL26" s="471">
        <v>31340847</v>
      </c>
      <c r="IM26" s="472"/>
      <c r="IN26" s="471">
        <v>3158182</v>
      </c>
      <c r="IO26" s="472"/>
      <c r="IP26" s="471">
        <v>10113193</v>
      </c>
      <c r="IQ26" s="472"/>
      <c r="IR26" s="471">
        <v>6227735</v>
      </c>
      <c r="IS26" s="472"/>
      <c r="IT26" s="471">
        <v>11727586</v>
      </c>
      <c r="IU26" s="472"/>
    </row>
    <row r="27" spans="1:255">
      <c r="A27" s="1581">
        <v>2018</v>
      </c>
      <c r="B27" s="465" t="s">
        <v>263</v>
      </c>
      <c r="C27" s="466" t="s">
        <v>430</v>
      </c>
      <c r="D27" s="467">
        <v>75439246300</v>
      </c>
      <c r="E27" s="468"/>
      <c r="F27" s="467">
        <v>3913238981</v>
      </c>
      <c r="G27" s="468"/>
      <c r="H27" s="467">
        <v>179207293</v>
      </c>
      <c r="I27" s="468"/>
      <c r="J27" s="467">
        <v>1125824426</v>
      </c>
      <c r="K27" s="468"/>
      <c r="L27" s="467">
        <v>1967023696</v>
      </c>
      <c r="M27" s="468"/>
      <c r="N27" s="467">
        <v>553717220</v>
      </c>
      <c r="O27" s="468"/>
      <c r="P27" s="467">
        <v>87466346</v>
      </c>
      <c r="Q27" s="468"/>
      <c r="R27" s="467">
        <v>3315649767</v>
      </c>
      <c r="S27" s="468"/>
      <c r="T27" s="467">
        <v>126586031</v>
      </c>
      <c r="U27" s="468"/>
      <c r="V27" s="467">
        <v>418728772</v>
      </c>
      <c r="W27" s="468"/>
      <c r="X27" s="467">
        <v>814572377</v>
      </c>
      <c r="Y27" s="468"/>
      <c r="Z27" s="467">
        <v>262420926</v>
      </c>
      <c r="AA27" s="468"/>
      <c r="AB27" s="467">
        <v>856184287</v>
      </c>
      <c r="AC27" s="468"/>
      <c r="AD27" s="467">
        <v>89382215</v>
      </c>
      <c r="AE27" s="468"/>
      <c r="AF27" s="467">
        <v>702508861</v>
      </c>
      <c r="AG27" s="468"/>
      <c r="AH27" s="467">
        <v>38187889</v>
      </c>
      <c r="AI27" s="468"/>
      <c r="AJ27" s="467">
        <v>7078409</v>
      </c>
      <c r="AK27" s="468"/>
      <c r="AL27" s="467">
        <v>652003401</v>
      </c>
      <c r="AM27" s="468"/>
      <c r="AN27" s="467">
        <v>652003401</v>
      </c>
      <c r="AO27" s="468"/>
      <c r="AP27" s="467">
        <v>3184370280</v>
      </c>
      <c r="AQ27" s="468"/>
      <c r="AR27" s="467">
        <v>335118042</v>
      </c>
      <c r="AS27" s="468"/>
      <c r="AT27" s="467">
        <v>214061722</v>
      </c>
      <c r="AU27" s="468"/>
      <c r="AV27" s="467">
        <v>210351259</v>
      </c>
      <c r="AW27" s="468"/>
      <c r="AX27" s="467">
        <v>564057427</v>
      </c>
      <c r="AY27" s="468"/>
      <c r="AZ27" s="467">
        <v>361967279</v>
      </c>
      <c r="BA27" s="468"/>
      <c r="BB27" s="467">
        <v>423722709</v>
      </c>
      <c r="BC27" s="468"/>
      <c r="BD27" s="467">
        <v>489848927</v>
      </c>
      <c r="BE27" s="468"/>
      <c r="BF27" s="467">
        <v>378458343</v>
      </c>
      <c r="BG27" s="468"/>
      <c r="BH27" s="467">
        <v>206784572</v>
      </c>
      <c r="BI27" s="468"/>
      <c r="BJ27" s="467">
        <v>9247077749</v>
      </c>
      <c r="BK27" s="468"/>
      <c r="BL27" s="467">
        <v>175765126</v>
      </c>
      <c r="BM27" s="468"/>
      <c r="BN27" s="467">
        <v>18463756</v>
      </c>
      <c r="BO27" s="468"/>
      <c r="BP27" s="467">
        <v>9052848867</v>
      </c>
      <c r="BQ27" s="468"/>
      <c r="BR27" s="467">
        <v>7694628315</v>
      </c>
      <c r="BS27" s="468"/>
      <c r="BT27" s="467">
        <v>442272287</v>
      </c>
      <c r="BU27" s="468"/>
      <c r="BV27" s="467">
        <v>1522476040</v>
      </c>
      <c r="BW27" s="468"/>
      <c r="BX27" s="467">
        <v>2470554343</v>
      </c>
      <c r="BY27" s="468"/>
      <c r="BZ27" s="467">
        <v>199567205</v>
      </c>
      <c r="CA27" s="468"/>
      <c r="CB27" s="467">
        <v>596924624</v>
      </c>
      <c r="CC27" s="468"/>
      <c r="CD27" s="467">
        <v>646711687</v>
      </c>
      <c r="CE27" s="468"/>
      <c r="CF27" s="467">
        <v>432256100</v>
      </c>
      <c r="CG27" s="468"/>
      <c r="CH27" s="467">
        <v>101184314</v>
      </c>
      <c r="CI27" s="468"/>
      <c r="CJ27" s="467">
        <v>15137450</v>
      </c>
      <c r="CK27" s="468"/>
      <c r="CL27" s="467">
        <v>40302117</v>
      </c>
      <c r="CM27" s="468"/>
      <c r="CN27" s="467">
        <v>1227242148</v>
      </c>
      <c r="CO27" s="468"/>
      <c r="CP27" s="467">
        <v>4541521586</v>
      </c>
      <c r="CQ27" s="468"/>
      <c r="CR27" s="467">
        <v>3598544114</v>
      </c>
      <c r="CS27" s="468"/>
      <c r="CT27" s="467">
        <v>942977472</v>
      </c>
      <c r="CU27" s="468"/>
      <c r="CV27" s="467">
        <v>830770180</v>
      </c>
      <c r="CW27" s="468"/>
      <c r="CX27" s="467">
        <v>434546930</v>
      </c>
      <c r="CY27" s="468"/>
      <c r="CZ27" s="467">
        <v>384216350</v>
      </c>
      <c r="DA27" s="468"/>
      <c r="DB27" s="467">
        <v>12006900</v>
      </c>
      <c r="DC27" s="468"/>
      <c r="DD27" s="467">
        <v>1007630603</v>
      </c>
      <c r="DE27" s="468"/>
      <c r="DF27" s="467">
        <v>780704524</v>
      </c>
      <c r="DG27" s="468"/>
      <c r="DH27" s="467">
        <v>220102427</v>
      </c>
      <c r="DI27" s="468"/>
      <c r="DJ27" s="467">
        <v>6823652</v>
      </c>
      <c r="DK27" s="468"/>
      <c r="DL27" s="467">
        <v>1403359634</v>
      </c>
      <c r="DM27" s="468"/>
      <c r="DN27" s="467">
        <v>127266371</v>
      </c>
      <c r="DO27" s="468"/>
      <c r="DP27" s="467">
        <v>1108034903</v>
      </c>
      <c r="DQ27" s="468"/>
      <c r="DR27" s="467">
        <v>168058360</v>
      </c>
      <c r="DS27" s="468"/>
      <c r="DT27" s="467">
        <v>4338130894</v>
      </c>
      <c r="DU27" s="468"/>
      <c r="DV27" s="467">
        <v>8334492</v>
      </c>
      <c r="DW27" s="468"/>
      <c r="DX27" s="467">
        <v>126200602</v>
      </c>
      <c r="DY27" s="468"/>
      <c r="DZ27" s="467">
        <v>575803012</v>
      </c>
      <c r="EA27" s="468"/>
      <c r="EB27" s="467">
        <v>57422584</v>
      </c>
      <c r="EC27" s="468"/>
      <c r="ED27" s="467">
        <v>363144296</v>
      </c>
      <c r="EE27" s="468"/>
      <c r="EF27" s="467">
        <v>291375143</v>
      </c>
      <c r="EG27" s="468"/>
      <c r="EH27" s="467">
        <v>105509117</v>
      </c>
      <c r="EI27" s="468"/>
      <c r="EJ27" s="467">
        <v>79344505</v>
      </c>
      <c r="EK27" s="468"/>
      <c r="EL27" s="467">
        <v>53178488</v>
      </c>
      <c r="EM27" s="468"/>
      <c r="EN27" s="467">
        <v>149044314</v>
      </c>
      <c r="EO27" s="468"/>
      <c r="EP27" s="467">
        <v>123842370</v>
      </c>
      <c r="EQ27" s="468"/>
      <c r="ER27" s="467">
        <v>1097388911</v>
      </c>
      <c r="ES27" s="468"/>
      <c r="ET27" s="467">
        <v>1121058952</v>
      </c>
      <c r="EU27" s="468"/>
      <c r="EV27" s="467">
        <v>186484108</v>
      </c>
      <c r="EW27" s="468"/>
      <c r="EX27" s="467">
        <v>889675460</v>
      </c>
      <c r="EY27" s="468"/>
      <c r="EZ27" s="467">
        <v>812632361</v>
      </c>
      <c r="FA27" s="468"/>
      <c r="FB27" s="467">
        <v>37852128</v>
      </c>
      <c r="FC27" s="468"/>
      <c r="FD27" s="467">
        <v>17330646</v>
      </c>
      <c r="FE27" s="468"/>
      <c r="FF27" s="467">
        <v>21860325</v>
      </c>
      <c r="FG27" s="468"/>
      <c r="FH27" s="467">
        <v>853761186</v>
      </c>
      <c r="FI27" s="468"/>
      <c r="FJ27" s="467">
        <v>216402221</v>
      </c>
      <c r="FK27" s="468"/>
      <c r="FL27" s="467">
        <v>172549820</v>
      </c>
      <c r="FM27" s="468"/>
      <c r="FN27" s="467">
        <v>464809145</v>
      </c>
      <c r="FO27" s="468"/>
      <c r="FP27" s="467">
        <v>193308282</v>
      </c>
      <c r="FQ27" s="468"/>
      <c r="FR27" s="467">
        <v>193308282</v>
      </c>
      <c r="FS27" s="468"/>
      <c r="FT27" s="467">
        <v>6079681837</v>
      </c>
      <c r="FU27" s="468"/>
      <c r="FV27" s="467">
        <v>2601689696</v>
      </c>
      <c r="FW27" s="468"/>
      <c r="FX27" s="467">
        <v>1210947844</v>
      </c>
      <c r="FY27" s="468"/>
      <c r="FZ27" s="467">
        <v>579171206</v>
      </c>
      <c r="GA27" s="468"/>
      <c r="GB27" s="467">
        <v>13592485</v>
      </c>
      <c r="GC27" s="468"/>
      <c r="GD27" s="467">
        <v>812535455</v>
      </c>
      <c r="GE27" s="468"/>
      <c r="GF27" s="467">
        <v>59076065</v>
      </c>
      <c r="GG27" s="468"/>
      <c r="GH27" s="467">
        <v>91632604</v>
      </c>
      <c r="GI27" s="468"/>
      <c r="GJ27" s="467">
        <v>21818776</v>
      </c>
      <c r="GK27" s="468"/>
      <c r="GL27" s="467">
        <v>19953298</v>
      </c>
      <c r="GM27" s="468"/>
      <c r="GN27" s="467">
        <v>262233260</v>
      </c>
      <c r="GO27" s="468"/>
      <c r="GP27" s="467">
        <v>407031148</v>
      </c>
      <c r="GQ27" s="468"/>
      <c r="GR27" s="467">
        <v>13356444983</v>
      </c>
      <c r="GS27" s="468"/>
      <c r="GT27" s="467">
        <v>7039909230</v>
      </c>
      <c r="GU27" s="468"/>
      <c r="GV27" s="467">
        <v>6316535753</v>
      </c>
      <c r="GW27" s="468"/>
      <c r="GX27" s="467">
        <v>10269975701</v>
      </c>
      <c r="GY27" s="468"/>
      <c r="GZ27" s="467">
        <v>25383892</v>
      </c>
      <c r="HA27" s="468"/>
      <c r="HB27" s="467">
        <v>9255750648</v>
      </c>
      <c r="HC27" s="468"/>
      <c r="HD27" s="467">
        <v>954243425</v>
      </c>
      <c r="HE27" s="468"/>
      <c r="HF27" s="467">
        <v>34597736</v>
      </c>
      <c r="HG27" s="468"/>
      <c r="HH27" s="467">
        <v>1760395334</v>
      </c>
      <c r="HI27" s="468"/>
      <c r="HJ27" s="467">
        <v>1500478985</v>
      </c>
      <c r="HK27" s="468"/>
      <c r="HL27" s="467">
        <v>228289630</v>
      </c>
      <c r="HM27" s="468"/>
      <c r="HN27" s="467">
        <v>31626719</v>
      </c>
      <c r="HO27" s="468"/>
      <c r="HP27" s="467">
        <v>35170972</v>
      </c>
      <c r="HQ27" s="468"/>
      <c r="HR27" s="467">
        <v>35170972</v>
      </c>
      <c r="HS27" s="468"/>
      <c r="HT27" s="467">
        <v>1834237938</v>
      </c>
      <c r="HU27" s="468"/>
      <c r="HV27" s="467">
        <v>1165187260</v>
      </c>
      <c r="HW27" s="468"/>
      <c r="HX27" s="467">
        <v>394053363</v>
      </c>
      <c r="HY27" s="468"/>
      <c r="HZ27" s="467">
        <v>274997315</v>
      </c>
      <c r="IA27" s="468"/>
      <c r="IB27" s="467">
        <v>38213217</v>
      </c>
      <c r="IC27" s="468"/>
      <c r="ID27" s="467">
        <v>18242294</v>
      </c>
      <c r="IE27" s="468"/>
      <c r="IF27" s="467">
        <v>19970923</v>
      </c>
      <c r="IG27" s="468"/>
      <c r="IH27" s="467">
        <v>0</v>
      </c>
      <c r="II27" s="468"/>
      <c r="IJ27" s="467">
        <v>57289156299</v>
      </c>
      <c r="IK27" s="468"/>
      <c r="IL27" s="467">
        <v>3228701476</v>
      </c>
      <c r="IM27" s="468"/>
      <c r="IN27" s="467">
        <v>177300129</v>
      </c>
      <c r="IO27" s="468"/>
      <c r="IP27" s="467">
        <v>1094969498</v>
      </c>
      <c r="IQ27" s="468"/>
      <c r="IR27" s="467">
        <v>1344354705</v>
      </c>
      <c r="IS27" s="468"/>
      <c r="IT27" s="467">
        <v>547223134</v>
      </c>
      <c r="IU27" s="468"/>
    </row>
    <row r="28" spans="1:255">
      <c r="A28" s="1582"/>
      <c r="B28" s="469" t="s">
        <v>3</v>
      </c>
      <c r="C28" s="470">
        <v>16</v>
      </c>
      <c r="D28" s="471">
        <v>9993806489</v>
      </c>
      <c r="E28" s="472"/>
      <c r="F28" s="471">
        <v>968710739</v>
      </c>
      <c r="G28" s="472"/>
      <c r="H28" s="471">
        <v>56487408</v>
      </c>
      <c r="I28" s="472"/>
      <c r="J28" s="471">
        <v>198153007</v>
      </c>
      <c r="K28" s="472"/>
      <c r="L28" s="471">
        <v>588139584</v>
      </c>
      <c r="M28" s="472"/>
      <c r="N28" s="471">
        <v>119554533</v>
      </c>
      <c r="O28" s="472"/>
      <c r="P28" s="471">
        <v>6376207</v>
      </c>
      <c r="Q28" s="472"/>
      <c r="R28" s="471">
        <v>451562746</v>
      </c>
      <c r="S28" s="472"/>
      <c r="T28" s="471">
        <v>8590580</v>
      </c>
      <c r="U28" s="472"/>
      <c r="V28" s="471">
        <v>177707649</v>
      </c>
      <c r="W28" s="472"/>
      <c r="X28" s="471">
        <v>181773137</v>
      </c>
      <c r="Y28" s="472"/>
      <c r="Z28" s="471">
        <v>2636162</v>
      </c>
      <c r="AA28" s="472"/>
      <c r="AB28" s="471">
        <v>23501143</v>
      </c>
      <c r="AC28" s="472"/>
      <c r="AD28" s="471">
        <v>8836825</v>
      </c>
      <c r="AE28" s="472"/>
      <c r="AF28" s="471">
        <v>20690694</v>
      </c>
      <c r="AG28" s="472"/>
      <c r="AH28" s="471">
        <v>26634870</v>
      </c>
      <c r="AI28" s="472"/>
      <c r="AJ28" s="471">
        <v>1191686</v>
      </c>
      <c r="AK28" s="472"/>
      <c r="AL28" s="471">
        <v>141796762</v>
      </c>
      <c r="AM28" s="472"/>
      <c r="AN28" s="471">
        <v>141796762</v>
      </c>
      <c r="AO28" s="472"/>
      <c r="AP28" s="471">
        <v>391710769</v>
      </c>
      <c r="AQ28" s="472"/>
      <c r="AR28" s="471">
        <v>62925322</v>
      </c>
      <c r="AS28" s="472"/>
      <c r="AT28" s="471">
        <v>16565826</v>
      </c>
      <c r="AU28" s="472"/>
      <c r="AV28" s="471">
        <v>9788861</v>
      </c>
      <c r="AW28" s="472"/>
      <c r="AX28" s="471">
        <v>75515759</v>
      </c>
      <c r="AY28" s="472"/>
      <c r="AZ28" s="471">
        <v>53087586</v>
      </c>
      <c r="BA28" s="472"/>
      <c r="BB28" s="471">
        <v>32780386</v>
      </c>
      <c r="BC28" s="472"/>
      <c r="BD28" s="471">
        <v>84099835</v>
      </c>
      <c r="BE28" s="472"/>
      <c r="BF28" s="471">
        <v>56946046</v>
      </c>
      <c r="BG28" s="472"/>
      <c r="BH28" s="471">
        <v>1148</v>
      </c>
      <c r="BI28" s="472"/>
      <c r="BJ28" s="471">
        <v>247713505</v>
      </c>
      <c r="BK28" s="472"/>
      <c r="BL28" s="471">
        <v>50801678</v>
      </c>
      <c r="BM28" s="472"/>
      <c r="BN28" s="471">
        <v>8151281</v>
      </c>
      <c r="BO28" s="472"/>
      <c r="BP28" s="471">
        <v>188760546</v>
      </c>
      <c r="BQ28" s="472"/>
      <c r="BR28" s="471">
        <v>872080771</v>
      </c>
      <c r="BS28" s="472"/>
      <c r="BT28" s="471">
        <v>73540677</v>
      </c>
      <c r="BU28" s="472"/>
      <c r="BV28" s="471">
        <v>433715398</v>
      </c>
      <c r="BW28" s="472"/>
      <c r="BX28" s="471">
        <v>24088027</v>
      </c>
      <c r="BY28" s="472"/>
      <c r="BZ28" s="471">
        <v>26762584</v>
      </c>
      <c r="CA28" s="472"/>
      <c r="CB28" s="471">
        <v>125366698</v>
      </c>
      <c r="CC28" s="472"/>
      <c r="CD28" s="471">
        <v>23657814</v>
      </c>
      <c r="CE28" s="472"/>
      <c r="CF28" s="471">
        <v>30279517</v>
      </c>
      <c r="CG28" s="472"/>
      <c r="CH28" s="471">
        <v>11452994</v>
      </c>
      <c r="CI28" s="472"/>
      <c r="CJ28" s="471">
        <v>2198901</v>
      </c>
      <c r="CK28" s="472"/>
      <c r="CL28" s="471">
        <v>3619169</v>
      </c>
      <c r="CM28" s="472"/>
      <c r="CN28" s="471">
        <v>117398992</v>
      </c>
      <c r="CO28" s="472"/>
      <c r="CP28" s="471">
        <v>1165528131</v>
      </c>
      <c r="CQ28" s="472"/>
      <c r="CR28" s="471">
        <v>973834705</v>
      </c>
      <c r="CS28" s="472"/>
      <c r="CT28" s="471">
        <v>191693426</v>
      </c>
      <c r="CU28" s="472"/>
      <c r="CV28" s="471">
        <v>129609886</v>
      </c>
      <c r="CW28" s="472"/>
      <c r="CX28" s="471">
        <v>111175326</v>
      </c>
      <c r="CY28" s="472"/>
      <c r="CZ28" s="471">
        <v>17436585</v>
      </c>
      <c r="DA28" s="472"/>
      <c r="DB28" s="471">
        <v>997975</v>
      </c>
      <c r="DC28" s="472"/>
      <c r="DD28" s="471">
        <v>278179072</v>
      </c>
      <c r="DE28" s="472"/>
      <c r="DF28" s="471">
        <v>271885414</v>
      </c>
      <c r="DG28" s="472"/>
      <c r="DH28" s="471">
        <v>5975343</v>
      </c>
      <c r="DI28" s="472"/>
      <c r="DJ28" s="471">
        <v>318315</v>
      </c>
      <c r="DK28" s="472"/>
      <c r="DL28" s="471">
        <v>226487778</v>
      </c>
      <c r="DM28" s="472"/>
      <c r="DN28" s="471">
        <v>33167253</v>
      </c>
      <c r="DO28" s="472"/>
      <c r="DP28" s="471">
        <v>184081256</v>
      </c>
      <c r="DQ28" s="472"/>
      <c r="DR28" s="471">
        <v>9239269</v>
      </c>
      <c r="DS28" s="472"/>
      <c r="DT28" s="471">
        <v>344064328</v>
      </c>
      <c r="DU28" s="472"/>
      <c r="DV28" s="471">
        <v>821928</v>
      </c>
      <c r="DW28" s="472"/>
      <c r="DX28" s="471">
        <v>69838642</v>
      </c>
      <c r="DY28" s="472"/>
      <c r="DZ28" s="471">
        <v>12510152</v>
      </c>
      <c r="EA28" s="472"/>
      <c r="EB28" s="471">
        <v>5642406</v>
      </c>
      <c r="EC28" s="472"/>
      <c r="ED28" s="471">
        <v>50333032</v>
      </c>
      <c r="EE28" s="472"/>
      <c r="EF28" s="471">
        <v>22338718</v>
      </c>
      <c r="EG28" s="472"/>
      <c r="EH28" s="471">
        <v>14752481</v>
      </c>
      <c r="EI28" s="472"/>
      <c r="EJ28" s="471">
        <v>13620956</v>
      </c>
      <c r="EK28" s="472"/>
      <c r="EL28" s="471">
        <v>6406332</v>
      </c>
      <c r="EM28" s="472"/>
      <c r="EN28" s="471">
        <v>22814593</v>
      </c>
      <c r="EO28" s="472"/>
      <c r="EP28" s="471">
        <v>9185133</v>
      </c>
      <c r="EQ28" s="472"/>
      <c r="ER28" s="471">
        <v>64625745</v>
      </c>
      <c r="ES28" s="472"/>
      <c r="ET28" s="471">
        <v>36016705</v>
      </c>
      <c r="EU28" s="472"/>
      <c r="EV28" s="471">
        <v>15157505</v>
      </c>
      <c r="EW28" s="472"/>
      <c r="EX28" s="471">
        <v>59050624</v>
      </c>
      <c r="EY28" s="472"/>
      <c r="EZ28" s="471">
        <v>50104855</v>
      </c>
      <c r="FA28" s="472"/>
      <c r="FB28" s="471">
        <v>7375737</v>
      </c>
      <c r="FC28" s="472"/>
      <c r="FD28" s="471">
        <v>1149691</v>
      </c>
      <c r="FE28" s="472"/>
      <c r="FF28" s="471">
        <v>420341</v>
      </c>
      <c r="FG28" s="472"/>
      <c r="FH28" s="471">
        <v>174834713</v>
      </c>
      <c r="FI28" s="472"/>
      <c r="FJ28" s="471">
        <v>46646567</v>
      </c>
      <c r="FK28" s="472"/>
      <c r="FL28" s="471">
        <v>37998493</v>
      </c>
      <c r="FM28" s="472"/>
      <c r="FN28" s="471">
        <v>90189653</v>
      </c>
      <c r="FO28" s="472"/>
      <c r="FP28" s="471">
        <v>4158325</v>
      </c>
      <c r="FQ28" s="472"/>
      <c r="FR28" s="471">
        <v>4158325</v>
      </c>
      <c r="FS28" s="472"/>
      <c r="FT28" s="471">
        <v>1479581616</v>
      </c>
      <c r="FU28" s="472"/>
      <c r="FV28" s="471">
        <v>571410998</v>
      </c>
      <c r="FW28" s="472"/>
      <c r="FX28" s="471">
        <v>285574385</v>
      </c>
      <c r="FY28" s="472"/>
      <c r="FZ28" s="471">
        <v>229207760</v>
      </c>
      <c r="GA28" s="472"/>
      <c r="GB28" s="471">
        <v>1705828</v>
      </c>
      <c r="GC28" s="472"/>
      <c r="GD28" s="471">
        <v>164315015</v>
      </c>
      <c r="GE28" s="472"/>
      <c r="GF28" s="471">
        <v>1235919</v>
      </c>
      <c r="GG28" s="472"/>
      <c r="GH28" s="471">
        <v>23139066</v>
      </c>
      <c r="GI28" s="472"/>
      <c r="GJ28" s="471">
        <v>8982360</v>
      </c>
      <c r="GK28" s="472"/>
      <c r="GL28" s="471">
        <v>2169710</v>
      </c>
      <c r="GM28" s="472"/>
      <c r="GN28" s="471">
        <v>60442415</v>
      </c>
      <c r="GO28" s="472"/>
      <c r="GP28" s="471">
        <v>131398160</v>
      </c>
      <c r="GQ28" s="472"/>
      <c r="GR28" s="471">
        <v>1873356881</v>
      </c>
      <c r="GS28" s="472"/>
      <c r="GT28" s="471">
        <v>1281748093</v>
      </c>
      <c r="GU28" s="472"/>
      <c r="GV28" s="471">
        <v>591608788</v>
      </c>
      <c r="GW28" s="472"/>
      <c r="GX28" s="471">
        <v>949353602</v>
      </c>
      <c r="GY28" s="472"/>
      <c r="GZ28" s="471">
        <v>9423226</v>
      </c>
      <c r="HA28" s="472"/>
      <c r="HB28" s="471">
        <v>937752814</v>
      </c>
      <c r="HC28" s="472"/>
      <c r="HD28" s="471">
        <v>1218872</v>
      </c>
      <c r="HE28" s="472"/>
      <c r="HF28" s="471">
        <v>958690</v>
      </c>
      <c r="HG28" s="472"/>
      <c r="HH28" s="471">
        <v>98484302</v>
      </c>
      <c r="HI28" s="472"/>
      <c r="HJ28" s="471">
        <v>89222198</v>
      </c>
      <c r="HK28" s="472"/>
      <c r="HL28" s="471">
        <v>5328790</v>
      </c>
      <c r="HM28" s="472"/>
      <c r="HN28" s="471">
        <v>3933314</v>
      </c>
      <c r="HO28" s="472"/>
      <c r="HP28" s="471">
        <v>1242374</v>
      </c>
      <c r="HQ28" s="472"/>
      <c r="HR28" s="471">
        <v>1242374</v>
      </c>
      <c r="HS28" s="472"/>
      <c r="HT28" s="471">
        <v>119319712</v>
      </c>
      <c r="HU28" s="472"/>
      <c r="HV28" s="471">
        <v>70310385</v>
      </c>
      <c r="HW28" s="472"/>
      <c r="HX28" s="471">
        <v>19265476</v>
      </c>
      <c r="HY28" s="472"/>
      <c r="HZ28" s="471">
        <v>29743851</v>
      </c>
      <c r="IA28" s="472"/>
      <c r="IB28" s="471">
        <v>16979853</v>
      </c>
      <c r="IC28" s="472"/>
      <c r="ID28" s="471">
        <v>232690</v>
      </c>
      <c r="IE28" s="472"/>
      <c r="IF28" s="471">
        <v>16747163</v>
      </c>
      <c r="IG28" s="472"/>
      <c r="IH28" s="471">
        <v>0</v>
      </c>
      <c r="II28" s="472"/>
      <c r="IJ28" s="471">
        <v>8112606650</v>
      </c>
      <c r="IK28" s="472"/>
      <c r="IL28" s="471">
        <v>786140951</v>
      </c>
      <c r="IM28" s="472"/>
      <c r="IN28" s="471">
        <v>56475523</v>
      </c>
      <c r="IO28" s="472"/>
      <c r="IP28" s="471">
        <v>196123306</v>
      </c>
      <c r="IQ28" s="472"/>
      <c r="IR28" s="471">
        <v>409404718</v>
      </c>
      <c r="IS28" s="472"/>
      <c r="IT28" s="471">
        <v>119554533</v>
      </c>
      <c r="IU28" s="472"/>
    </row>
    <row r="29" spans="1:255">
      <c r="A29" s="1582"/>
      <c r="B29" s="465" t="s">
        <v>150</v>
      </c>
      <c r="C29" s="466" t="s">
        <v>290</v>
      </c>
      <c r="D29" s="467">
        <v>1019695326</v>
      </c>
      <c r="E29" s="468"/>
      <c r="F29" s="467">
        <v>102526462</v>
      </c>
      <c r="G29" s="468"/>
      <c r="H29" s="467">
        <v>6677453</v>
      </c>
      <c r="I29" s="468"/>
      <c r="J29" s="467">
        <v>15346088</v>
      </c>
      <c r="K29" s="468"/>
      <c r="L29" s="467">
        <v>70556193</v>
      </c>
      <c r="M29" s="468"/>
      <c r="N29" s="467">
        <v>9160818</v>
      </c>
      <c r="O29" s="468"/>
      <c r="P29" s="467">
        <v>785910</v>
      </c>
      <c r="Q29" s="468"/>
      <c r="R29" s="467">
        <v>56609491</v>
      </c>
      <c r="S29" s="468"/>
      <c r="T29" s="467">
        <v>353053</v>
      </c>
      <c r="U29" s="468"/>
      <c r="V29" s="467">
        <v>28583743</v>
      </c>
      <c r="W29" s="468"/>
      <c r="X29" s="467">
        <v>13629666</v>
      </c>
      <c r="Y29" s="468"/>
      <c r="Z29" s="467">
        <v>362001</v>
      </c>
      <c r="AA29" s="468"/>
      <c r="AB29" s="467">
        <v>2151171</v>
      </c>
      <c r="AC29" s="468"/>
      <c r="AD29" s="467">
        <v>981665</v>
      </c>
      <c r="AE29" s="468"/>
      <c r="AF29" s="467">
        <v>3592410</v>
      </c>
      <c r="AG29" s="468"/>
      <c r="AH29" s="467">
        <v>6721294</v>
      </c>
      <c r="AI29" s="468"/>
      <c r="AJ29" s="467">
        <v>234488</v>
      </c>
      <c r="AK29" s="468"/>
      <c r="AL29" s="467">
        <v>30719329</v>
      </c>
      <c r="AM29" s="468"/>
      <c r="AN29" s="467">
        <v>30719329</v>
      </c>
      <c r="AO29" s="468"/>
      <c r="AP29" s="467">
        <v>60737364</v>
      </c>
      <c r="AQ29" s="468"/>
      <c r="AR29" s="467">
        <v>28294175</v>
      </c>
      <c r="AS29" s="468"/>
      <c r="AT29" s="467">
        <v>598837</v>
      </c>
      <c r="AU29" s="468"/>
      <c r="AV29" s="467">
        <v>1468859</v>
      </c>
      <c r="AW29" s="468"/>
      <c r="AX29" s="467">
        <v>3294349</v>
      </c>
      <c r="AY29" s="468"/>
      <c r="AZ29" s="467">
        <v>6343951</v>
      </c>
      <c r="BA29" s="468"/>
      <c r="BB29" s="467">
        <v>2189262</v>
      </c>
      <c r="BC29" s="468"/>
      <c r="BD29" s="467">
        <v>595870</v>
      </c>
      <c r="BE29" s="468"/>
      <c r="BF29" s="467">
        <v>17952061</v>
      </c>
      <c r="BG29" s="468"/>
      <c r="BH29" s="467">
        <v>0</v>
      </c>
      <c r="BI29" s="468"/>
      <c r="BJ29" s="467">
        <v>5978862</v>
      </c>
      <c r="BK29" s="468"/>
      <c r="BL29" s="467">
        <v>3365372</v>
      </c>
      <c r="BM29" s="468"/>
      <c r="BN29" s="467">
        <v>130442</v>
      </c>
      <c r="BO29" s="468"/>
      <c r="BP29" s="467">
        <v>2483048</v>
      </c>
      <c r="BQ29" s="468"/>
      <c r="BR29" s="467">
        <v>99190025</v>
      </c>
      <c r="BS29" s="468"/>
      <c r="BT29" s="467">
        <v>9134878</v>
      </c>
      <c r="BU29" s="468"/>
      <c r="BV29" s="467">
        <v>41202988</v>
      </c>
      <c r="BW29" s="468"/>
      <c r="BX29" s="467">
        <v>13147949</v>
      </c>
      <c r="BY29" s="468"/>
      <c r="BZ29" s="467">
        <v>229522</v>
      </c>
      <c r="CA29" s="468"/>
      <c r="CB29" s="467">
        <v>4024112</v>
      </c>
      <c r="CC29" s="468"/>
      <c r="CD29" s="467">
        <v>3124866</v>
      </c>
      <c r="CE29" s="468"/>
      <c r="CF29" s="467">
        <v>3226052</v>
      </c>
      <c r="CG29" s="468"/>
      <c r="CH29" s="467">
        <v>1365581</v>
      </c>
      <c r="CI29" s="468"/>
      <c r="CJ29" s="467">
        <v>1773492</v>
      </c>
      <c r="CK29" s="468"/>
      <c r="CL29" s="467">
        <v>3259616</v>
      </c>
      <c r="CM29" s="468"/>
      <c r="CN29" s="467">
        <v>18700969</v>
      </c>
      <c r="CO29" s="468"/>
      <c r="CP29" s="467">
        <v>109998625</v>
      </c>
      <c r="CQ29" s="468"/>
      <c r="CR29" s="467">
        <v>52036857</v>
      </c>
      <c r="CS29" s="468"/>
      <c r="CT29" s="467">
        <v>57961768</v>
      </c>
      <c r="CU29" s="468"/>
      <c r="CV29" s="467">
        <v>7049657</v>
      </c>
      <c r="CW29" s="468"/>
      <c r="CX29" s="467">
        <v>917328</v>
      </c>
      <c r="CY29" s="468"/>
      <c r="CZ29" s="467">
        <v>6038636</v>
      </c>
      <c r="DA29" s="468"/>
      <c r="DB29" s="467">
        <v>93693</v>
      </c>
      <c r="DC29" s="468"/>
      <c r="DD29" s="467">
        <v>80604131</v>
      </c>
      <c r="DE29" s="468"/>
      <c r="DF29" s="467">
        <v>80507900</v>
      </c>
      <c r="DG29" s="468"/>
      <c r="DH29" s="467">
        <v>33727</v>
      </c>
      <c r="DI29" s="468"/>
      <c r="DJ29" s="467">
        <v>62504</v>
      </c>
      <c r="DK29" s="468"/>
      <c r="DL29" s="467">
        <v>26760725</v>
      </c>
      <c r="DM29" s="468"/>
      <c r="DN29" s="467">
        <v>6968764</v>
      </c>
      <c r="DO29" s="468"/>
      <c r="DP29" s="467">
        <v>17247345</v>
      </c>
      <c r="DQ29" s="468"/>
      <c r="DR29" s="467">
        <v>2544616</v>
      </c>
      <c r="DS29" s="468"/>
      <c r="DT29" s="467">
        <v>60855637</v>
      </c>
      <c r="DU29" s="468"/>
      <c r="DV29" s="467">
        <v>619535</v>
      </c>
      <c r="DW29" s="468"/>
      <c r="DX29" s="467">
        <v>11547812</v>
      </c>
      <c r="DY29" s="468"/>
      <c r="DZ29" s="467">
        <v>3623559</v>
      </c>
      <c r="EA29" s="468"/>
      <c r="EB29" s="467">
        <v>1394995</v>
      </c>
      <c r="EC29" s="468"/>
      <c r="ED29" s="467">
        <v>9086973</v>
      </c>
      <c r="EE29" s="468"/>
      <c r="EF29" s="467">
        <v>1223018</v>
      </c>
      <c r="EG29" s="468"/>
      <c r="EH29" s="467">
        <v>2313973</v>
      </c>
      <c r="EI29" s="468"/>
      <c r="EJ29" s="467">
        <v>1366018</v>
      </c>
      <c r="EK29" s="468"/>
      <c r="EL29" s="467">
        <v>2751155</v>
      </c>
      <c r="EM29" s="468"/>
      <c r="EN29" s="467">
        <v>4242099</v>
      </c>
      <c r="EO29" s="468"/>
      <c r="EP29" s="467">
        <v>5111207</v>
      </c>
      <c r="EQ29" s="468"/>
      <c r="ER29" s="467">
        <v>8439332</v>
      </c>
      <c r="ES29" s="468"/>
      <c r="ET29" s="467">
        <v>7234476</v>
      </c>
      <c r="EU29" s="468"/>
      <c r="EV29" s="467">
        <v>1901485</v>
      </c>
      <c r="EW29" s="468"/>
      <c r="EX29" s="467">
        <v>2452930</v>
      </c>
      <c r="EY29" s="468"/>
      <c r="EZ29" s="467">
        <v>674596</v>
      </c>
      <c r="FA29" s="468"/>
      <c r="FB29" s="467">
        <v>1032722</v>
      </c>
      <c r="FC29" s="468"/>
      <c r="FD29" s="467">
        <v>742352</v>
      </c>
      <c r="FE29" s="468"/>
      <c r="FF29" s="467">
        <v>3260</v>
      </c>
      <c r="FG29" s="468"/>
      <c r="FH29" s="467">
        <v>35355285</v>
      </c>
      <c r="FI29" s="468"/>
      <c r="FJ29" s="467">
        <v>5668762</v>
      </c>
      <c r="FK29" s="468"/>
      <c r="FL29" s="467">
        <v>1324789</v>
      </c>
      <c r="FM29" s="468"/>
      <c r="FN29" s="467">
        <v>28361734</v>
      </c>
      <c r="FO29" s="468"/>
      <c r="FP29" s="467">
        <v>859757</v>
      </c>
      <c r="FQ29" s="468"/>
      <c r="FR29" s="467">
        <v>859757</v>
      </c>
      <c r="FS29" s="468"/>
      <c r="FT29" s="467">
        <v>91230653</v>
      </c>
      <c r="FU29" s="468"/>
      <c r="FV29" s="467">
        <v>36686380</v>
      </c>
      <c r="FW29" s="468"/>
      <c r="FX29" s="467">
        <v>24419278</v>
      </c>
      <c r="FY29" s="468"/>
      <c r="FZ29" s="467">
        <v>8565748</v>
      </c>
      <c r="GA29" s="468"/>
      <c r="GB29" s="467">
        <v>98719</v>
      </c>
      <c r="GC29" s="468"/>
      <c r="GD29" s="467">
        <v>8788644</v>
      </c>
      <c r="GE29" s="468"/>
      <c r="GF29" s="467">
        <v>204400</v>
      </c>
      <c r="GG29" s="468"/>
      <c r="GH29" s="467">
        <v>1667694</v>
      </c>
      <c r="GI29" s="468"/>
      <c r="GJ29" s="467">
        <v>541</v>
      </c>
      <c r="GK29" s="468"/>
      <c r="GL29" s="467">
        <v>494813</v>
      </c>
      <c r="GM29" s="468"/>
      <c r="GN29" s="467">
        <v>5011959</v>
      </c>
      <c r="GO29" s="468"/>
      <c r="GP29" s="467">
        <v>5292477</v>
      </c>
      <c r="GQ29" s="468"/>
      <c r="GR29" s="467">
        <v>175664966</v>
      </c>
      <c r="GS29" s="468"/>
      <c r="GT29" s="467">
        <v>130026343</v>
      </c>
      <c r="GU29" s="468"/>
      <c r="GV29" s="467">
        <v>45638623</v>
      </c>
      <c r="GW29" s="468"/>
      <c r="GX29" s="467">
        <v>34320964</v>
      </c>
      <c r="GY29" s="468"/>
      <c r="GZ29" s="467">
        <v>21469</v>
      </c>
      <c r="HA29" s="468"/>
      <c r="HB29" s="467">
        <v>34289357</v>
      </c>
      <c r="HC29" s="468"/>
      <c r="HD29" s="467">
        <v>8574</v>
      </c>
      <c r="HE29" s="468"/>
      <c r="HF29" s="467">
        <v>1564</v>
      </c>
      <c r="HG29" s="468"/>
      <c r="HH29" s="467">
        <v>25054000</v>
      </c>
      <c r="HI29" s="468"/>
      <c r="HJ29" s="467">
        <v>23598829</v>
      </c>
      <c r="HK29" s="468"/>
      <c r="HL29" s="467">
        <v>625871</v>
      </c>
      <c r="HM29" s="468"/>
      <c r="HN29" s="467">
        <v>829300</v>
      </c>
      <c r="HO29" s="468"/>
      <c r="HP29" s="467">
        <v>2783</v>
      </c>
      <c r="HQ29" s="468"/>
      <c r="HR29" s="467">
        <v>2783</v>
      </c>
      <c r="HS29" s="468"/>
      <c r="HT29" s="467">
        <v>13700300</v>
      </c>
      <c r="HU29" s="468"/>
      <c r="HV29" s="467">
        <v>3943754</v>
      </c>
      <c r="HW29" s="468"/>
      <c r="HX29" s="467">
        <v>1482525</v>
      </c>
      <c r="HY29" s="468"/>
      <c r="HZ29" s="467">
        <v>8274021</v>
      </c>
      <c r="IA29" s="468"/>
      <c r="IB29" s="467">
        <v>23380</v>
      </c>
      <c r="IC29" s="468"/>
      <c r="ID29" s="467">
        <v>23380</v>
      </c>
      <c r="IE29" s="468"/>
      <c r="IF29" s="467">
        <v>0</v>
      </c>
      <c r="IG29" s="468"/>
      <c r="IH29" s="467">
        <v>0</v>
      </c>
      <c r="II29" s="468"/>
      <c r="IJ29" s="467">
        <v>783932860</v>
      </c>
      <c r="IK29" s="468"/>
      <c r="IL29" s="467">
        <v>88786768</v>
      </c>
      <c r="IM29" s="468"/>
      <c r="IN29" s="467">
        <v>6677124</v>
      </c>
      <c r="IO29" s="468"/>
      <c r="IP29" s="467">
        <v>15151305</v>
      </c>
      <c r="IQ29" s="468"/>
      <c r="IR29" s="467">
        <v>57405151</v>
      </c>
      <c r="IS29" s="468"/>
      <c r="IT29" s="467">
        <v>9160818</v>
      </c>
      <c r="IU29" s="468"/>
    </row>
    <row r="30" spans="1:255">
      <c r="A30" s="1582"/>
      <c r="B30" s="469" t="s">
        <v>151</v>
      </c>
      <c r="C30" s="470" t="s">
        <v>291</v>
      </c>
      <c r="D30" s="471">
        <v>1294496473</v>
      </c>
      <c r="E30" s="472"/>
      <c r="F30" s="471">
        <v>125708504</v>
      </c>
      <c r="G30" s="472"/>
      <c r="H30" s="471">
        <v>4565979</v>
      </c>
      <c r="I30" s="472"/>
      <c r="J30" s="471">
        <v>15938163</v>
      </c>
      <c r="K30" s="472"/>
      <c r="L30" s="471">
        <v>97863619</v>
      </c>
      <c r="M30" s="472"/>
      <c r="N30" s="471">
        <v>3882565</v>
      </c>
      <c r="O30" s="472"/>
      <c r="P30" s="471">
        <v>3458178</v>
      </c>
      <c r="Q30" s="472"/>
      <c r="R30" s="471">
        <v>5473445</v>
      </c>
      <c r="S30" s="472"/>
      <c r="T30" s="471">
        <v>7805</v>
      </c>
      <c r="U30" s="472"/>
      <c r="V30" s="471">
        <v>2685252</v>
      </c>
      <c r="W30" s="472"/>
      <c r="X30" s="471">
        <v>981350</v>
      </c>
      <c r="Y30" s="472"/>
      <c r="Z30" s="471">
        <v>76117</v>
      </c>
      <c r="AA30" s="472"/>
      <c r="AB30" s="471">
        <v>145288</v>
      </c>
      <c r="AC30" s="472"/>
      <c r="AD30" s="471">
        <v>482827</v>
      </c>
      <c r="AE30" s="472"/>
      <c r="AF30" s="471">
        <v>973520</v>
      </c>
      <c r="AG30" s="472"/>
      <c r="AH30" s="471">
        <v>121286</v>
      </c>
      <c r="AI30" s="472"/>
      <c r="AJ30" s="471">
        <v>0</v>
      </c>
      <c r="AK30" s="472"/>
      <c r="AL30" s="471">
        <v>9498370</v>
      </c>
      <c r="AM30" s="472"/>
      <c r="AN30" s="471">
        <v>9498370</v>
      </c>
      <c r="AO30" s="472"/>
      <c r="AP30" s="471">
        <v>21074578</v>
      </c>
      <c r="AQ30" s="472"/>
      <c r="AR30" s="471">
        <v>1903947</v>
      </c>
      <c r="AS30" s="472"/>
      <c r="AT30" s="471">
        <v>300980</v>
      </c>
      <c r="AU30" s="472"/>
      <c r="AV30" s="471">
        <v>53933</v>
      </c>
      <c r="AW30" s="472"/>
      <c r="AX30" s="471">
        <v>236722</v>
      </c>
      <c r="AY30" s="472"/>
      <c r="AZ30" s="471">
        <v>654349</v>
      </c>
      <c r="BA30" s="472"/>
      <c r="BB30" s="471">
        <v>6119975</v>
      </c>
      <c r="BC30" s="472"/>
      <c r="BD30" s="471">
        <v>9239092</v>
      </c>
      <c r="BE30" s="472"/>
      <c r="BF30" s="471">
        <v>2564432</v>
      </c>
      <c r="BG30" s="472"/>
      <c r="BH30" s="471">
        <v>1148</v>
      </c>
      <c r="BI30" s="472"/>
      <c r="BJ30" s="471">
        <v>8894677</v>
      </c>
      <c r="BK30" s="472"/>
      <c r="BL30" s="471">
        <v>601095</v>
      </c>
      <c r="BM30" s="472"/>
      <c r="BN30" s="471">
        <v>180864</v>
      </c>
      <c r="BO30" s="472"/>
      <c r="BP30" s="471">
        <v>8112718</v>
      </c>
      <c r="BQ30" s="472"/>
      <c r="BR30" s="471">
        <v>87313559</v>
      </c>
      <c r="BS30" s="472"/>
      <c r="BT30" s="471">
        <v>582311</v>
      </c>
      <c r="BU30" s="472"/>
      <c r="BV30" s="471">
        <v>59970694</v>
      </c>
      <c r="BW30" s="472"/>
      <c r="BX30" s="471">
        <v>9285549</v>
      </c>
      <c r="BY30" s="472"/>
      <c r="BZ30" s="471">
        <v>605269</v>
      </c>
      <c r="CA30" s="472"/>
      <c r="CB30" s="471">
        <v>6292941</v>
      </c>
      <c r="CC30" s="472"/>
      <c r="CD30" s="471">
        <v>1398660</v>
      </c>
      <c r="CE30" s="472"/>
      <c r="CF30" s="471">
        <v>2451037</v>
      </c>
      <c r="CG30" s="472"/>
      <c r="CH30" s="471">
        <v>1410939</v>
      </c>
      <c r="CI30" s="472"/>
      <c r="CJ30" s="471">
        <v>95105</v>
      </c>
      <c r="CK30" s="472"/>
      <c r="CL30" s="471">
        <v>25077</v>
      </c>
      <c r="CM30" s="472"/>
      <c r="CN30" s="471">
        <v>5195977</v>
      </c>
      <c r="CO30" s="472"/>
      <c r="CP30" s="471">
        <v>77258022</v>
      </c>
      <c r="CQ30" s="472"/>
      <c r="CR30" s="471">
        <v>57267273</v>
      </c>
      <c r="CS30" s="472"/>
      <c r="CT30" s="471">
        <v>19990749</v>
      </c>
      <c r="CU30" s="472"/>
      <c r="CV30" s="471">
        <v>410818</v>
      </c>
      <c r="CW30" s="472"/>
      <c r="CX30" s="471">
        <v>7960</v>
      </c>
      <c r="CY30" s="472"/>
      <c r="CZ30" s="471">
        <v>402221</v>
      </c>
      <c r="DA30" s="472"/>
      <c r="DB30" s="471">
        <v>637</v>
      </c>
      <c r="DC30" s="472"/>
      <c r="DD30" s="471">
        <v>108594415</v>
      </c>
      <c r="DE30" s="472"/>
      <c r="DF30" s="471">
        <v>108534001</v>
      </c>
      <c r="DG30" s="472"/>
      <c r="DH30" s="471">
        <v>2822</v>
      </c>
      <c r="DI30" s="472"/>
      <c r="DJ30" s="471">
        <v>57592</v>
      </c>
      <c r="DK30" s="472"/>
      <c r="DL30" s="471">
        <v>22764365</v>
      </c>
      <c r="DM30" s="472"/>
      <c r="DN30" s="471">
        <v>2329</v>
      </c>
      <c r="DO30" s="472"/>
      <c r="DP30" s="471">
        <v>21699969</v>
      </c>
      <c r="DQ30" s="472"/>
      <c r="DR30" s="471">
        <v>1062067</v>
      </c>
      <c r="DS30" s="472"/>
      <c r="DT30" s="471">
        <v>53950224</v>
      </c>
      <c r="DU30" s="472"/>
      <c r="DV30" s="471">
        <v>89396</v>
      </c>
      <c r="DW30" s="472"/>
      <c r="DX30" s="471">
        <v>11708166</v>
      </c>
      <c r="DY30" s="472"/>
      <c r="DZ30" s="471">
        <v>4722024</v>
      </c>
      <c r="EA30" s="472"/>
      <c r="EB30" s="471">
        <v>732074</v>
      </c>
      <c r="EC30" s="472"/>
      <c r="ED30" s="471">
        <v>21466141</v>
      </c>
      <c r="EE30" s="472"/>
      <c r="EF30" s="471">
        <v>1401838</v>
      </c>
      <c r="EG30" s="472"/>
      <c r="EH30" s="471">
        <v>2068224</v>
      </c>
      <c r="EI30" s="472"/>
      <c r="EJ30" s="471">
        <v>123687</v>
      </c>
      <c r="EK30" s="472"/>
      <c r="EL30" s="471">
        <v>794518</v>
      </c>
      <c r="EM30" s="472"/>
      <c r="EN30" s="471">
        <v>5001815</v>
      </c>
      <c r="EO30" s="472"/>
      <c r="EP30" s="471">
        <v>2046865</v>
      </c>
      <c r="EQ30" s="472"/>
      <c r="ER30" s="471">
        <v>2307248</v>
      </c>
      <c r="ES30" s="472"/>
      <c r="ET30" s="471">
        <v>1158023</v>
      </c>
      <c r="EU30" s="472"/>
      <c r="EV30" s="471">
        <v>330205</v>
      </c>
      <c r="EW30" s="472"/>
      <c r="EX30" s="471">
        <v>5849112</v>
      </c>
      <c r="EY30" s="472"/>
      <c r="EZ30" s="471">
        <v>1450815</v>
      </c>
      <c r="FA30" s="472"/>
      <c r="FB30" s="471">
        <v>4123419</v>
      </c>
      <c r="FC30" s="472"/>
      <c r="FD30" s="471">
        <v>25009</v>
      </c>
      <c r="FE30" s="472"/>
      <c r="FF30" s="471">
        <v>249869</v>
      </c>
      <c r="FG30" s="472"/>
      <c r="FH30" s="471">
        <v>25040306</v>
      </c>
      <c r="FI30" s="472"/>
      <c r="FJ30" s="471">
        <v>3015183</v>
      </c>
      <c r="FK30" s="472"/>
      <c r="FL30" s="471">
        <v>1107072</v>
      </c>
      <c r="FM30" s="472"/>
      <c r="FN30" s="471">
        <v>20918051</v>
      </c>
      <c r="FO30" s="472"/>
      <c r="FP30" s="471">
        <v>28272</v>
      </c>
      <c r="FQ30" s="472"/>
      <c r="FR30" s="471">
        <v>28272</v>
      </c>
      <c r="FS30" s="472"/>
      <c r="FT30" s="471">
        <v>143139446</v>
      </c>
      <c r="FU30" s="472"/>
      <c r="FV30" s="471">
        <v>18713178</v>
      </c>
      <c r="FW30" s="472"/>
      <c r="FX30" s="471">
        <v>29242279</v>
      </c>
      <c r="FY30" s="472"/>
      <c r="FZ30" s="471">
        <v>1540819</v>
      </c>
      <c r="GA30" s="472"/>
      <c r="GB30" s="471">
        <v>148419</v>
      </c>
      <c r="GC30" s="472"/>
      <c r="GD30" s="471">
        <v>7078267</v>
      </c>
      <c r="GE30" s="472"/>
      <c r="GF30" s="471">
        <v>1685</v>
      </c>
      <c r="GG30" s="472"/>
      <c r="GH30" s="471">
        <v>5471731</v>
      </c>
      <c r="GI30" s="472"/>
      <c r="GJ30" s="471">
        <v>270931</v>
      </c>
      <c r="GK30" s="472"/>
      <c r="GL30" s="471">
        <v>160</v>
      </c>
      <c r="GM30" s="472"/>
      <c r="GN30" s="471">
        <v>3552896</v>
      </c>
      <c r="GO30" s="472"/>
      <c r="GP30" s="471">
        <v>77119081</v>
      </c>
      <c r="GQ30" s="472"/>
      <c r="GR30" s="471">
        <v>249525620</v>
      </c>
      <c r="GS30" s="472"/>
      <c r="GT30" s="471">
        <v>184614961</v>
      </c>
      <c r="GU30" s="472"/>
      <c r="GV30" s="471">
        <v>64910659</v>
      </c>
      <c r="GW30" s="472"/>
      <c r="GX30" s="471">
        <v>325726795</v>
      </c>
      <c r="GY30" s="472"/>
      <c r="GZ30" s="471">
        <v>18590</v>
      </c>
      <c r="HA30" s="472"/>
      <c r="HB30" s="471">
        <v>324969856</v>
      </c>
      <c r="HC30" s="472"/>
      <c r="HD30" s="471">
        <v>613</v>
      </c>
      <c r="HE30" s="472"/>
      <c r="HF30" s="471">
        <v>737736</v>
      </c>
      <c r="HG30" s="472"/>
      <c r="HH30" s="471">
        <v>5943425</v>
      </c>
      <c r="HI30" s="472"/>
      <c r="HJ30" s="471">
        <v>5652311</v>
      </c>
      <c r="HK30" s="472"/>
      <c r="HL30" s="471">
        <v>8790</v>
      </c>
      <c r="HM30" s="472"/>
      <c r="HN30" s="471">
        <v>282324</v>
      </c>
      <c r="HO30" s="472"/>
      <c r="HP30" s="471">
        <v>0</v>
      </c>
      <c r="HQ30" s="472"/>
      <c r="HR30" s="471">
        <v>0</v>
      </c>
      <c r="HS30" s="472"/>
      <c r="HT30" s="471">
        <v>18295698</v>
      </c>
      <c r="HU30" s="472"/>
      <c r="HV30" s="471">
        <v>12279233</v>
      </c>
      <c r="HW30" s="472"/>
      <c r="HX30" s="471">
        <v>2452703</v>
      </c>
      <c r="HY30" s="472"/>
      <c r="HZ30" s="471">
        <v>3563762</v>
      </c>
      <c r="IA30" s="472"/>
      <c r="IB30" s="471">
        <v>6822</v>
      </c>
      <c r="IC30" s="472"/>
      <c r="ID30" s="471">
        <v>6822</v>
      </c>
      <c r="IE30" s="472"/>
      <c r="IF30" s="471">
        <v>0</v>
      </c>
      <c r="IG30" s="472"/>
      <c r="IH30" s="471">
        <v>0</v>
      </c>
      <c r="II30" s="472"/>
      <c r="IJ30" s="471">
        <v>1192404098</v>
      </c>
      <c r="IK30" s="472"/>
      <c r="IL30" s="471">
        <v>104082664</v>
      </c>
      <c r="IM30" s="472"/>
      <c r="IN30" s="471">
        <v>4565979</v>
      </c>
      <c r="IO30" s="472"/>
      <c r="IP30" s="471">
        <v>14243081</v>
      </c>
      <c r="IQ30" s="472"/>
      <c r="IR30" s="471">
        <v>78585746</v>
      </c>
      <c r="IS30" s="472"/>
      <c r="IT30" s="471">
        <v>3882565</v>
      </c>
      <c r="IU30" s="472"/>
    </row>
    <row r="31" spans="1:255">
      <c r="A31" s="1583"/>
      <c r="B31" s="465" t="s">
        <v>152</v>
      </c>
      <c r="C31" s="466" t="s">
        <v>292</v>
      </c>
      <c r="D31" s="467">
        <v>450193476</v>
      </c>
      <c r="E31" s="468"/>
      <c r="F31" s="467">
        <v>31785594</v>
      </c>
      <c r="G31" s="468"/>
      <c r="H31" s="467">
        <v>2349033</v>
      </c>
      <c r="I31" s="468"/>
      <c r="J31" s="467">
        <v>10583625</v>
      </c>
      <c r="K31" s="468"/>
      <c r="L31" s="467">
        <v>8388502</v>
      </c>
      <c r="M31" s="468"/>
      <c r="N31" s="467">
        <v>10339109</v>
      </c>
      <c r="O31" s="468"/>
      <c r="P31" s="467">
        <v>125325</v>
      </c>
      <c r="Q31" s="468"/>
      <c r="R31" s="467">
        <v>25050376</v>
      </c>
      <c r="S31" s="468"/>
      <c r="T31" s="467">
        <v>72555</v>
      </c>
      <c r="U31" s="468"/>
      <c r="V31" s="467">
        <v>958079</v>
      </c>
      <c r="W31" s="468"/>
      <c r="X31" s="467">
        <v>21703831</v>
      </c>
      <c r="Y31" s="468"/>
      <c r="Z31" s="467">
        <v>4369</v>
      </c>
      <c r="AA31" s="468"/>
      <c r="AB31" s="467">
        <v>11527</v>
      </c>
      <c r="AC31" s="468"/>
      <c r="AD31" s="467">
        <v>960484</v>
      </c>
      <c r="AE31" s="468"/>
      <c r="AF31" s="467">
        <v>26851</v>
      </c>
      <c r="AG31" s="468"/>
      <c r="AH31" s="467">
        <v>1312680</v>
      </c>
      <c r="AI31" s="468"/>
      <c r="AJ31" s="467">
        <v>0</v>
      </c>
      <c r="AK31" s="468"/>
      <c r="AL31" s="467">
        <v>171669</v>
      </c>
      <c r="AM31" s="468"/>
      <c r="AN31" s="467">
        <v>171669</v>
      </c>
      <c r="AO31" s="468"/>
      <c r="AP31" s="467">
        <v>14890563</v>
      </c>
      <c r="AQ31" s="468"/>
      <c r="AR31" s="467">
        <v>887354</v>
      </c>
      <c r="AS31" s="468"/>
      <c r="AT31" s="467">
        <v>3042450</v>
      </c>
      <c r="AU31" s="468"/>
      <c r="AV31" s="467">
        <v>405328</v>
      </c>
      <c r="AW31" s="468"/>
      <c r="AX31" s="467">
        <v>832796</v>
      </c>
      <c r="AY31" s="468"/>
      <c r="AZ31" s="467">
        <v>7593627</v>
      </c>
      <c r="BA31" s="468"/>
      <c r="BB31" s="467">
        <v>1817388</v>
      </c>
      <c r="BC31" s="468"/>
      <c r="BD31" s="467">
        <v>267756</v>
      </c>
      <c r="BE31" s="468"/>
      <c r="BF31" s="467">
        <v>43864</v>
      </c>
      <c r="BG31" s="468"/>
      <c r="BH31" s="467">
        <v>0</v>
      </c>
      <c r="BI31" s="468"/>
      <c r="BJ31" s="467">
        <v>3107880</v>
      </c>
      <c r="BK31" s="468"/>
      <c r="BL31" s="467">
        <v>2908274</v>
      </c>
      <c r="BM31" s="468"/>
      <c r="BN31" s="467">
        <v>160344</v>
      </c>
      <c r="BO31" s="468"/>
      <c r="BP31" s="467">
        <v>39262</v>
      </c>
      <c r="BQ31" s="468"/>
      <c r="BR31" s="467">
        <v>27354407</v>
      </c>
      <c r="BS31" s="468"/>
      <c r="BT31" s="467">
        <v>6304059</v>
      </c>
      <c r="BU31" s="468"/>
      <c r="BV31" s="467">
        <v>4095513</v>
      </c>
      <c r="BW31" s="468"/>
      <c r="BX31" s="467">
        <v>167309</v>
      </c>
      <c r="BY31" s="468"/>
      <c r="BZ31" s="467">
        <v>12275</v>
      </c>
      <c r="CA31" s="468"/>
      <c r="CB31" s="467">
        <v>4567776</v>
      </c>
      <c r="CC31" s="468"/>
      <c r="CD31" s="467">
        <v>2806839</v>
      </c>
      <c r="CE31" s="468"/>
      <c r="CF31" s="467">
        <v>1331982</v>
      </c>
      <c r="CG31" s="468"/>
      <c r="CH31" s="467">
        <v>1293967</v>
      </c>
      <c r="CI31" s="468"/>
      <c r="CJ31" s="467">
        <v>0</v>
      </c>
      <c r="CK31" s="468"/>
      <c r="CL31" s="467">
        <v>3402</v>
      </c>
      <c r="CM31" s="468"/>
      <c r="CN31" s="467">
        <v>6771285</v>
      </c>
      <c r="CO31" s="468"/>
      <c r="CP31" s="467">
        <v>33226713</v>
      </c>
      <c r="CQ31" s="468"/>
      <c r="CR31" s="467">
        <v>25780046</v>
      </c>
      <c r="CS31" s="468"/>
      <c r="CT31" s="467">
        <v>7446667</v>
      </c>
      <c r="CU31" s="468"/>
      <c r="CV31" s="467">
        <v>234389</v>
      </c>
      <c r="CW31" s="468"/>
      <c r="CX31" s="467">
        <v>55282</v>
      </c>
      <c r="CY31" s="468"/>
      <c r="CZ31" s="467">
        <v>164965</v>
      </c>
      <c r="DA31" s="468"/>
      <c r="DB31" s="467">
        <v>14142</v>
      </c>
      <c r="DC31" s="468"/>
      <c r="DD31" s="467">
        <v>1698758</v>
      </c>
      <c r="DE31" s="468"/>
      <c r="DF31" s="467">
        <v>1630789</v>
      </c>
      <c r="DG31" s="468"/>
      <c r="DH31" s="467">
        <v>11753</v>
      </c>
      <c r="DI31" s="468"/>
      <c r="DJ31" s="467">
        <v>56216</v>
      </c>
      <c r="DK31" s="468"/>
      <c r="DL31" s="467">
        <v>2294356</v>
      </c>
      <c r="DM31" s="468"/>
      <c r="DN31" s="467">
        <v>0</v>
      </c>
      <c r="DO31" s="468"/>
      <c r="DP31" s="467">
        <v>2195396</v>
      </c>
      <c r="DQ31" s="468"/>
      <c r="DR31" s="467">
        <v>98960</v>
      </c>
      <c r="DS31" s="468"/>
      <c r="DT31" s="467">
        <v>67766527</v>
      </c>
      <c r="DU31" s="468"/>
      <c r="DV31" s="467">
        <v>89235</v>
      </c>
      <c r="DW31" s="468"/>
      <c r="DX31" s="467">
        <v>35626851</v>
      </c>
      <c r="DY31" s="468"/>
      <c r="DZ31" s="467">
        <v>1144687</v>
      </c>
      <c r="EA31" s="468"/>
      <c r="EB31" s="467">
        <v>1544083</v>
      </c>
      <c r="EC31" s="468"/>
      <c r="ED31" s="467">
        <v>3502707</v>
      </c>
      <c r="EE31" s="468"/>
      <c r="EF31" s="467">
        <v>10058273</v>
      </c>
      <c r="EG31" s="468"/>
      <c r="EH31" s="467">
        <v>232209</v>
      </c>
      <c r="EI31" s="468"/>
      <c r="EJ31" s="467">
        <v>52572</v>
      </c>
      <c r="EK31" s="468"/>
      <c r="EL31" s="467">
        <v>976831</v>
      </c>
      <c r="EM31" s="468"/>
      <c r="EN31" s="467">
        <v>556267</v>
      </c>
      <c r="EO31" s="468"/>
      <c r="EP31" s="467">
        <v>688159</v>
      </c>
      <c r="EQ31" s="468"/>
      <c r="ER31" s="467">
        <v>10623941</v>
      </c>
      <c r="ES31" s="468"/>
      <c r="ET31" s="467">
        <v>2065210</v>
      </c>
      <c r="EU31" s="468"/>
      <c r="EV31" s="467">
        <v>605502</v>
      </c>
      <c r="EW31" s="468"/>
      <c r="EX31" s="467">
        <v>273598</v>
      </c>
      <c r="EY31" s="468"/>
      <c r="EZ31" s="467">
        <v>228745</v>
      </c>
      <c r="FA31" s="468"/>
      <c r="FB31" s="467">
        <v>15987</v>
      </c>
      <c r="FC31" s="468"/>
      <c r="FD31" s="467">
        <v>7326</v>
      </c>
      <c r="FE31" s="468"/>
      <c r="FF31" s="467">
        <v>21540</v>
      </c>
      <c r="FG31" s="468"/>
      <c r="FH31" s="467">
        <v>7321611</v>
      </c>
      <c r="FI31" s="468"/>
      <c r="FJ31" s="467">
        <v>4677515</v>
      </c>
      <c r="FK31" s="468"/>
      <c r="FL31" s="467">
        <v>1462674</v>
      </c>
      <c r="FM31" s="468"/>
      <c r="FN31" s="467">
        <v>1181422</v>
      </c>
      <c r="FO31" s="468"/>
      <c r="FP31" s="467">
        <v>126394</v>
      </c>
      <c r="FQ31" s="468"/>
      <c r="FR31" s="467">
        <v>126394</v>
      </c>
      <c r="FS31" s="468"/>
      <c r="FT31" s="467">
        <v>170692799</v>
      </c>
      <c r="FU31" s="468"/>
      <c r="FV31" s="467">
        <v>3082512</v>
      </c>
      <c r="FW31" s="468"/>
      <c r="FX31" s="467">
        <v>11427871</v>
      </c>
      <c r="FY31" s="468"/>
      <c r="FZ31" s="467">
        <v>145824662</v>
      </c>
      <c r="GA31" s="468"/>
      <c r="GB31" s="467">
        <v>0</v>
      </c>
      <c r="GC31" s="468"/>
      <c r="GD31" s="467">
        <v>6424110</v>
      </c>
      <c r="GE31" s="468"/>
      <c r="GF31" s="467">
        <v>0</v>
      </c>
      <c r="GG31" s="468"/>
      <c r="GH31" s="467">
        <v>1879</v>
      </c>
      <c r="GI31" s="468"/>
      <c r="GJ31" s="467">
        <v>0</v>
      </c>
      <c r="GK31" s="468"/>
      <c r="GL31" s="467">
        <v>38324</v>
      </c>
      <c r="GM31" s="468"/>
      <c r="GN31" s="467">
        <v>2569372</v>
      </c>
      <c r="GO31" s="468"/>
      <c r="GP31" s="467">
        <v>1324069</v>
      </c>
      <c r="GQ31" s="468"/>
      <c r="GR31" s="467">
        <v>37874177</v>
      </c>
      <c r="GS31" s="468"/>
      <c r="GT31" s="467">
        <v>29766089</v>
      </c>
      <c r="GU31" s="468"/>
      <c r="GV31" s="467">
        <v>8108088</v>
      </c>
      <c r="GW31" s="468"/>
      <c r="GX31" s="467">
        <v>15654984</v>
      </c>
      <c r="GY31" s="468"/>
      <c r="GZ31" s="467">
        <v>39285</v>
      </c>
      <c r="HA31" s="468"/>
      <c r="HB31" s="467">
        <v>15615699</v>
      </c>
      <c r="HC31" s="468"/>
      <c r="HD31" s="467">
        <v>0</v>
      </c>
      <c r="HE31" s="468"/>
      <c r="HF31" s="467">
        <v>0</v>
      </c>
      <c r="HG31" s="468"/>
      <c r="HH31" s="467">
        <v>5993084</v>
      </c>
      <c r="HI31" s="468"/>
      <c r="HJ31" s="467">
        <v>1034226</v>
      </c>
      <c r="HK31" s="468"/>
      <c r="HL31" s="467">
        <v>4241402</v>
      </c>
      <c r="HM31" s="468"/>
      <c r="HN31" s="467">
        <v>717456</v>
      </c>
      <c r="HO31" s="468"/>
      <c r="HP31" s="467">
        <v>0</v>
      </c>
      <c r="HQ31" s="468"/>
      <c r="HR31" s="467">
        <v>0</v>
      </c>
      <c r="HS31" s="468"/>
      <c r="HT31" s="467">
        <v>4673708</v>
      </c>
      <c r="HU31" s="468"/>
      <c r="HV31" s="467">
        <v>2377180</v>
      </c>
      <c r="HW31" s="468"/>
      <c r="HX31" s="467">
        <v>1141288</v>
      </c>
      <c r="HY31" s="468"/>
      <c r="HZ31" s="467">
        <v>1155240</v>
      </c>
      <c r="IA31" s="468"/>
      <c r="IB31" s="467">
        <v>1889</v>
      </c>
      <c r="IC31" s="468"/>
      <c r="ID31" s="467">
        <v>1889</v>
      </c>
      <c r="IE31" s="468"/>
      <c r="IF31" s="467">
        <v>0</v>
      </c>
      <c r="IG31" s="468"/>
      <c r="IH31" s="467">
        <v>0</v>
      </c>
      <c r="II31" s="468"/>
      <c r="IJ31" s="467">
        <v>411294965</v>
      </c>
      <c r="IK31" s="468"/>
      <c r="IL31" s="467">
        <v>30161276</v>
      </c>
      <c r="IM31" s="468"/>
      <c r="IN31" s="467">
        <v>2349033</v>
      </c>
      <c r="IO31" s="468"/>
      <c r="IP31" s="467">
        <v>10443789</v>
      </c>
      <c r="IQ31" s="468"/>
      <c r="IR31" s="467">
        <v>6904020</v>
      </c>
      <c r="IS31" s="468"/>
      <c r="IT31" s="467">
        <v>10339109</v>
      </c>
      <c r="IU31" s="468"/>
    </row>
    <row r="32" spans="1:255">
      <c r="A32" s="1584">
        <v>2017</v>
      </c>
      <c r="B32" s="469" t="s">
        <v>263</v>
      </c>
      <c r="C32" s="470" t="s">
        <v>430</v>
      </c>
      <c r="D32" s="471">
        <v>69688564626</v>
      </c>
      <c r="E32" s="472"/>
      <c r="F32" s="471">
        <v>3720311412</v>
      </c>
      <c r="G32" s="472"/>
      <c r="H32" s="471">
        <v>188539609</v>
      </c>
      <c r="I32" s="472"/>
      <c r="J32" s="471">
        <v>1027780381</v>
      </c>
      <c r="K32" s="472"/>
      <c r="L32" s="471">
        <v>1904645339</v>
      </c>
      <c r="M32" s="472"/>
      <c r="N32" s="471">
        <v>525399298</v>
      </c>
      <c r="O32" s="472"/>
      <c r="P32" s="471">
        <v>73946785</v>
      </c>
      <c r="Q32" s="472"/>
      <c r="R32" s="471">
        <v>3046918714</v>
      </c>
      <c r="S32" s="472"/>
      <c r="T32" s="471">
        <v>123898520</v>
      </c>
      <c r="U32" s="472"/>
      <c r="V32" s="471">
        <v>384427992</v>
      </c>
      <c r="W32" s="472"/>
      <c r="X32" s="471">
        <v>755955282</v>
      </c>
      <c r="Y32" s="472"/>
      <c r="Z32" s="471">
        <v>266763745</v>
      </c>
      <c r="AA32" s="472"/>
      <c r="AB32" s="471">
        <v>770612636</v>
      </c>
      <c r="AC32" s="472"/>
      <c r="AD32" s="471">
        <v>79111152</v>
      </c>
      <c r="AE32" s="472"/>
      <c r="AF32" s="471">
        <v>621773948</v>
      </c>
      <c r="AG32" s="472"/>
      <c r="AH32" s="471">
        <v>37220576</v>
      </c>
      <c r="AI32" s="472"/>
      <c r="AJ32" s="471">
        <v>7154863</v>
      </c>
      <c r="AK32" s="472"/>
      <c r="AL32" s="471">
        <v>734432817</v>
      </c>
      <c r="AM32" s="472"/>
      <c r="AN32" s="471">
        <v>734432817</v>
      </c>
      <c r="AO32" s="472"/>
      <c r="AP32" s="471">
        <v>3156812592</v>
      </c>
      <c r="AQ32" s="472"/>
      <c r="AR32" s="471">
        <v>339359714</v>
      </c>
      <c r="AS32" s="472"/>
      <c r="AT32" s="471">
        <v>260234381</v>
      </c>
      <c r="AU32" s="472"/>
      <c r="AV32" s="471">
        <v>204688665</v>
      </c>
      <c r="AW32" s="472"/>
      <c r="AX32" s="471">
        <v>524220495</v>
      </c>
      <c r="AY32" s="472"/>
      <c r="AZ32" s="471">
        <v>357647402</v>
      </c>
      <c r="BA32" s="472"/>
      <c r="BB32" s="471">
        <v>413803616</v>
      </c>
      <c r="BC32" s="472"/>
      <c r="BD32" s="471">
        <v>469629496</v>
      </c>
      <c r="BE32" s="472"/>
      <c r="BF32" s="471">
        <v>373857345</v>
      </c>
      <c r="BG32" s="472"/>
      <c r="BH32" s="471">
        <v>213371478</v>
      </c>
      <c r="BI32" s="472"/>
      <c r="BJ32" s="471">
        <v>8385436467</v>
      </c>
      <c r="BK32" s="472"/>
      <c r="BL32" s="471">
        <v>158903246</v>
      </c>
      <c r="BM32" s="472"/>
      <c r="BN32" s="471">
        <v>17408342</v>
      </c>
      <c r="BO32" s="472"/>
      <c r="BP32" s="471">
        <v>8209124879</v>
      </c>
      <c r="BQ32" s="472"/>
      <c r="BR32" s="471">
        <v>6874254254</v>
      </c>
      <c r="BS32" s="472"/>
      <c r="BT32" s="471">
        <v>420407301</v>
      </c>
      <c r="BU32" s="472"/>
      <c r="BV32" s="471">
        <v>1133486682</v>
      </c>
      <c r="BW32" s="472"/>
      <c r="BX32" s="471">
        <v>2313190757</v>
      </c>
      <c r="BY32" s="472"/>
      <c r="BZ32" s="471">
        <v>183632679</v>
      </c>
      <c r="CA32" s="472"/>
      <c r="CB32" s="471">
        <v>577783355</v>
      </c>
      <c r="CC32" s="472"/>
      <c r="CD32" s="471">
        <v>623777738</v>
      </c>
      <c r="CE32" s="472"/>
      <c r="CF32" s="471">
        <v>410553431</v>
      </c>
      <c r="CG32" s="472"/>
      <c r="CH32" s="471">
        <v>90469329</v>
      </c>
      <c r="CI32" s="472"/>
      <c r="CJ32" s="471">
        <v>14860701</v>
      </c>
      <c r="CK32" s="472"/>
      <c r="CL32" s="471">
        <v>43100166</v>
      </c>
      <c r="CM32" s="472"/>
      <c r="CN32" s="471">
        <v>1062992115</v>
      </c>
      <c r="CO32" s="472"/>
      <c r="CP32" s="471">
        <v>4265704668</v>
      </c>
      <c r="CQ32" s="472"/>
      <c r="CR32" s="471">
        <v>3320022279</v>
      </c>
      <c r="CS32" s="472"/>
      <c r="CT32" s="471">
        <v>945682389</v>
      </c>
      <c r="CU32" s="472"/>
      <c r="CV32" s="471">
        <v>823482624</v>
      </c>
      <c r="CW32" s="472"/>
      <c r="CX32" s="471">
        <v>440923575</v>
      </c>
      <c r="CY32" s="472"/>
      <c r="CZ32" s="471">
        <v>370684922</v>
      </c>
      <c r="DA32" s="472"/>
      <c r="DB32" s="471">
        <v>11874127</v>
      </c>
      <c r="DC32" s="472"/>
      <c r="DD32" s="471">
        <v>920239677</v>
      </c>
      <c r="DE32" s="472"/>
      <c r="DF32" s="471">
        <v>738355854</v>
      </c>
      <c r="DG32" s="472"/>
      <c r="DH32" s="471">
        <v>175228807</v>
      </c>
      <c r="DI32" s="472"/>
      <c r="DJ32" s="471">
        <v>6655016</v>
      </c>
      <c r="DK32" s="472"/>
      <c r="DL32" s="471">
        <v>1285895709</v>
      </c>
      <c r="DM32" s="472"/>
      <c r="DN32" s="471">
        <v>99579207</v>
      </c>
      <c r="DO32" s="472"/>
      <c r="DP32" s="471">
        <v>1050289074</v>
      </c>
      <c r="DQ32" s="472"/>
      <c r="DR32" s="471">
        <v>136027428</v>
      </c>
      <c r="DS32" s="472"/>
      <c r="DT32" s="471">
        <v>4147639559</v>
      </c>
      <c r="DU32" s="472"/>
      <c r="DV32" s="471">
        <v>11341930</v>
      </c>
      <c r="DW32" s="472"/>
      <c r="DX32" s="471">
        <v>124327742</v>
      </c>
      <c r="DY32" s="472"/>
      <c r="DZ32" s="471">
        <v>585965219</v>
      </c>
      <c r="EA32" s="472"/>
      <c r="EB32" s="471">
        <v>47182738</v>
      </c>
      <c r="EC32" s="472"/>
      <c r="ED32" s="471">
        <v>340771241</v>
      </c>
      <c r="EE32" s="472"/>
      <c r="EF32" s="471">
        <v>291925560</v>
      </c>
      <c r="EG32" s="472"/>
      <c r="EH32" s="471">
        <v>98721398</v>
      </c>
      <c r="EI32" s="472"/>
      <c r="EJ32" s="471">
        <v>75527469</v>
      </c>
      <c r="EK32" s="472"/>
      <c r="EL32" s="471">
        <v>54953511</v>
      </c>
      <c r="EM32" s="472"/>
      <c r="EN32" s="471">
        <v>132769169</v>
      </c>
      <c r="EO32" s="472"/>
      <c r="EP32" s="471">
        <v>115087685</v>
      </c>
      <c r="EQ32" s="472"/>
      <c r="ER32" s="471">
        <v>1035256079</v>
      </c>
      <c r="ES32" s="472"/>
      <c r="ET32" s="471">
        <v>1064594439</v>
      </c>
      <c r="EU32" s="472"/>
      <c r="EV32" s="471">
        <v>169215379</v>
      </c>
      <c r="EW32" s="472"/>
      <c r="EX32" s="471">
        <v>866882973</v>
      </c>
      <c r="EY32" s="472"/>
      <c r="EZ32" s="471">
        <v>790378543</v>
      </c>
      <c r="FA32" s="472"/>
      <c r="FB32" s="471">
        <v>34963310</v>
      </c>
      <c r="FC32" s="472"/>
      <c r="FD32" s="471">
        <v>18939273</v>
      </c>
      <c r="FE32" s="472"/>
      <c r="FF32" s="471">
        <v>22601847</v>
      </c>
      <c r="FG32" s="472"/>
      <c r="FH32" s="471">
        <v>776296998</v>
      </c>
      <c r="FI32" s="472"/>
      <c r="FJ32" s="471">
        <v>193219520</v>
      </c>
      <c r="FK32" s="472"/>
      <c r="FL32" s="471">
        <v>160925897</v>
      </c>
      <c r="FM32" s="472"/>
      <c r="FN32" s="471">
        <v>422151581</v>
      </c>
      <c r="FO32" s="472"/>
      <c r="FP32" s="471">
        <v>214466040</v>
      </c>
      <c r="FQ32" s="472"/>
      <c r="FR32" s="471">
        <v>214466040</v>
      </c>
      <c r="FS32" s="472"/>
      <c r="FT32" s="471">
        <v>5540153154</v>
      </c>
      <c r="FU32" s="472"/>
      <c r="FV32" s="471">
        <v>2373193178</v>
      </c>
      <c r="FW32" s="472"/>
      <c r="FX32" s="471">
        <v>1076108552</v>
      </c>
      <c r="FY32" s="472"/>
      <c r="FZ32" s="471">
        <v>585496060</v>
      </c>
      <c r="GA32" s="472"/>
      <c r="GB32" s="471">
        <v>10909550</v>
      </c>
      <c r="GC32" s="472"/>
      <c r="GD32" s="471">
        <v>729075190</v>
      </c>
      <c r="GE32" s="472"/>
      <c r="GF32" s="471">
        <v>50728219</v>
      </c>
      <c r="GG32" s="472"/>
      <c r="GH32" s="471">
        <v>90894032</v>
      </c>
      <c r="GI32" s="472"/>
      <c r="GJ32" s="471">
        <v>18865895</v>
      </c>
      <c r="GK32" s="472"/>
      <c r="GL32" s="471">
        <v>15574671</v>
      </c>
      <c r="GM32" s="472"/>
      <c r="GN32" s="471">
        <v>241387112</v>
      </c>
      <c r="GO32" s="472"/>
      <c r="GP32" s="471">
        <v>347920695</v>
      </c>
      <c r="GQ32" s="472"/>
      <c r="GR32" s="471">
        <v>12055721702</v>
      </c>
      <c r="GS32" s="472"/>
      <c r="GT32" s="471">
        <v>6307742682</v>
      </c>
      <c r="GU32" s="472"/>
      <c r="GV32" s="471">
        <v>5747979020</v>
      </c>
      <c r="GW32" s="472"/>
      <c r="GX32" s="471">
        <v>9448373220</v>
      </c>
      <c r="GY32" s="472"/>
      <c r="GZ32" s="471">
        <v>22857775</v>
      </c>
      <c r="HA32" s="472"/>
      <c r="HB32" s="471">
        <v>8516586976</v>
      </c>
      <c r="HC32" s="472"/>
      <c r="HD32" s="471">
        <v>874521099</v>
      </c>
      <c r="HE32" s="472"/>
      <c r="HF32" s="471">
        <v>34407370</v>
      </c>
      <c r="HG32" s="472"/>
      <c r="HH32" s="471">
        <v>1587120328</v>
      </c>
      <c r="HI32" s="472"/>
      <c r="HJ32" s="471">
        <v>1337191024</v>
      </c>
      <c r="HK32" s="472"/>
      <c r="HL32" s="471">
        <v>220494949</v>
      </c>
      <c r="HM32" s="472"/>
      <c r="HN32" s="471">
        <v>29434355</v>
      </c>
      <c r="HO32" s="472"/>
      <c r="HP32" s="471">
        <v>34094056</v>
      </c>
      <c r="HQ32" s="472"/>
      <c r="HR32" s="471">
        <v>34094056</v>
      </c>
      <c r="HS32" s="472"/>
      <c r="HT32" s="471">
        <v>1795040938</v>
      </c>
      <c r="HU32" s="472"/>
      <c r="HV32" s="471">
        <v>1153582341</v>
      </c>
      <c r="HW32" s="472"/>
      <c r="HX32" s="471">
        <v>382706247</v>
      </c>
      <c r="HY32" s="472"/>
      <c r="HZ32" s="471">
        <v>258752350</v>
      </c>
      <c r="IA32" s="472"/>
      <c r="IB32" s="471">
        <v>9286724</v>
      </c>
      <c r="IC32" s="472"/>
      <c r="ID32" s="471">
        <v>9200493</v>
      </c>
      <c r="IE32" s="472"/>
      <c r="IF32" s="471">
        <v>0</v>
      </c>
      <c r="IG32" s="472"/>
      <c r="IH32" s="471">
        <v>86231</v>
      </c>
      <c r="II32" s="472"/>
      <c r="IJ32" s="471">
        <v>53193860481</v>
      </c>
      <c r="IK32" s="472"/>
      <c r="IL32" s="471">
        <v>3118222221</v>
      </c>
      <c r="IM32" s="472"/>
      <c r="IN32" s="471">
        <v>186627137</v>
      </c>
      <c r="IO32" s="472"/>
      <c r="IP32" s="471">
        <v>1008287337</v>
      </c>
      <c r="IQ32" s="472"/>
      <c r="IR32" s="471">
        <v>1349646409</v>
      </c>
      <c r="IS32" s="472"/>
      <c r="IT32" s="471">
        <v>518438434</v>
      </c>
      <c r="IU32" s="472"/>
    </row>
    <row r="33" spans="1:255">
      <c r="A33" s="1585"/>
      <c r="B33" s="465" t="s">
        <v>3</v>
      </c>
      <c r="C33" s="466">
        <v>16</v>
      </c>
      <c r="D33" s="467">
        <v>9257033756</v>
      </c>
      <c r="E33" s="468"/>
      <c r="F33" s="467">
        <v>906122038</v>
      </c>
      <c r="G33" s="468"/>
      <c r="H33" s="467">
        <v>58630516</v>
      </c>
      <c r="I33" s="468"/>
      <c r="J33" s="467">
        <v>169334844</v>
      </c>
      <c r="K33" s="468"/>
      <c r="L33" s="467">
        <v>567314748</v>
      </c>
      <c r="M33" s="468"/>
      <c r="N33" s="467">
        <v>106281432</v>
      </c>
      <c r="O33" s="468"/>
      <c r="P33" s="467">
        <v>4560498</v>
      </c>
      <c r="Q33" s="468"/>
      <c r="R33" s="467">
        <v>437871397</v>
      </c>
      <c r="S33" s="468"/>
      <c r="T33" s="467">
        <v>9182685</v>
      </c>
      <c r="U33" s="468"/>
      <c r="V33" s="467">
        <v>170157361</v>
      </c>
      <c r="W33" s="468"/>
      <c r="X33" s="467">
        <v>164326654</v>
      </c>
      <c r="Y33" s="468"/>
      <c r="Z33" s="467">
        <v>2979440</v>
      </c>
      <c r="AA33" s="468"/>
      <c r="AB33" s="467">
        <v>25655629</v>
      </c>
      <c r="AC33" s="468"/>
      <c r="AD33" s="467">
        <v>17055622</v>
      </c>
      <c r="AE33" s="468"/>
      <c r="AF33" s="467">
        <v>22330029</v>
      </c>
      <c r="AG33" s="468"/>
      <c r="AH33" s="467">
        <v>24823634</v>
      </c>
      <c r="AI33" s="468"/>
      <c r="AJ33" s="467">
        <v>1360343</v>
      </c>
      <c r="AK33" s="468"/>
      <c r="AL33" s="467">
        <v>168863899</v>
      </c>
      <c r="AM33" s="468"/>
      <c r="AN33" s="467">
        <v>168863899</v>
      </c>
      <c r="AO33" s="468"/>
      <c r="AP33" s="467">
        <v>344270465</v>
      </c>
      <c r="AQ33" s="468"/>
      <c r="AR33" s="467">
        <v>53977313</v>
      </c>
      <c r="AS33" s="468"/>
      <c r="AT33" s="467">
        <v>17003711</v>
      </c>
      <c r="AU33" s="468"/>
      <c r="AV33" s="467">
        <v>10159149</v>
      </c>
      <c r="AW33" s="468"/>
      <c r="AX33" s="467">
        <v>72374812</v>
      </c>
      <c r="AY33" s="468"/>
      <c r="AZ33" s="467">
        <v>52069899</v>
      </c>
      <c r="BA33" s="468"/>
      <c r="BB33" s="467">
        <v>30809626</v>
      </c>
      <c r="BC33" s="468"/>
      <c r="BD33" s="467">
        <v>64015576</v>
      </c>
      <c r="BE33" s="468"/>
      <c r="BF33" s="467">
        <v>43857536</v>
      </c>
      <c r="BG33" s="468"/>
      <c r="BH33" s="467">
        <v>2843</v>
      </c>
      <c r="BI33" s="468"/>
      <c r="BJ33" s="467">
        <v>144061543</v>
      </c>
      <c r="BK33" s="468"/>
      <c r="BL33" s="467">
        <v>44723666</v>
      </c>
      <c r="BM33" s="468"/>
      <c r="BN33" s="467">
        <v>10921160</v>
      </c>
      <c r="BO33" s="468"/>
      <c r="BP33" s="467">
        <v>88416717</v>
      </c>
      <c r="BQ33" s="468"/>
      <c r="BR33" s="467">
        <v>850851035</v>
      </c>
      <c r="BS33" s="468"/>
      <c r="BT33" s="467">
        <v>81674353</v>
      </c>
      <c r="BU33" s="468"/>
      <c r="BV33" s="467">
        <v>404572719</v>
      </c>
      <c r="BW33" s="468"/>
      <c r="BX33" s="467">
        <v>25013610</v>
      </c>
      <c r="BY33" s="468"/>
      <c r="BZ33" s="467">
        <v>16618504</v>
      </c>
      <c r="CA33" s="468"/>
      <c r="CB33" s="467">
        <v>127672071</v>
      </c>
      <c r="CC33" s="468"/>
      <c r="CD33" s="467">
        <v>22159612</v>
      </c>
      <c r="CE33" s="468"/>
      <c r="CF33" s="467">
        <v>29096033</v>
      </c>
      <c r="CG33" s="468"/>
      <c r="CH33" s="467">
        <v>15952903</v>
      </c>
      <c r="CI33" s="468"/>
      <c r="CJ33" s="467">
        <v>2418575</v>
      </c>
      <c r="CK33" s="468"/>
      <c r="CL33" s="467">
        <v>3608796</v>
      </c>
      <c r="CM33" s="468"/>
      <c r="CN33" s="467">
        <v>122063859</v>
      </c>
      <c r="CO33" s="468"/>
      <c r="CP33" s="467">
        <v>1105132446</v>
      </c>
      <c r="CQ33" s="468"/>
      <c r="CR33" s="467">
        <v>916991912</v>
      </c>
      <c r="CS33" s="468"/>
      <c r="CT33" s="467">
        <v>188140534</v>
      </c>
      <c r="CU33" s="468"/>
      <c r="CV33" s="467">
        <v>131506505</v>
      </c>
      <c r="CW33" s="468"/>
      <c r="CX33" s="467">
        <v>115083768</v>
      </c>
      <c r="CY33" s="468"/>
      <c r="CZ33" s="467">
        <v>15764227</v>
      </c>
      <c r="DA33" s="468"/>
      <c r="DB33" s="467">
        <v>658510</v>
      </c>
      <c r="DC33" s="468"/>
      <c r="DD33" s="467">
        <v>248882236</v>
      </c>
      <c r="DE33" s="468"/>
      <c r="DF33" s="467">
        <v>244617955</v>
      </c>
      <c r="DG33" s="468"/>
      <c r="DH33" s="467">
        <v>4034202</v>
      </c>
      <c r="DI33" s="468"/>
      <c r="DJ33" s="467">
        <v>230079</v>
      </c>
      <c r="DK33" s="468"/>
      <c r="DL33" s="467">
        <v>258914012</v>
      </c>
      <c r="DM33" s="468"/>
      <c r="DN33" s="467">
        <v>72175972</v>
      </c>
      <c r="DO33" s="468"/>
      <c r="DP33" s="467">
        <v>178837749</v>
      </c>
      <c r="DQ33" s="468"/>
      <c r="DR33" s="467">
        <v>7900291</v>
      </c>
      <c r="DS33" s="468"/>
      <c r="DT33" s="467">
        <v>325014136</v>
      </c>
      <c r="DU33" s="468"/>
      <c r="DV33" s="467">
        <v>738259</v>
      </c>
      <c r="DW33" s="468"/>
      <c r="DX33" s="467">
        <v>64437999</v>
      </c>
      <c r="DY33" s="468"/>
      <c r="DZ33" s="467">
        <v>12745099</v>
      </c>
      <c r="EA33" s="468"/>
      <c r="EB33" s="467">
        <v>4588565</v>
      </c>
      <c r="EC33" s="468"/>
      <c r="ED33" s="467">
        <v>47994480</v>
      </c>
      <c r="EE33" s="468"/>
      <c r="EF33" s="467">
        <v>21063249</v>
      </c>
      <c r="EG33" s="468"/>
      <c r="EH33" s="467">
        <v>13673383</v>
      </c>
      <c r="EI33" s="468"/>
      <c r="EJ33" s="467">
        <v>11943377</v>
      </c>
      <c r="EK33" s="468"/>
      <c r="EL33" s="467">
        <v>6493506</v>
      </c>
      <c r="EM33" s="468"/>
      <c r="EN33" s="467">
        <v>23428772</v>
      </c>
      <c r="EO33" s="468"/>
      <c r="EP33" s="467">
        <v>9626320</v>
      </c>
      <c r="EQ33" s="468"/>
      <c r="ER33" s="467">
        <v>60160090</v>
      </c>
      <c r="ES33" s="468"/>
      <c r="ET33" s="467">
        <v>34651612</v>
      </c>
      <c r="EU33" s="468"/>
      <c r="EV33" s="467">
        <v>13469425</v>
      </c>
      <c r="EW33" s="468"/>
      <c r="EX33" s="467">
        <v>58286254</v>
      </c>
      <c r="EY33" s="468"/>
      <c r="EZ33" s="467">
        <v>50058749</v>
      </c>
      <c r="FA33" s="468"/>
      <c r="FB33" s="467">
        <v>6760770</v>
      </c>
      <c r="FC33" s="468"/>
      <c r="FD33" s="467">
        <v>1136926</v>
      </c>
      <c r="FE33" s="468"/>
      <c r="FF33" s="467">
        <v>329809</v>
      </c>
      <c r="FG33" s="468"/>
      <c r="FH33" s="467">
        <v>162689871</v>
      </c>
      <c r="FI33" s="468"/>
      <c r="FJ33" s="467">
        <v>41965160</v>
      </c>
      <c r="FK33" s="468"/>
      <c r="FL33" s="467">
        <v>34686180</v>
      </c>
      <c r="FM33" s="468"/>
      <c r="FN33" s="467">
        <v>86038531</v>
      </c>
      <c r="FO33" s="468"/>
      <c r="FP33" s="467">
        <v>3605787</v>
      </c>
      <c r="FQ33" s="468"/>
      <c r="FR33" s="467">
        <v>3605787</v>
      </c>
      <c r="FS33" s="468"/>
      <c r="FT33" s="467">
        <v>1359229859</v>
      </c>
      <c r="FU33" s="468"/>
      <c r="FV33" s="467">
        <v>517358705</v>
      </c>
      <c r="FW33" s="468"/>
      <c r="FX33" s="467">
        <v>262785733</v>
      </c>
      <c r="FY33" s="468"/>
      <c r="FZ33" s="467">
        <v>222781426</v>
      </c>
      <c r="GA33" s="468"/>
      <c r="GB33" s="467">
        <v>1332974</v>
      </c>
      <c r="GC33" s="468"/>
      <c r="GD33" s="467">
        <v>146309880</v>
      </c>
      <c r="GE33" s="468"/>
      <c r="GF33" s="467">
        <v>1016996</v>
      </c>
      <c r="GG33" s="468"/>
      <c r="GH33" s="467">
        <v>22676754</v>
      </c>
      <c r="GI33" s="468"/>
      <c r="GJ33" s="467">
        <v>7298400</v>
      </c>
      <c r="GK33" s="468"/>
      <c r="GL33" s="467">
        <v>1790032</v>
      </c>
      <c r="GM33" s="468"/>
      <c r="GN33" s="467">
        <v>54059142</v>
      </c>
      <c r="GO33" s="468"/>
      <c r="GP33" s="467">
        <v>121819817</v>
      </c>
      <c r="GQ33" s="468"/>
      <c r="GR33" s="467">
        <v>1677827518</v>
      </c>
      <c r="GS33" s="468"/>
      <c r="GT33" s="467">
        <v>1152174820</v>
      </c>
      <c r="GU33" s="468"/>
      <c r="GV33" s="467">
        <v>525652698</v>
      </c>
      <c r="GW33" s="468"/>
      <c r="GX33" s="467">
        <v>890099362</v>
      </c>
      <c r="GY33" s="468"/>
      <c r="GZ33" s="467">
        <v>6974381</v>
      </c>
      <c r="HA33" s="468"/>
      <c r="HB33" s="467">
        <v>881952909</v>
      </c>
      <c r="HC33" s="468"/>
      <c r="HD33" s="467">
        <v>851600</v>
      </c>
      <c r="HE33" s="468"/>
      <c r="HF33" s="467">
        <v>320472</v>
      </c>
      <c r="HG33" s="468"/>
      <c r="HH33" s="467">
        <v>86580185</v>
      </c>
      <c r="HI33" s="468"/>
      <c r="HJ33" s="467">
        <v>78895887</v>
      </c>
      <c r="HK33" s="468"/>
      <c r="HL33" s="467">
        <v>5155548</v>
      </c>
      <c r="HM33" s="468"/>
      <c r="HN33" s="467">
        <v>2528750</v>
      </c>
      <c r="HO33" s="468"/>
      <c r="HP33" s="467">
        <v>1165548</v>
      </c>
      <c r="HQ33" s="468"/>
      <c r="HR33" s="467">
        <v>1165548</v>
      </c>
      <c r="HS33" s="468"/>
      <c r="HT33" s="467">
        <v>95966035</v>
      </c>
      <c r="HU33" s="468"/>
      <c r="HV33" s="467">
        <v>53811798</v>
      </c>
      <c r="HW33" s="468"/>
      <c r="HX33" s="467">
        <v>17993426</v>
      </c>
      <c r="HY33" s="468"/>
      <c r="HZ33" s="467">
        <v>24160811</v>
      </c>
      <c r="IA33" s="468"/>
      <c r="IB33" s="467">
        <v>93625</v>
      </c>
      <c r="IC33" s="468"/>
      <c r="ID33" s="467">
        <v>93625</v>
      </c>
      <c r="IE33" s="468"/>
      <c r="IF33" s="467">
        <v>0</v>
      </c>
      <c r="IG33" s="468"/>
      <c r="IH33" s="467">
        <v>0</v>
      </c>
      <c r="II33" s="468"/>
      <c r="IJ33" s="467">
        <v>7636316557</v>
      </c>
      <c r="IK33" s="468"/>
      <c r="IL33" s="467">
        <v>768444882</v>
      </c>
      <c r="IM33" s="468"/>
      <c r="IN33" s="467">
        <v>58601786</v>
      </c>
      <c r="IO33" s="468"/>
      <c r="IP33" s="467">
        <v>168195066</v>
      </c>
      <c r="IQ33" s="468"/>
      <c r="IR33" s="467">
        <v>431214894</v>
      </c>
      <c r="IS33" s="468"/>
      <c r="IT33" s="467">
        <v>106273872</v>
      </c>
      <c r="IU33" s="468"/>
    </row>
    <row r="34" spans="1:255">
      <c r="A34" s="1585"/>
      <c r="B34" s="469" t="s">
        <v>150</v>
      </c>
      <c r="C34" s="470" t="s">
        <v>290</v>
      </c>
      <c r="D34" s="471">
        <v>1051765499</v>
      </c>
      <c r="E34" s="472"/>
      <c r="F34" s="471">
        <v>105336931</v>
      </c>
      <c r="G34" s="472"/>
      <c r="H34" s="471">
        <v>7820771</v>
      </c>
      <c r="I34" s="472"/>
      <c r="J34" s="471">
        <v>21138029</v>
      </c>
      <c r="K34" s="472"/>
      <c r="L34" s="471">
        <v>69713263</v>
      </c>
      <c r="M34" s="472"/>
      <c r="N34" s="471">
        <v>6395566</v>
      </c>
      <c r="O34" s="472"/>
      <c r="P34" s="471">
        <v>269302</v>
      </c>
      <c r="Q34" s="472"/>
      <c r="R34" s="471">
        <v>53802862</v>
      </c>
      <c r="S34" s="472"/>
      <c r="T34" s="471">
        <v>641391</v>
      </c>
      <c r="U34" s="472"/>
      <c r="V34" s="471">
        <v>22616933</v>
      </c>
      <c r="W34" s="472"/>
      <c r="X34" s="471">
        <v>10939497</v>
      </c>
      <c r="Y34" s="472"/>
      <c r="Z34" s="471">
        <v>279473</v>
      </c>
      <c r="AA34" s="472"/>
      <c r="AB34" s="471">
        <v>2184930</v>
      </c>
      <c r="AC34" s="472"/>
      <c r="AD34" s="471">
        <v>9118579</v>
      </c>
      <c r="AE34" s="472"/>
      <c r="AF34" s="471">
        <v>3313055</v>
      </c>
      <c r="AG34" s="472"/>
      <c r="AH34" s="471">
        <v>4504872</v>
      </c>
      <c r="AI34" s="472"/>
      <c r="AJ34" s="471">
        <v>204132</v>
      </c>
      <c r="AK34" s="472"/>
      <c r="AL34" s="471">
        <v>36819943</v>
      </c>
      <c r="AM34" s="472"/>
      <c r="AN34" s="471">
        <v>36819943</v>
      </c>
      <c r="AO34" s="472"/>
      <c r="AP34" s="471">
        <v>53601410</v>
      </c>
      <c r="AQ34" s="472"/>
      <c r="AR34" s="471">
        <v>24765305</v>
      </c>
      <c r="AS34" s="472"/>
      <c r="AT34" s="471">
        <v>318650</v>
      </c>
      <c r="AU34" s="472"/>
      <c r="AV34" s="471">
        <v>2497876</v>
      </c>
      <c r="AW34" s="472"/>
      <c r="AX34" s="471">
        <v>3607984</v>
      </c>
      <c r="AY34" s="472"/>
      <c r="AZ34" s="471">
        <v>5325799</v>
      </c>
      <c r="BA34" s="472"/>
      <c r="BB34" s="471">
        <v>2236438</v>
      </c>
      <c r="BC34" s="472"/>
      <c r="BD34" s="471">
        <v>494817</v>
      </c>
      <c r="BE34" s="472"/>
      <c r="BF34" s="471">
        <v>14354541</v>
      </c>
      <c r="BG34" s="472"/>
      <c r="BH34" s="471">
        <v>0</v>
      </c>
      <c r="BI34" s="472"/>
      <c r="BJ34" s="471">
        <v>12506615</v>
      </c>
      <c r="BK34" s="472"/>
      <c r="BL34" s="471">
        <v>4918639</v>
      </c>
      <c r="BM34" s="472"/>
      <c r="BN34" s="471">
        <v>3432912</v>
      </c>
      <c r="BO34" s="472"/>
      <c r="BP34" s="471">
        <v>4155064</v>
      </c>
      <c r="BQ34" s="472"/>
      <c r="BR34" s="471">
        <v>107605831</v>
      </c>
      <c r="BS34" s="472"/>
      <c r="BT34" s="471">
        <v>19731237</v>
      </c>
      <c r="BU34" s="472"/>
      <c r="BV34" s="471">
        <v>27894991</v>
      </c>
      <c r="BW34" s="472"/>
      <c r="BX34" s="471">
        <v>12774554</v>
      </c>
      <c r="BY34" s="472"/>
      <c r="BZ34" s="471">
        <v>80751</v>
      </c>
      <c r="CA34" s="472"/>
      <c r="CB34" s="471">
        <v>9038036</v>
      </c>
      <c r="CC34" s="472"/>
      <c r="CD34" s="471">
        <v>2842078</v>
      </c>
      <c r="CE34" s="472"/>
      <c r="CF34" s="471">
        <v>3174224</v>
      </c>
      <c r="CG34" s="472"/>
      <c r="CH34" s="471">
        <v>6052739</v>
      </c>
      <c r="CI34" s="472"/>
      <c r="CJ34" s="471">
        <v>1992653</v>
      </c>
      <c r="CK34" s="472"/>
      <c r="CL34" s="471">
        <v>3374614</v>
      </c>
      <c r="CM34" s="472"/>
      <c r="CN34" s="471">
        <v>20649954</v>
      </c>
      <c r="CO34" s="472"/>
      <c r="CP34" s="471">
        <v>116551147</v>
      </c>
      <c r="CQ34" s="472"/>
      <c r="CR34" s="471">
        <v>52721309</v>
      </c>
      <c r="CS34" s="472"/>
      <c r="CT34" s="471">
        <v>63829838</v>
      </c>
      <c r="CU34" s="472"/>
      <c r="CV34" s="471">
        <v>6439596</v>
      </c>
      <c r="CW34" s="472"/>
      <c r="CX34" s="471">
        <v>1402470</v>
      </c>
      <c r="CY34" s="472"/>
      <c r="CZ34" s="471">
        <v>5032516</v>
      </c>
      <c r="DA34" s="472"/>
      <c r="DB34" s="471">
        <v>4610</v>
      </c>
      <c r="DC34" s="472"/>
      <c r="DD34" s="471">
        <v>78355144</v>
      </c>
      <c r="DE34" s="472"/>
      <c r="DF34" s="471">
        <v>78296782</v>
      </c>
      <c r="DG34" s="472"/>
      <c r="DH34" s="471">
        <v>21801</v>
      </c>
      <c r="DI34" s="472"/>
      <c r="DJ34" s="471">
        <v>36561</v>
      </c>
      <c r="DK34" s="472"/>
      <c r="DL34" s="471">
        <v>68272356</v>
      </c>
      <c r="DM34" s="472"/>
      <c r="DN34" s="471">
        <v>45611484</v>
      </c>
      <c r="DO34" s="472"/>
      <c r="DP34" s="471">
        <v>20542580</v>
      </c>
      <c r="DQ34" s="472"/>
      <c r="DR34" s="471">
        <v>2118292</v>
      </c>
      <c r="DS34" s="472"/>
      <c r="DT34" s="471">
        <v>62206958</v>
      </c>
      <c r="DU34" s="472"/>
      <c r="DV34" s="471">
        <v>595498</v>
      </c>
      <c r="DW34" s="472"/>
      <c r="DX34" s="471">
        <v>11347109</v>
      </c>
      <c r="DY34" s="472"/>
      <c r="DZ34" s="471">
        <v>4949614</v>
      </c>
      <c r="EA34" s="472"/>
      <c r="EB34" s="471">
        <v>651700</v>
      </c>
      <c r="EC34" s="472"/>
      <c r="ED34" s="471">
        <v>7241542</v>
      </c>
      <c r="EE34" s="472"/>
      <c r="EF34" s="471">
        <v>2678385</v>
      </c>
      <c r="EG34" s="472"/>
      <c r="EH34" s="471">
        <v>3262528</v>
      </c>
      <c r="EI34" s="472"/>
      <c r="EJ34" s="471">
        <v>994225</v>
      </c>
      <c r="EK34" s="472"/>
      <c r="EL34" s="471">
        <v>2952167</v>
      </c>
      <c r="EM34" s="472"/>
      <c r="EN34" s="471">
        <v>4290739</v>
      </c>
      <c r="EO34" s="472"/>
      <c r="EP34" s="471">
        <v>5021752</v>
      </c>
      <c r="EQ34" s="472"/>
      <c r="ER34" s="471">
        <v>8250609</v>
      </c>
      <c r="ES34" s="472"/>
      <c r="ET34" s="471">
        <v>7869887</v>
      </c>
      <c r="EU34" s="472"/>
      <c r="EV34" s="471">
        <v>2101203</v>
      </c>
      <c r="EW34" s="472"/>
      <c r="EX34" s="471">
        <v>2731506</v>
      </c>
      <c r="EY34" s="472"/>
      <c r="EZ34" s="471">
        <v>909644</v>
      </c>
      <c r="FA34" s="472"/>
      <c r="FB34" s="471">
        <v>1167239</v>
      </c>
      <c r="FC34" s="472"/>
      <c r="FD34" s="471">
        <v>653977</v>
      </c>
      <c r="FE34" s="472"/>
      <c r="FF34" s="471">
        <v>646</v>
      </c>
      <c r="FG34" s="472"/>
      <c r="FH34" s="471">
        <v>31248920</v>
      </c>
      <c r="FI34" s="472"/>
      <c r="FJ34" s="471">
        <v>4804746</v>
      </c>
      <c r="FK34" s="472"/>
      <c r="FL34" s="471">
        <v>578592</v>
      </c>
      <c r="FM34" s="472"/>
      <c r="FN34" s="471">
        <v>25865582</v>
      </c>
      <c r="FO34" s="472"/>
      <c r="FP34" s="471">
        <v>836538</v>
      </c>
      <c r="FQ34" s="472"/>
      <c r="FR34" s="471">
        <v>836538</v>
      </c>
      <c r="FS34" s="472"/>
      <c r="FT34" s="471">
        <v>94711021</v>
      </c>
      <c r="FU34" s="472"/>
      <c r="FV34" s="471">
        <v>45029696</v>
      </c>
      <c r="FW34" s="472"/>
      <c r="FX34" s="471">
        <v>22961178</v>
      </c>
      <c r="FY34" s="472"/>
      <c r="FZ34" s="471">
        <v>8138379</v>
      </c>
      <c r="GA34" s="472"/>
      <c r="GB34" s="471">
        <v>7671</v>
      </c>
      <c r="GC34" s="472"/>
      <c r="GD34" s="471">
        <v>7522507</v>
      </c>
      <c r="GE34" s="472"/>
      <c r="GF34" s="471">
        <v>306303</v>
      </c>
      <c r="GG34" s="472"/>
      <c r="GH34" s="471">
        <v>1936519</v>
      </c>
      <c r="GI34" s="472"/>
      <c r="GJ34" s="471">
        <v>1040</v>
      </c>
      <c r="GK34" s="472"/>
      <c r="GL34" s="471">
        <v>587013</v>
      </c>
      <c r="GM34" s="472"/>
      <c r="GN34" s="471">
        <v>4410325</v>
      </c>
      <c r="GO34" s="472"/>
      <c r="GP34" s="471">
        <v>3810390</v>
      </c>
      <c r="GQ34" s="472"/>
      <c r="GR34" s="471">
        <v>148345864</v>
      </c>
      <c r="GS34" s="472"/>
      <c r="GT34" s="471">
        <v>107036492</v>
      </c>
      <c r="GU34" s="472"/>
      <c r="GV34" s="471">
        <v>41309372</v>
      </c>
      <c r="GW34" s="472"/>
      <c r="GX34" s="471">
        <v>39787990</v>
      </c>
      <c r="GY34" s="472"/>
      <c r="GZ34" s="471">
        <v>14133</v>
      </c>
      <c r="HA34" s="472"/>
      <c r="HB34" s="471">
        <v>39605397</v>
      </c>
      <c r="HC34" s="472"/>
      <c r="HD34" s="471">
        <v>67581</v>
      </c>
      <c r="HE34" s="472"/>
      <c r="HF34" s="471">
        <v>100879</v>
      </c>
      <c r="HG34" s="472"/>
      <c r="HH34" s="471">
        <v>19355689</v>
      </c>
      <c r="HI34" s="472"/>
      <c r="HJ34" s="471">
        <v>17762769</v>
      </c>
      <c r="HK34" s="472"/>
      <c r="HL34" s="471">
        <v>786446</v>
      </c>
      <c r="HM34" s="472"/>
      <c r="HN34" s="471">
        <v>806474</v>
      </c>
      <c r="HO34" s="472"/>
      <c r="HP34" s="471">
        <v>19367</v>
      </c>
      <c r="HQ34" s="472"/>
      <c r="HR34" s="471">
        <v>19367</v>
      </c>
      <c r="HS34" s="472"/>
      <c r="HT34" s="471">
        <v>13219344</v>
      </c>
      <c r="HU34" s="472"/>
      <c r="HV34" s="471">
        <v>5068352</v>
      </c>
      <c r="HW34" s="472"/>
      <c r="HX34" s="471">
        <v>1201500</v>
      </c>
      <c r="HY34" s="472"/>
      <c r="HZ34" s="471">
        <v>6949492</v>
      </c>
      <c r="IA34" s="472"/>
      <c r="IB34" s="471">
        <v>10467</v>
      </c>
      <c r="IC34" s="472"/>
      <c r="ID34" s="471">
        <v>10467</v>
      </c>
      <c r="IE34" s="472"/>
      <c r="IF34" s="471">
        <v>0</v>
      </c>
      <c r="IG34" s="472"/>
      <c r="IH34" s="471">
        <v>0</v>
      </c>
      <c r="II34" s="472"/>
      <c r="IJ34" s="471">
        <v>823692297</v>
      </c>
      <c r="IK34" s="472"/>
      <c r="IL34" s="471">
        <v>88169480</v>
      </c>
      <c r="IM34" s="472"/>
      <c r="IN34" s="471">
        <v>7820771</v>
      </c>
      <c r="IO34" s="472"/>
      <c r="IP34" s="471">
        <v>20225936</v>
      </c>
      <c r="IQ34" s="472"/>
      <c r="IR34" s="471">
        <v>53515630</v>
      </c>
      <c r="IS34" s="472"/>
      <c r="IT34" s="471">
        <v>6395566</v>
      </c>
      <c r="IU34" s="472"/>
    </row>
    <row r="35" spans="1:255">
      <c r="A35" s="1585"/>
      <c r="B35" s="465" t="s">
        <v>151</v>
      </c>
      <c r="C35" s="466" t="s">
        <v>291</v>
      </c>
      <c r="D35" s="467">
        <v>1097727471</v>
      </c>
      <c r="E35" s="468"/>
      <c r="F35" s="467">
        <v>111808972</v>
      </c>
      <c r="G35" s="468"/>
      <c r="H35" s="467">
        <v>4527651</v>
      </c>
      <c r="I35" s="468"/>
      <c r="J35" s="467">
        <v>11742809</v>
      </c>
      <c r="K35" s="468"/>
      <c r="L35" s="467">
        <v>89510560</v>
      </c>
      <c r="M35" s="468"/>
      <c r="N35" s="467">
        <v>3296072</v>
      </c>
      <c r="O35" s="468"/>
      <c r="P35" s="467">
        <v>2731880</v>
      </c>
      <c r="Q35" s="468"/>
      <c r="R35" s="467">
        <v>4013534</v>
      </c>
      <c r="S35" s="468"/>
      <c r="T35" s="467">
        <v>4000</v>
      </c>
      <c r="U35" s="468"/>
      <c r="V35" s="467">
        <v>1959199</v>
      </c>
      <c r="W35" s="468"/>
      <c r="X35" s="467">
        <v>859404</v>
      </c>
      <c r="Y35" s="468"/>
      <c r="Z35" s="467">
        <v>18391</v>
      </c>
      <c r="AA35" s="468"/>
      <c r="AB35" s="467">
        <v>159784</v>
      </c>
      <c r="AC35" s="468"/>
      <c r="AD35" s="467">
        <v>74234</v>
      </c>
      <c r="AE35" s="468"/>
      <c r="AF35" s="467">
        <v>734416</v>
      </c>
      <c r="AG35" s="468"/>
      <c r="AH35" s="467">
        <v>204106</v>
      </c>
      <c r="AI35" s="468"/>
      <c r="AJ35" s="467">
        <v>0</v>
      </c>
      <c r="AK35" s="468"/>
      <c r="AL35" s="467">
        <v>8187042</v>
      </c>
      <c r="AM35" s="468"/>
      <c r="AN35" s="467">
        <v>8187042</v>
      </c>
      <c r="AO35" s="468"/>
      <c r="AP35" s="467">
        <v>17659543</v>
      </c>
      <c r="AQ35" s="468"/>
      <c r="AR35" s="467">
        <v>1919079</v>
      </c>
      <c r="AS35" s="468"/>
      <c r="AT35" s="467">
        <v>377587</v>
      </c>
      <c r="AU35" s="468"/>
      <c r="AV35" s="467">
        <v>51513</v>
      </c>
      <c r="AW35" s="468"/>
      <c r="AX35" s="467">
        <v>425475</v>
      </c>
      <c r="AY35" s="468"/>
      <c r="AZ35" s="467">
        <v>1263462</v>
      </c>
      <c r="BA35" s="468"/>
      <c r="BB35" s="467">
        <v>6088317</v>
      </c>
      <c r="BC35" s="468"/>
      <c r="BD35" s="467">
        <v>5636834</v>
      </c>
      <c r="BE35" s="468"/>
      <c r="BF35" s="467">
        <v>1897276</v>
      </c>
      <c r="BG35" s="468"/>
      <c r="BH35" s="467">
        <v>0</v>
      </c>
      <c r="BI35" s="468"/>
      <c r="BJ35" s="467">
        <v>8628046</v>
      </c>
      <c r="BK35" s="468"/>
      <c r="BL35" s="467">
        <v>759045</v>
      </c>
      <c r="BM35" s="468"/>
      <c r="BN35" s="467">
        <v>126788</v>
      </c>
      <c r="BO35" s="468"/>
      <c r="BP35" s="467">
        <v>7742213</v>
      </c>
      <c r="BQ35" s="468"/>
      <c r="BR35" s="467">
        <v>78092943</v>
      </c>
      <c r="BS35" s="468"/>
      <c r="BT35" s="467">
        <v>655462</v>
      </c>
      <c r="BU35" s="468"/>
      <c r="BV35" s="467">
        <v>50687283</v>
      </c>
      <c r="BW35" s="468"/>
      <c r="BX35" s="467">
        <v>10658750</v>
      </c>
      <c r="BY35" s="468"/>
      <c r="BZ35" s="467">
        <v>600443</v>
      </c>
      <c r="CA35" s="468"/>
      <c r="CB35" s="467">
        <v>5083857</v>
      </c>
      <c r="CC35" s="468"/>
      <c r="CD35" s="467">
        <v>1433548</v>
      </c>
      <c r="CE35" s="468"/>
      <c r="CF35" s="467">
        <v>1539944</v>
      </c>
      <c r="CG35" s="468"/>
      <c r="CH35" s="467">
        <v>1395230</v>
      </c>
      <c r="CI35" s="468"/>
      <c r="CJ35" s="467">
        <v>40596</v>
      </c>
      <c r="CK35" s="468"/>
      <c r="CL35" s="467">
        <v>60562</v>
      </c>
      <c r="CM35" s="468"/>
      <c r="CN35" s="467">
        <v>5937268</v>
      </c>
      <c r="CO35" s="468"/>
      <c r="CP35" s="467">
        <v>61920399</v>
      </c>
      <c r="CQ35" s="468"/>
      <c r="CR35" s="467">
        <v>43365062</v>
      </c>
      <c r="CS35" s="468"/>
      <c r="CT35" s="467">
        <v>18555337</v>
      </c>
      <c r="CU35" s="468"/>
      <c r="CV35" s="467">
        <v>607023</v>
      </c>
      <c r="CW35" s="468"/>
      <c r="CX35" s="467">
        <v>184045</v>
      </c>
      <c r="CY35" s="468"/>
      <c r="CZ35" s="467">
        <v>421703</v>
      </c>
      <c r="DA35" s="468"/>
      <c r="DB35" s="467">
        <v>1275</v>
      </c>
      <c r="DC35" s="468"/>
      <c r="DD35" s="467">
        <v>90060938</v>
      </c>
      <c r="DE35" s="468"/>
      <c r="DF35" s="467">
        <v>90025130</v>
      </c>
      <c r="DG35" s="468"/>
      <c r="DH35" s="467">
        <v>3660</v>
      </c>
      <c r="DI35" s="468"/>
      <c r="DJ35" s="467">
        <v>32148</v>
      </c>
      <c r="DK35" s="468"/>
      <c r="DL35" s="467">
        <v>20540881</v>
      </c>
      <c r="DM35" s="468"/>
      <c r="DN35" s="467">
        <v>1162</v>
      </c>
      <c r="DO35" s="468"/>
      <c r="DP35" s="467">
        <v>19585864</v>
      </c>
      <c r="DQ35" s="468"/>
      <c r="DR35" s="467">
        <v>953855</v>
      </c>
      <c r="DS35" s="468"/>
      <c r="DT35" s="467">
        <v>54832765</v>
      </c>
      <c r="DU35" s="468"/>
      <c r="DV35" s="467">
        <v>19227</v>
      </c>
      <c r="DW35" s="468"/>
      <c r="DX35" s="467">
        <v>14433056</v>
      </c>
      <c r="DY35" s="468"/>
      <c r="DZ35" s="467">
        <v>3932212</v>
      </c>
      <c r="EA35" s="468"/>
      <c r="EB35" s="467">
        <v>696181</v>
      </c>
      <c r="EC35" s="468"/>
      <c r="ED35" s="467">
        <v>19333356</v>
      </c>
      <c r="EE35" s="468"/>
      <c r="EF35" s="467">
        <v>1367425</v>
      </c>
      <c r="EG35" s="468"/>
      <c r="EH35" s="467">
        <v>2443130</v>
      </c>
      <c r="EI35" s="468"/>
      <c r="EJ35" s="467">
        <v>104542</v>
      </c>
      <c r="EK35" s="468"/>
      <c r="EL35" s="467">
        <v>537610</v>
      </c>
      <c r="EM35" s="468"/>
      <c r="EN35" s="467">
        <v>5957799</v>
      </c>
      <c r="EO35" s="468"/>
      <c r="EP35" s="467">
        <v>2713194</v>
      </c>
      <c r="EQ35" s="468"/>
      <c r="ER35" s="467">
        <v>2142241</v>
      </c>
      <c r="ES35" s="468"/>
      <c r="ET35" s="467">
        <v>906161</v>
      </c>
      <c r="EU35" s="468"/>
      <c r="EV35" s="467">
        <v>246631</v>
      </c>
      <c r="EW35" s="468"/>
      <c r="EX35" s="467">
        <v>5040264</v>
      </c>
      <c r="EY35" s="468"/>
      <c r="EZ35" s="467">
        <v>1076411</v>
      </c>
      <c r="FA35" s="468"/>
      <c r="FB35" s="467">
        <v>3804558</v>
      </c>
      <c r="FC35" s="468"/>
      <c r="FD35" s="467">
        <v>1434</v>
      </c>
      <c r="FE35" s="468"/>
      <c r="FF35" s="467">
        <v>157861</v>
      </c>
      <c r="FG35" s="468"/>
      <c r="FH35" s="467">
        <v>23105975</v>
      </c>
      <c r="FI35" s="468"/>
      <c r="FJ35" s="467">
        <v>2491846</v>
      </c>
      <c r="FK35" s="468"/>
      <c r="FL35" s="467">
        <v>503438</v>
      </c>
      <c r="FM35" s="468"/>
      <c r="FN35" s="467">
        <v>20110691</v>
      </c>
      <c r="FO35" s="468"/>
      <c r="FP35" s="467">
        <v>16951</v>
      </c>
      <c r="FQ35" s="468"/>
      <c r="FR35" s="467">
        <v>16951</v>
      </c>
      <c r="FS35" s="468"/>
      <c r="FT35" s="467">
        <v>141233362</v>
      </c>
      <c r="FU35" s="468"/>
      <c r="FV35" s="467">
        <v>20390986</v>
      </c>
      <c r="FW35" s="468"/>
      <c r="FX35" s="467">
        <v>27889158</v>
      </c>
      <c r="FY35" s="468"/>
      <c r="FZ35" s="467">
        <v>1904246</v>
      </c>
      <c r="GA35" s="468"/>
      <c r="GB35" s="467">
        <v>87858</v>
      </c>
      <c r="GC35" s="468"/>
      <c r="GD35" s="467">
        <v>4739963</v>
      </c>
      <c r="GE35" s="468"/>
      <c r="GF35" s="467">
        <v>0</v>
      </c>
      <c r="GG35" s="468"/>
      <c r="GH35" s="467">
        <v>5177939</v>
      </c>
      <c r="GI35" s="468"/>
      <c r="GJ35" s="467">
        <v>618728</v>
      </c>
      <c r="GK35" s="468"/>
      <c r="GL35" s="467">
        <v>25269</v>
      </c>
      <c r="GM35" s="468"/>
      <c r="GN35" s="467">
        <v>1626940</v>
      </c>
      <c r="GO35" s="468"/>
      <c r="GP35" s="467">
        <v>78772275</v>
      </c>
      <c r="GQ35" s="468"/>
      <c r="GR35" s="467">
        <v>196369763</v>
      </c>
      <c r="GS35" s="468"/>
      <c r="GT35" s="467">
        <v>130666223</v>
      </c>
      <c r="GU35" s="468"/>
      <c r="GV35" s="467">
        <v>65703540</v>
      </c>
      <c r="GW35" s="468"/>
      <c r="GX35" s="467">
        <v>259220823</v>
      </c>
      <c r="GY35" s="468"/>
      <c r="GZ35" s="467">
        <v>0</v>
      </c>
      <c r="HA35" s="468"/>
      <c r="HB35" s="467">
        <v>259196793</v>
      </c>
      <c r="HC35" s="468"/>
      <c r="HD35" s="467">
        <v>5029</v>
      </c>
      <c r="HE35" s="468"/>
      <c r="HF35" s="467">
        <v>19001</v>
      </c>
      <c r="HG35" s="468"/>
      <c r="HH35" s="467">
        <v>7555878</v>
      </c>
      <c r="HI35" s="468"/>
      <c r="HJ35" s="467">
        <v>7350552</v>
      </c>
      <c r="HK35" s="468"/>
      <c r="HL35" s="467">
        <v>13041</v>
      </c>
      <c r="HM35" s="468"/>
      <c r="HN35" s="467">
        <v>192285</v>
      </c>
      <c r="HO35" s="468"/>
      <c r="HP35" s="467">
        <v>0</v>
      </c>
      <c r="HQ35" s="468"/>
      <c r="HR35" s="467">
        <v>0</v>
      </c>
      <c r="HS35" s="468"/>
      <c r="HT35" s="467">
        <v>8826384</v>
      </c>
      <c r="HU35" s="468"/>
      <c r="HV35" s="467">
        <v>5224688</v>
      </c>
      <c r="HW35" s="468"/>
      <c r="HX35" s="467">
        <v>2173925</v>
      </c>
      <c r="HY35" s="468"/>
      <c r="HZ35" s="467">
        <v>1427771</v>
      </c>
      <c r="IA35" s="468"/>
      <c r="IB35" s="467">
        <v>5985</v>
      </c>
      <c r="IC35" s="468"/>
      <c r="ID35" s="467">
        <v>5985</v>
      </c>
      <c r="IE35" s="468"/>
      <c r="IF35" s="467">
        <v>0</v>
      </c>
      <c r="IG35" s="468"/>
      <c r="IH35" s="467">
        <v>0</v>
      </c>
      <c r="II35" s="468"/>
      <c r="IJ35" s="467">
        <v>1037590084</v>
      </c>
      <c r="IK35" s="468"/>
      <c r="IL35" s="467">
        <v>103878785</v>
      </c>
      <c r="IM35" s="468"/>
      <c r="IN35" s="467">
        <v>4527651</v>
      </c>
      <c r="IO35" s="468"/>
      <c r="IP35" s="467">
        <v>11598867</v>
      </c>
      <c r="IQ35" s="468"/>
      <c r="IR35" s="467">
        <v>81910681</v>
      </c>
      <c r="IS35" s="468"/>
      <c r="IT35" s="467">
        <v>3288512</v>
      </c>
      <c r="IU35" s="468"/>
    </row>
    <row r="36" spans="1:255">
      <c r="A36" s="1586"/>
      <c r="B36" s="469" t="s">
        <v>152</v>
      </c>
      <c r="C36" s="470" t="s">
        <v>292</v>
      </c>
      <c r="D36" s="471">
        <v>410038314</v>
      </c>
      <c r="E36" s="472"/>
      <c r="F36" s="471">
        <v>30133060</v>
      </c>
      <c r="G36" s="472"/>
      <c r="H36" s="471">
        <v>2875234</v>
      </c>
      <c r="I36" s="472"/>
      <c r="J36" s="471">
        <v>10617796</v>
      </c>
      <c r="K36" s="472"/>
      <c r="L36" s="471">
        <v>6902895</v>
      </c>
      <c r="M36" s="472"/>
      <c r="N36" s="471">
        <v>9629545</v>
      </c>
      <c r="O36" s="472"/>
      <c r="P36" s="471">
        <v>107590</v>
      </c>
      <c r="Q36" s="472"/>
      <c r="R36" s="471">
        <v>23848021</v>
      </c>
      <c r="S36" s="472"/>
      <c r="T36" s="471">
        <v>30847</v>
      </c>
      <c r="U36" s="472"/>
      <c r="V36" s="471">
        <v>1281306</v>
      </c>
      <c r="W36" s="472"/>
      <c r="X36" s="471">
        <v>19427399</v>
      </c>
      <c r="Y36" s="472"/>
      <c r="Z36" s="471">
        <v>3054</v>
      </c>
      <c r="AA36" s="472"/>
      <c r="AB36" s="471">
        <v>3243</v>
      </c>
      <c r="AC36" s="472"/>
      <c r="AD36" s="471">
        <v>1270957</v>
      </c>
      <c r="AE36" s="472"/>
      <c r="AF36" s="471">
        <v>9768</v>
      </c>
      <c r="AG36" s="472"/>
      <c r="AH36" s="471">
        <v>1821447</v>
      </c>
      <c r="AI36" s="472"/>
      <c r="AJ36" s="471">
        <v>0</v>
      </c>
      <c r="AK36" s="472"/>
      <c r="AL36" s="471">
        <v>244766</v>
      </c>
      <c r="AM36" s="472"/>
      <c r="AN36" s="471">
        <v>244766</v>
      </c>
      <c r="AO36" s="472"/>
      <c r="AP36" s="471">
        <v>15178730</v>
      </c>
      <c r="AQ36" s="472"/>
      <c r="AR36" s="471">
        <v>421823</v>
      </c>
      <c r="AS36" s="472"/>
      <c r="AT36" s="471">
        <v>2877140</v>
      </c>
      <c r="AU36" s="472"/>
      <c r="AV36" s="471">
        <v>289730</v>
      </c>
      <c r="AW36" s="472"/>
      <c r="AX36" s="471">
        <v>708764</v>
      </c>
      <c r="AY36" s="472"/>
      <c r="AZ36" s="471">
        <v>9267892</v>
      </c>
      <c r="BA36" s="472"/>
      <c r="BB36" s="471">
        <v>1376305</v>
      </c>
      <c r="BC36" s="472"/>
      <c r="BD36" s="471">
        <v>151770</v>
      </c>
      <c r="BE36" s="472"/>
      <c r="BF36" s="471">
        <v>85306</v>
      </c>
      <c r="BG36" s="472"/>
      <c r="BH36" s="471">
        <v>0</v>
      </c>
      <c r="BI36" s="472"/>
      <c r="BJ36" s="471">
        <v>4165311</v>
      </c>
      <c r="BK36" s="472"/>
      <c r="BL36" s="471">
        <v>2303450</v>
      </c>
      <c r="BM36" s="472"/>
      <c r="BN36" s="471">
        <v>1851144</v>
      </c>
      <c r="BO36" s="472"/>
      <c r="BP36" s="471">
        <v>10717</v>
      </c>
      <c r="BQ36" s="472"/>
      <c r="BR36" s="471">
        <v>25342720</v>
      </c>
      <c r="BS36" s="472"/>
      <c r="BT36" s="471">
        <v>6491364</v>
      </c>
      <c r="BU36" s="472"/>
      <c r="BV36" s="471">
        <v>3881955</v>
      </c>
      <c r="BW36" s="472"/>
      <c r="BX36" s="471">
        <v>174794</v>
      </c>
      <c r="BY36" s="472"/>
      <c r="BZ36" s="471">
        <v>5902</v>
      </c>
      <c r="CA36" s="472"/>
      <c r="CB36" s="471">
        <v>3086924</v>
      </c>
      <c r="CC36" s="472"/>
      <c r="CD36" s="471">
        <v>3425341</v>
      </c>
      <c r="CE36" s="472"/>
      <c r="CF36" s="471">
        <v>1267831</v>
      </c>
      <c r="CG36" s="472"/>
      <c r="CH36" s="471">
        <v>1217208</v>
      </c>
      <c r="CI36" s="472"/>
      <c r="CJ36" s="471">
        <v>0</v>
      </c>
      <c r="CK36" s="472"/>
      <c r="CL36" s="471">
        <v>3484</v>
      </c>
      <c r="CM36" s="472"/>
      <c r="CN36" s="471">
        <v>5787917</v>
      </c>
      <c r="CO36" s="472"/>
      <c r="CP36" s="471">
        <v>29541611</v>
      </c>
      <c r="CQ36" s="472"/>
      <c r="CR36" s="471">
        <v>24067273</v>
      </c>
      <c r="CS36" s="472"/>
      <c r="CT36" s="471">
        <v>5474338</v>
      </c>
      <c r="CU36" s="472"/>
      <c r="CV36" s="471">
        <v>255383</v>
      </c>
      <c r="CW36" s="472"/>
      <c r="CX36" s="471">
        <v>70185</v>
      </c>
      <c r="CY36" s="472"/>
      <c r="CZ36" s="471">
        <v>180356</v>
      </c>
      <c r="DA36" s="472"/>
      <c r="DB36" s="471">
        <v>4842</v>
      </c>
      <c r="DC36" s="472"/>
      <c r="DD36" s="471">
        <v>1624287</v>
      </c>
      <c r="DE36" s="472"/>
      <c r="DF36" s="471">
        <v>1524217</v>
      </c>
      <c r="DG36" s="472"/>
      <c r="DH36" s="471">
        <v>38214</v>
      </c>
      <c r="DI36" s="472"/>
      <c r="DJ36" s="471">
        <v>61856</v>
      </c>
      <c r="DK36" s="472"/>
      <c r="DL36" s="471">
        <v>2730386</v>
      </c>
      <c r="DM36" s="472"/>
      <c r="DN36" s="471">
        <v>0</v>
      </c>
      <c r="DO36" s="472"/>
      <c r="DP36" s="471">
        <v>2650658</v>
      </c>
      <c r="DQ36" s="472"/>
      <c r="DR36" s="471">
        <v>79728</v>
      </c>
      <c r="DS36" s="472"/>
      <c r="DT36" s="471">
        <v>59765590</v>
      </c>
      <c r="DU36" s="472"/>
      <c r="DV36" s="471">
        <v>55574</v>
      </c>
      <c r="DW36" s="472"/>
      <c r="DX36" s="471">
        <v>30463419</v>
      </c>
      <c r="DY36" s="472"/>
      <c r="DZ36" s="471">
        <v>1281687</v>
      </c>
      <c r="EA36" s="472"/>
      <c r="EB36" s="471">
        <v>617772</v>
      </c>
      <c r="EC36" s="472"/>
      <c r="ED36" s="471">
        <v>4917050</v>
      </c>
      <c r="EE36" s="472"/>
      <c r="EF36" s="471">
        <v>7502233</v>
      </c>
      <c r="EG36" s="472"/>
      <c r="EH36" s="471">
        <v>404907</v>
      </c>
      <c r="EI36" s="472"/>
      <c r="EJ36" s="471">
        <v>49613</v>
      </c>
      <c r="EK36" s="472"/>
      <c r="EL36" s="471">
        <v>574105</v>
      </c>
      <c r="EM36" s="472"/>
      <c r="EN36" s="471">
        <v>668418</v>
      </c>
      <c r="EO36" s="472"/>
      <c r="EP36" s="471">
        <v>393215</v>
      </c>
      <c r="EQ36" s="472"/>
      <c r="ER36" s="471">
        <v>9995706</v>
      </c>
      <c r="ES36" s="472"/>
      <c r="ET36" s="471">
        <v>2151084</v>
      </c>
      <c r="EU36" s="472"/>
      <c r="EV36" s="471">
        <v>690807</v>
      </c>
      <c r="EW36" s="472"/>
      <c r="EX36" s="471">
        <v>140473</v>
      </c>
      <c r="EY36" s="472"/>
      <c r="EZ36" s="471">
        <v>121802</v>
      </c>
      <c r="FA36" s="472"/>
      <c r="FB36" s="471">
        <v>6392</v>
      </c>
      <c r="FC36" s="472"/>
      <c r="FD36" s="471">
        <v>2577</v>
      </c>
      <c r="FE36" s="472"/>
      <c r="FF36" s="471">
        <v>9702</v>
      </c>
      <c r="FG36" s="472"/>
      <c r="FH36" s="471">
        <v>5637459</v>
      </c>
      <c r="FI36" s="472"/>
      <c r="FJ36" s="471">
        <v>3915413</v>
      </c>
      <c r="FK36" s="472"/>
      <c r="FL36" s="471">
        <v>1259958</v>
      </c>
      <c r="FM36" s="472"/>
      <c r="FN36" s="471">
        <v>462088</v>
      </c>
      <c r="FO36" s="472"/>
      <c r="FP36" s="471">
        <v>65753</v>
      </c>
      <c r="FQ36" s="472"/>
      <c r="FR36" s="471">
        <v>65753</v>
      </c>
      <c r="FS36" s="472"/>
      <c r="FT36" s="471">
        <v>157927378</v>
      </c>
      <c r="FU36" s="472"/>
      <c r="FV36" s="471">
        <v>2824412</v>
      </c>
      <c r="FW36" s="472"/>
      <c r="FX36" s="471">
        <v>12391010</v>
      </c>
      <c r="FY36" s="472"/>
      <c r="FZ36" s="471">
        <v>136650469</v>
      </c>
      <c r="GA36" s="472"/>
      <c r="GB36" s="471">
        <v>0</v>
      </c>
      <c r="GC36" s="472"/>
      <c r="GD36" s="471">
        <v>4283610</v>
      </c>
      <c r="GE36" s="472"/>
      <c r="GF36" s="471">
        <v>0</v>
      </c>
      <c r="GG36" s="472"/>
      <c r="GH36" s="471">
        <v>1798</v>
      </c>
      <c r="GI36" s="472"/>
      <c r="GJ36" s="471">
        <v>0</v>
      </c>
      <c r="GK36" s="472"/>
      <c r="GL36" s="471">
        <v>47737</v>
      </c>
      <c r="GM36" s="472"/>
      <c r="GN36" s="471">
        <v>1058684</v>
      </c>
      <c r="GO36" s="472"/>
      <c r="GP36" s="471">
        <v>669658</v>
      </c>
      <c r="GQ36" s="472"/>
      <c r="GR36" s="471">
        <v>32559019</v>
      </c>
      <c r="GS36" s="472"/>
      <c r="GT36" s="471">
        <v>24255669</v>
      </c>
      <c r="GU36" s="472"/>
      <c r="GV36" s="471">
        <v>8303350</v>
      </c>
      <c r="GW36" s="472"/>
      <c r="GX36" s="471">
        <v>12493053</v>
      </c>
      <c r="GY36" s="472"/>
      <c r="GZ36" s="471">
        <v>15149</v>
      </c>
      <c r="HA36" s="472"/>
      <c r="HB36" s="471">
        <v>12477904</v>
      </c>
      <c r="HC36" s="472"/>
      <c r="HD36" s="471">
        <v>0</v>
      </c>
      <c r="HE36" s="472"/>
      <c r="HF36" s="471">
        <v>0</v>
      </c>
      <c r="HG36" s="472"/>
      <c r="HH36" s="471">
        <v>4004848</v>
      </c>
      <c r="HI36" s="472"/>
      <c r="HJ36" s="471">
        <v>1333000</v>
      </c>
      <c r="HK36" s="472"/>
      <c r="HL36" s="471">
        <v>2664667</v>
      </c>
      <c r="HM36" s="472"/>
      <c r="HN36" s="471">
        <v>7181</v>
      </c>
      <c r="HO36" s="472"/>
      <c r="HP36" s="471">
        <v>0</v>
      </c>
      <c r="HQ36" s="472"/>
      <c r="HR36" s="471">
        <v>0</v>
      </c>
      <c r="HS36" s="472"/>
      <c r="HT36" s="471">
        <v>4380466</v>
      </c>
      <c r="HU36" s="472"/>
      <c r="HV36" s="471">
        <v>2250184</v>
      </c>
      <c r="HW36" s="472"/>
      <c r="HX36" s="471">
        <v>1408155</v>
      </c>
      <c r="HY36" s="472"/>
      <c r="HZ36" s="471">
        <v>722127</v>
      </c>
      <c r="IA36" s="472"/>
      <c r="IB36" s="471">
        <v>0</v>
      </c>
      <c r="IC36" s="472"/>
      <c r="ID36" s="471">
        <v>0</v>
      </c>
      <c r="IE36" s="472"/>
      <c r="IF36" s="471">
        <v>0</v>
      </c>
      <c r="IG36" s="472"/>
      <c r="IH36" s="471">
        <v>0</v>
      </c>
      <c r="II36" s="472"/>
      <c r="IJ36" s="471">
        <v>375012011</v>
      </c>
      <c r="IK36" s="472"/>
      <c r="IL36" s="471">
        <v>29310767</v>
      </c>
      <c r="IM36" s="472"/>
      <c r="IN36" s="471">
        <v>2875234</v>
      </c>
      <c r="IO36" s="472"/>
      <c r="IP36" s="471">
        <v>10534053</v>
      </c>
      <c r="IQ36" s="472"/>
      <c r="IR36" s="471">
        <v>6164345</v>
      </c>
      <c r="IS36" s="472"/>
      <c r="IT36" s="471">
        <v>9629545</v>
      </c>
      <c r="IU36" s="472"/>
    </row>
  </sheetData>
  <mergeCells count="265">
    <mergeCell ref="A12:A16"/>
    <mergeCell ref="A17:A21"/>
    <mergeCell ref="A22:A26"/>
    <mergeCell ref="A27:A31"/>
    <mergeCell ref="A32:A36"/>
    <mergeCell ref="IL6:IM6"/>
    <mergeCell ref="IN6:IO6"/>
    <mergeCell ref="IP6:IQ6"/>
    <mergeCell ref="IR6:IS6"/>
    <mergeCell ref="GX6:GY6"/>
    <mergeCell ref="GZ6:HA6"/>
    <mergeCell ref="GD6:GE6"/>
    <mergeCell ref="GF6:GG6"/>
    <mergeCell ref="GH6:GI6"/>
    <mergeCell ref="GJ6:GK6"/>
    <mergeCell ref="GL6:GM6"/>
    <mergeCell ref="GN6:GO6"/>
    <mergeCell ref="FR6:FS6"/>
    <mergeCell ref="FT6:FU6"/>
    <mergeCell ref="FV6:FW6"/>
    <mergeCell ref="FX6:FY6"/>
    <mergeCell ref="FZ6:GA6"/>
    <mergeCell ref="GB6:GC6"/>
    <mergeCell ref="FF6:FG6"/>
    <mergeCell ref="IT6:IU6"/>
    <mergeCell ref="A7:A11"/>
    <mergeCell ref="HZ6:IA6"/>
    <mergeCell ref="IB6:IC6"/>
    <mergeCell ref="ID6:IE6"/>
    <mergeCell ref="IF6:IG6"/>
    <mergeCell ref="IH6:II6"/>
    <mergeCell ref="IJ6:IK6"/>
    <mergeCell ref="HN6:HO6"/>
    <mergeCell ref="HP6:HQ6"/>
    <mergeCell ref="HR6:HS6"/>
    <mergeCell ref="HT6:HU6"/>
    <mergeCell ref="HV6:HW6"/>
    <mergeCell ref="HX6:HY6"/>
    <mergeCell ref="HB6:HC6"/>
    <mergeCell ref="HD6:HE6"/>
    <mergeCell ref="HF6:HG6"/>
    <mergeCell ref="HH6:HI6"/>
    <mergeCell ref="HJ6:HK6"/>
    <mergeCell ref="HL6:HM6"/>
    <mergeCell ref="GP6:GQ6"/>
    <mergeCell ref="GR6:GS6"/>
    <mergeCell ref="GT6:GU6"/>
    <mergeCell ref="GV6:GW6"/>
    <mergeCell ref="FH6:FI6"/>
    <mergeCell ref="FJ6:FK6"/>
    <mergeCell ref="FL6:FM6"/>
    <mergeCell ref="FN6:FO6"/>
    <mergeCell ref="FP6:FQ6"/>
    <mergeCell ref="ET6:EU6"/>
    <mergeCell ref="EV6:EW6"/>
    <mergeCell ref="EX6:EY6"/>
    <mergeCell ref="EZ6:FA6"/>
    <mergeCell ref="FB6:FC6"/>
    <mergeCell ref="FD6:FE6"/>
    <mergeCell ref="EH6:EI6"/>
    <mergeCell ref="EJ6:EK6"/>
    <mergeCell ref="EL6:EM6"/>
    <mergeCell ref="EN6:EO6"/>
    <mergeCell ref="EP6:EQ6"/>
    <mergeCell ref="ER6:ES6"/>
    <mergeCell ref="DV6:DW6"/>
    <mergeCell ref="DX6:DY6"/>
    <mergeCell ref="DZ6:EA6"/>
    <mergeCell ref="EB6:EC6"/>
    <mergeCell ref="ED6:EE6"/>
    <mergeCell ref="EF6:EG6"/>
    <mergeCell ref="DJ6:DK6"/>
    <mergeCell ref="DL6:DM6"/>
    <mergeCell ref="DN6:DO6"/>
    <mergeCell ref="DP6:DQ6"/>
    <mergeCell ref="DR6:DS6"/>
    <mergeCell ref="DT6:DU6"/>
    <mergeCell ref="CX6:CY6"/>
    <mergeCell ref="CZ6:DA6"/>
    <mergeCell ref="DB6:DC6"/>
    <mergeCell ref="DD6:DE6"/>
    <mergeCell ref="DF6:DG6"/>
    <mergeCell ref="DH6:DI6"/>
    <mergeCell ref="CL6:CM6"/>
    <mergeCell ref="CN6:CO6"/>
    <mergeCell ref="CP6:CQ6"/>
    <mergeCell ref="CR6:CS6"/>
    <mergeCell ref="CT6:CU6"/>
    <mergeCell ref="CV6:CW6"/>
    <mergeCell ref="BZ6:CA6"/>
    <mergeCell ref="CB6:CC6"/>
    <mergeCell ref="CD6:CE6"/>
    <mergeCell ref="CF6:CG6"/>
    <mergeCell ref="CH6:CI6"/>
    <mergeCell ref="CJ6:CK6"/>
    <mergeCell ref="BN6:BO6"/>
    <mergeCell ref="BP6:BQ6"/>
    <mergeCell ref="BR6:BS6"/>
    <mergeCell ref="BT6:BU6"/>
    <mergeCell ref="BV6:BW6"/>
    <mergeCell ref="BX6:BY6"/>
    <mergeCell ref="BB6:BC6"/>
    <mergeCell ref="BD6:BE6"/>
    <mergeCell ref="BF6:BG6"/>
    <mergeCell ref="BH6:BI6"/>
    <mergeCell ref="BJ6:BK6"/>
    <mergeCell ref="BL6:BM6"/>
    <mergeCell ref="AP6:AQ6"/>
    <mergeCell ref="AR6:AS6"/>
    <mergeCell ref="AT6:AU6"/>
    <mergeCell ref="AV6:AW6"/>
    <mergeCell ref="AX6:AY6"/>
    <mergeCell ref="AZ6:BA6"/>
    <mergeCell ref="AD6:AE6"/>
    <mergeCell ref="AF6:AG6"/>
    <mergeCell ref="AH6:AI6"/>
    <mergeCell ref="AJ6:AK6"/>
    <mergeCell ref="AL6:AM6"/>
    <mergeCell ref="AN6:AO6"/>
    <mergeCell ref="R6:S6"/>
    <mergeCell ref="T6:U6"/>
    <mergeCell ref="V6:W6"/>
    <mergeCell ref="X6:Y6"/>
    <mergeCell ref="Z6:AA6"/>
    <mergeCell ref="AB6:AC6"/>
    <mergeCell ref="IP5:IQ5"/>
    <mergeCell ref="IR5:IS5"/>
    <mergeCell ref="IT5:IU5"/>
    <mergeCell ref="IH5:II5"/>
    <mergeCell ref="IJ5:IK5"/>
    <mergeCell ref="IL5:IM5"/>
    <mergeCell ref="IN5:IO5"/>
    <mergeCell ref="GZ5:HA5"/>
    <mergeCell ref="HB5:HC5"/>
    <mergeCell ref="HD5:HE5"/>
    <mergeCell ref="GH5:GI5"/>
    <mergeCell ref="GJ5:GK5"/>
    <mergeCell ref="GL5:GM5"/>
    <mergeCell ref="GN5:GO5"/>
    <mergeCell ref="GP5:GQ5"/>
    <mergeCell ref="GR5:GS5"/>
    <mergeCell ref="FV5:FW5"/>
    <mergeCell ref="FX5:FY5"/>
    <mergeCell ref="D6:E6"/>
    <mergeCell ref="F6:G6"/>
    <mergeCell ref="H6:I6"/>
    <mergeCell ref="J6:K6"/>
    <mergeCell ref="L6:M6"/>
    <mergeCell ref="N6:O6"/>
    <mergeCell ref="P6:Q6"/>
    <mergeCell ref="ID5:IE5"/>
    <mergeCell ref="IF5:IG5"/>
    <mergeCell ref="HR5:HS5"/>
    <mergeCell ref="HT5:HU5"/>
    <mergeCell ref="HV5:HW5"/>
    <mergeCell ref="HX5:HY5"/>
    <mergeCell ref="HZ5:IA5"/>
    <mergeCell ref="IB5:IC5"/>
    <mergeCell ref="HF5:HG5"/>
    <mergeCell ref="HH5:HI5"/>
    <mergeCell ref="HJ5:HK5"/>
    <mergeCell ref="HL5:HM5"/>
    <mergeCell ref="HN5:HO5"/>
    <mergeCell ref="HP5:HQ5"/>
    <mergeCell ref="GT5:GU5"/>
    <mergeCell ref="GV5:GW5"/>
    <mergeCell ref="GX5:GY5"/>
    <mergeCell ref="FZ5:GA5"/>
    <mergeCell ref="GB5:GC5"/>
    <mergeCell ref="GD5:GE5"/>
    <mergeCell ref="GF5:GG5"/>
    <mergeCell ref="FJ5:FK5"/>
    <mergeCell ref="FL5:FM5"/>
    <mergeCell ref="FN5:FO5"/>
    <mergeCell ref="FP5:FQ5"/>
    <mergeCell ref="FR5:FS5"/>
    <mergeCell ref="FT5:FU5"/>
    <mergeCell ref="EX5:EY5"/>
    <mergeCell ref="EZ5:FA5"/>
    <mergeCell ref="FB5:FC5"/>
    <mergeCell ref="FD5:FE5"/>
    <mergeCell ref="FF5:FG5"/>
    <mergeCell ref="FH5:FI5"/>
    <mergeCell ref="EL5:EM5"/>
    <mergeCell ref="EN5:EO5"/>
    <mergeCell ref="EP5:EQ5"/>
    <mergeCell ref="ER5:ES5"/>
    <mergeCell ref="ET5:EU5"/>
    <mergeCell ref="EV5:EW5"/>
    <mergeCell ref="DZ5:EA5"/>
    <mergeCell ref="EB5:EC5"/>
    <mergeCell ref="ED5:EE5"/>
    <mergeCell ref="EF5:EG5"/>
    <mergeCell ref="EH5:EI5"/>
    <mergeCell ref="EJ5:EK5"/>
    <mergeCell ref="DN5:DO5"/>
    <mergeCell ref="DP5:DQ5"/>
    <mergeCell ref="DR5:DS5"/>
    <mergeCell ref="DT5:DU5"/>
    <mergeCell ref="DV5:DW5"/>
    <mergeCell ref="DX5:DY5"/>
    <mergeCell ref="DB5:DC5"/>
    <mergeCell ref="DD5:DE5"/>
    <mergeCell ref="DF5:DG5"/>
    <mergeCell ref="DH5:DI5"/>
    <mergeCell ref="DJ5:DK5"/>
    <mergeCell ref="DL5:DM5"/>
    <mergeCell ref="CP5:CQ5"/>
    <mergeCell ref="CR5:CS5"/>
    <mergeCell ref="CT5:CU5"/>
    <mergeCell ref="CV5:CW5"/>
    <mergeCell ref="CX5:CY5"/>
    <mergeCell ref="CZ5:DA5"/>
    <mergeCell ref="CH5:CI5"/>
    <mergeCell ref="CJ5:CK5"/>
    <mergeCell ref="CL5:CM5"/>
    <mergeCell ref="CN5:CO5"/>
    <mergeCell ref="BR5:BS5"/>
    <mergeCell ref="BT5:BU5"/>
    <mergeCell ref="BV5:BW5"/>
    <mergeCell ref="BX5:BY5"/>
    <mergeCell ref="BZ5:CA5"/>
    <mergeCell ref="CB5:CC5"/>
    <mergeCell ref="BP5:BQ5"/>
    <mergeCell ref="AT5:AU5"/>
    <mergeCell ref="AV5:AW5"/>
    <mergeCell ref="AX5:AY5"/>
    <mergeCell ref="AZ5:BA5"/>
    <mergeCell ref="BB5:BC5"/>
    <mergeCell ref="BD5:BE5"/>
    <mergeCell ref="CD5:CE5"/>
    <mergeCell ref="CF5:CG5"/>
    <mergeCell ref="Z5:AA5"/>
    <mergeCell ref="AB5:AC5"/>
    <mergeCell ref="AD5:AE5"/>
    <mergeCell ref="AF5:AG5"/>
    <mergeCell ref="BF5:BG5"/>
    <mergeCell ref="BH5:BI5"/>
    <mergeCell ref="BJ5:BK5"/>
    <mergeCell ref="BL5:BM5"/>
    <mergeCell ref="BN5:BO5"/>
    <mergeCell ref="J5:K5"/>
    <mergeCell ref="L5:M5"/>
    <mergeCell ref="N5:O5"/>
    <mergeCell ref="P5:Q5"/>
    <mergeCell ref="R5:S5"/>
    <mergeCell ref="T5:U5"/>
    <mergeCell ref="A1:A6"/>
    <mergeCell ref="B1:C6"/>
    <mergeCell ref="D1:IU1"/>
    <mergeCell ref="D2:IU2"/>
    <mergeCell ref="D3:II3"/>
    <mergeCell ref="IJ3:IU3"/>
    <mergeCell ref="D4:IU4"/>
    <mergeCell ref="D5:E5"/>
    <mergeCell ref="F5:G5"/>
    <mergeCell ref="H5:I5"/>
    <mergeCell ref="AH5:AI5"/>
    <mergeCell ref="AJ5:AK5"/>
    <mergeCell ref="AL5:AM5"/>
    <mergeCell ref="AN5:AO5"/>
    <mergeCell ref="AP5:AQ5"/>
    <mergeCell ref="AR5:AS5"/>
    <mergeCell ref="V5:W5"/>
    <mergeCell ref="X5:Y5"/>
  </mergeCells>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4BC7-87B6-440D-8B9E-34F1EAD291F2}">
  <dimension ref="D6:IX41"/>
  <sheetViews>
    <sheetView workbookViewId="0"/>
  </sheetViews>
  <sheetFormatPr defaultRowHeight="14.4"/>
  <cols>
    <col min="5" max="5" width="19.5546875" customWidth="1"/>
  </cols>
  <sheetData>
    <row r="6" spans="4:258">
      <c r="D6" s="1577" t="s">
        <v>425</v>
      </c>
      <c r="E6" s="1553" t="s">
        <v>426</v>
      </c>
      <c r="F6" s="1554"/>
      <c r="G6" s="1580" t="s">
        <v>579</v>
      </c>
      <c r="H6" s="1559"/>
      <c r="I6" s="1559"/>
      <c r="J6" s="1559"/>
      <c r="K6" s="1559"/>
      <c r="L6" s="1559"/>
      <c r="M6" s="1559"/>
      <c r="N6" s="1559"/>
      <c r="O6" s="1559"/>
      <c r="P6" s="1559"/>
      <c r="Q6" s="1559"/>
      <c r="R6" s="1559"/>
      <c r="S6" s="1559"/>
      <c r="T6" s="1559"/>
      <c r="U6" s="1559"/>
      <c r="V6" s="1559"/>
      <c r="W6" s="1559"/>
      <c r="X6" s="1559"/>
      <c r="Y6" s="1559"/>
      <c r="Z6" s="1559"/>
      <c r="AA6" s="1559"/>
      <c r="AB6" s="1559"/>
      <c r="AC6" s="1559"/>
      <c r="AD6" s="1559"/>
      <c r="AE6" s="1559"/>
      <c r="AF6" s="1559"/>
      <c r="AG6" s="1559"/>
      <c r="AH6" s="1559"/>
      <c r="AI6" s="1559"/>
      <c r="AJ6" s="1559"/>
      <c r="AK6" s="1559"/>
      <c r="AL6" s="1559"/>
      <c r="AM6" s="1559"/>
      <c r="AN6" s="1559"/>
      <c r="AO6" s="1559"/>
      <c r="AP6" s="1559"/>
      <c r="AQ6" s="1559"/>
      <c r="AR6" s="1559"/>
      <c r="AS6" s="1559"/>
      <c r="AT6" s="1559"/>
      <c r="AU6" s="1559"/>
      <c r="AV6" s="1559"/>
      <c r="AW6" s="1559"/>
      <c r="AX6" s="1559"/>
      <c r="AY6" s="1559"/>
      <c r="AZ6" s="1559"/>
      <c r="BA6" s="1559"/>
      <c r="BB6" s="1559"/>
      <c r="BC6" s="1559"/>
      <c r="BD6" s="1559"/>
      <c r="BE6" s="1559"/>
      <c r="BF6" s="1559"/>
      <c r="BG6" s="1559"/>
      <c r="BH6" s="1559"/>
      <c r="BI6" s="1559"/>
      <c r="BJ6" s="1559"/>
      <c r="BK6" s="1559"/>
      <c r="BL6" s="1559"/>
      <c r="BM6" s="1559"/>
      <c r="BN6" s="1559"/>
      <c r="BO6" s="1559"/>
      <c r="BP6" s="1559"/>
      <c r="BQ6" s="1559"/>
      <c r="BR6" s="1559"/>
      <c r="BS6" s="1559"/>
      <c r="BT6" s="1559"/>
      <c r="BU6" s="1559"/>
      <c r="BV6" s="1559"/>
      <c r="BW6" s="1559"/>
      <c r="BX6" s="1559"/>
      <c r="BY6" s="1559"/>
      <c r="BZ6" s="1559"/>
      <c r="CA6" s="1559"/>
      <c r="CB6" s="1559"/>
      <c r="CC6" s="1559"/>
      <c r="CD6" s="1559"/>
      <c r="CE6" s="1559"/>
      <c r="CF6" s="1559"/>
      <c r="CG6" s="1559"/>
      <c r="CH6" s="1559"/>
      <c r="CI6" s="1559"/>
      <c r="CJ6" s="1559"/>
      <c r="CK6" s="1559"/>
      <c r="CL6" s="1559"/>
      <c r="CM6" s="1559"/>
      <c r="CN6" s="1559"/>
      <c r="CO6" s="1559"/>
      <c r="CP6" s="1559"/>
      <c r="CQ6" s="1559"/>
      <c r="CR6" s="1559"/>
      <c r="CS6" s="1559"/>
      <c r="CT6" s="1559"/>
      <c r="CU6" s="1559"/>
      <c r="CV6" s="1559"/>
      <c r="CW6" s="1559"/>
      <c r="CX6" s="1559"/>
      <c r="CY6" s="1559"/>
      <c r="CZ6" s="1559"/>
      <c r="DA6" s="1559"/>
      <c r="DB6" s="1559"/>
      <c r="DC6" s="1559"/>
      <c r="DD6" s="1559"/>
      <c r="DE6" s="1559"/>
      <c r="DF6" s="1559"/>
      <c r="DG6" s="1559"/>
      <c r="DH6" s="1559"/>
      <c r="DI6" s="1559"/>
      <c r="DJ6" s="1559"/>
      <c r="DK6" s="1559"/>
      <c r="DL6" s="1559"/>
      <c r="DM6" s="1559"/>
      <c r="DN6" s="1559"/>
      <c r="DO6" s="1559"/>
      <c r="DP6" s="1559"/>
      <c r="DQ6" s="1559"/>
      <c r="DR6" s="1559"/>
      <c r="DS6" s="1559"/>
      <c r="DT6" s="1559"/>
      <c r="DU6" s="1559"/>
      <c r="DV6" s="1559"/>
      <c r="DW6" s="1559"/>
      <c r="DX6" s="1559"/>
      <c r="DY6" s="1559"/>
      <c r="DZ6" s="1559"/>
      <c r="EA6" s="1559"/>
      <c r="EB6" s="1559"/>
      <c r="EC6" s="1559"/>
      <c r="ED6" s="1559"/>
      <c r="EE6" s="1559"/>
      <c r="EF6" s="1559"/>
      <c r="EG6" s="1559"/>
      <c r="EH6" s="1559"/>
      <c r="EI6" s="1559"/>
      <c r="EJ6" s="1559"/>
      <c r="EK6" s="1559"/>
      <c r="EL6" s="1559"/>
      <c r="EM6" s="1559"/>
      <c r="EN6" s="1559"/>
      <c r="EO6" s="1559"/>
      <c r="EP6" s="1559"/>
      <c r="EQ6" s="1559"/>
      <c r="ER6" s="1559"/>
      <c r="ES6" s="1559"/>
      <c r="ET6" s="1559"/>
      <c r="EU6" s="1559"/>
      <c r="EV6" s="1559"/>
      <c r="EW6" s="1559"/>
      <c r="EX6" s="1559"/>
      <c r="EY6" s="1559"/>
      <c r="EZ6" s="1559"/>
      <c r="FA6" s="1559"/>
      <c r="FB6" s="1559"/>
      <c r="FC6" s="1559"/>
      <c r="FD6" s="1559"/>
      <c r="FE6" s="1559"/>
      <c r="FF6" s="1559"/>
      <c r="FG6" s="1559"/>
      <c r="FH6" s="1559"/>
      <c r="FI6" s="1559"/>
      <c r="FJ6" s="1559"/>
      <c r="FK6" s="1559"/>
      <c r="FL6" s="1559"/>
      <c r="FM6" s="1559"/>
      <c r="FN6" s="1559"/>
      <c r="FO6" s="1559"/>
      <c r="FP6" s="1559"/>
      <c r="FQ6" s="1559"/>
      <c r="FR6" s="1559"/>
      <c r="FS6" s="1559"/>
      <c r="FT6" s="1559"/>
      <c r="FU6" s="1559"/>
      <c r="FV6" s="1559"/>
      <c r="FW6" s="1559"/>
      <c r="FX6" s="1559"/>
      <c r="FY6" s="1559"/>
      <c r="FZ6" s="1559"/>
      <c r="GA6" s="1559"/>
      <c r="GB6" s="1559"/>
      <c r="GC6" s="1559"/>
      <c r="GD6" s="1559"/>
      <c r="GE6" s="1559"/>
      <c r="GF6" s="1559"/>
      <c r="GG6" s="1559"/>
      <c r="GH6" s="1559"/>
      <c r="GI6" s="1559"/>
      <c r="GJ6" s="1559"/>
      <c r="GK6" s="1559"/>
      <c r="GL6" s="1559"/>
      <c r="GM6" s="1559"/>
      <c r="GN6" s="1559"/>
      <c r="GO6" s="1559"/>
      <c r="GP6" s="1559"/>
      <c r="GQ6" s="1559"/>
      <c r="GR6" s="1559"/>
      <c r="GS6" s="1559"/>
      <c r="GT6" s="1559"/>
      <c r="GU6" s="1559"/>
      <c r="GV6" s="1559"/>
      <c r="GW6" s="1559"/>
      <c r="GX6" s="1559"/>
      <c r="GY6" s="1559"/>
      <c r="GZ6" s="1559"/>
      <c r="HA6" s="1559"/>
      <c r="HB6" s="1559"/>
      <c r="HC6" s="1559"/>
      <c r="HD6" s="1559"/>
      <c r="HE6" s="1559"/>
      <c r="HF6" s="1559"/>
      <c r="HG6" s="1559"/>
      <c r="HH6" s="1559"/>
      <c r="HI6" s="1559"/>
      <c r="HJ6" s="1559"/>
      <c r="HK6" s="1559"/>
      <c r="HL6" s="1559"/>
      <c r="HM6" s="1559"/>
      <c r="HN6" s="1559"/>
      <c r="HO6" s="1559"/>
      <c r="HP6" s="1559"/>
      <c r="HQ6" s="1559"/>
      <c r="HR6" s="1559"/>
      <c r="HS6" s="1559"/>
      <c r="HT6" s="1559"/>
      <c r="HU6" s="1559"/>
      <c r="HV6" s="1559"/>
      <c r="HW6" s="1559"/>
      <c r="HX6" s="1559"/>
      <c r="HY6" s="1559"/>
      <c r="HZ6" s="1559"/>
      <c r="IA6" s="1559"/>
      <c r="IB6" s="1559"/>
      <c r="IC6" s="1559"/>
      <c r="ID6" s="1559"/>
      <c r="IE6" s="1559"/>
      <c r="IF6" s="1559"/>
      <c r="IG6" s="1559"/>
      <c r="IH6" s="1559"/>
      <c r="II6" s="1559"/>
      <c r="IJ6" s="1559"/>
      <c r="IK6" s="1559"/>
      <c r="IL6" s="1559"/>
      <c r="IM6" s="1559"/>
      <c r="IN6" s="1559"/>
      <c r="IO6" s="1559"/>
      <c r="IP6" s="1559"/>
      <c r="IQ6" s="1559"/>
      <c r="IR6" s="1559"/>
      <c r="IS6" s="1559"/>
      <c r="IT6" s="1559"/>
      <c r="IU6" s="1559"/>
      <c r="IV6" s="1559"/>
      <c r="IW6" s="1559"/>
      <c r="IX6" s="1560"/>
    </row>
    <row r="7" spans="4:258">
      <c r="D7" s="1578"/>
      <c r="E7" s="1555"/>
      <c r="F7" s="1556"/>
      <c r="G7" s="1551" t="s">
        <v>580</v>
      </c>
      <c r="H7" s="1561"/>
      <c r="I7" s="1561"/>
      <c r="J7" s="1561"/>
      <c r="K7" s="1561"/>
      <c r="L7" s="1561"/>
      <c r="M7" s="1561"/>
      <c r="N7" s="1561"/>
      <c r="O7" s="1561"/>
      <c r="P7" s="1561"/>
      <c r="Q7" s="1561"/>
      <c r="R7" s="1561"/>
      <c r="S7" s="1561"/>
      <c r="T7" s="1561"/>
      <c r="U7" s="1561"/>
      <c r="V7" s="1561"/>
      <c r="W7" s="1561"/>
      <c r="X7" s="1561"/>
      <c r="Y7" s="1561"/>
      <c r="Z7" s="1561"/>
      <c r="AA7" s="1561"/>
      <c r="AB7" s="1561"/>
      <c r="AC7" s="1561"/>
      <c r="AD7" s="1561"/>
      <c r="AE7" s="1561"/>
      <c r="AF7" s="1561"/>
      <c r="AG7" s="1561"/>
      <c r="AH7" s="1561"/>
      <c r="AI7" s="1561"/>
      <c r="AJ7" s="1561"/>
      <c r="AK7" s="1561"/>
      <c r="AL7" s="1561"/>
      <c r="AM7" s="1561"/>
      <c r="AN7" s="1561"/>
      <c r="AO7" s="1561"/>
      <c r="AP7" s="1561"/>
      <c r="AQ7" s="1561"/>
      <c r="AR7" s="1561"/>
      <c r="AS7" s="1561"/>
      <c r="AT7" s="1561"/>
      <c r="AU7" s="1561"/>
      <c r="AV7" s="1561"/>
      <c r="AW7" s="1561"/>
      <c r="AX7" s="1561"/>
      <c r="AY7" s="1561"/>
      <c r="AZ7" s="1561"/>
      <c r="BA7" s="1561"/>
      <c r="BB7" s="1561"/>
      <c r="BC7" s="1561"/>
      <c r="BD7" s="1561"/>
      <c r="BE7" s="1561"/>
      <c r="BF7" s="1561"/>
      <c r="BG7" s="1561"/>
      <c r="BH7" s="1561"/>
      <c r="BI7" s="1561"/>
      <c r="BJ7" s="1561"/>
      <c r="BK7" s="1561"/>
      <c r="BL7" s="1561"/>
      <c r="BM7" s="1561"/>
      <c r="BN7" s="1561"/>
      <c r="BO7" s="1561"/>
      <c r="BP7" s="1561"/>
      <c r="BQ7" s="1561"/>
      <c r="BR7" s="1561"/>
      <c r="BS7" s="1561"/>
      <c r="BT7" s="1561"/>
      <c r="BU7" s="1561"/>
      <c r="BV7" s="1561"/>
      <c r="BW7" s="1561"/>
      <c r="BX7" s="1561"/>
      <c r="BY7" s="1561"/>
      <c r="BZ7" s="1561"/>
      <c r="CA7" s="1561"/>
      <c r="CB7" s="1561"/>
      <c r="CC7" s="1561"/>
      <c r="CD7" s="1561"/>
      <c r="CE7" s="1561"/>
      <c r="CF7" s="1561"/>
      <c r="CG7" s="1561"/>
      <c r="CH7" s="1561"/>
      <c r="CI7" s="1561"/>
      <c r="CJ7" s="1561"/>
      <c r="CK7" s="1561"/>
      <c r="CL7" s="1561"/>
      <c r="CM7" s="1561"/>
      <c r="CN7" s="1561"/>
      <c r="CO7" s="1561"/>
      <c r="CP7" s="1561"/>
      <c r="CQ7" s="1561"/>
      <c r="CR7" s="1561"/>
      <c r="CS7" s="1561"/>
      <c r="CT7" s="1561"/>
      <c r="CU7" s="1561"/>
      <c r="CV7" s="1561"/>
      <c r="CW7" s="1561"/>
      <c r="CX7" s="1561"/>
      <c r="CY7" s="1561"/>
      <c r="CZ7" s="1561"/>
      <c r="DA7" s="1561"/>
      <c r="DB7" s="1561"/>
      <c r="DC7" s="1561"/>
      <c r="DD7" s="1561"/>
      <c r="DE7" s="1561"/>
      <c r="DF7" s="1561"/>
      <c r="DG7" s="1561"/>
      <c r="DH7" s="1561"/>
      <c r="DI7" s="1561"/>
      <c r="DJ7" s="1561"/>
      <c r="DK7" s="1561"/>
      <c r="DL7" s="1561"/>
      <c r="DM7" s="1561"/>
      <c r="DN7" s="1561"/>
      <c r="DO7" s="1561"/>
      <c r="DP7" s="1561"/>
      <c r="DQ7" s="1561"/>
      <c r="DR7" s="1561"/>
      <c r="DS7" s="1561"/>
      <c r="DT7" s="1561"/>
      <c r="DU7" s="1561"/>
      <c r="DV7" s="1561"/>
      <c r="DW7" s="1561"/>
      <c r="DX7" s="1561"/>
      <c r="DY7" s="1561"/>
      <c r="DZ7" s="1561"/>
      <c r="EA7" s="1561"/>
      <c r="EB7" s="1561"/>
      <c r="EC7" s="1561"/>
      <c r="ED7" s="1561"/>
      <c r="EE7" s="1561"/>
      <c r="EF7" s="1561"/>
      <c r="EG7" s="1561"/>
      <c r="EH7" s="1561"/>
      <c r="EI7" s="1561"/>
      <c r="EJ7" s="1561"/>
      <c r="EK7" s="1561"/>
      <c r="EL7" s="1561"/>
      <c r="EM7" s="1561"/>
      <c r="EN7" s="1561"/>
      <c r="EO7" s="1561"/>
      <c r="EP7" s="1561"/>
      <c r="EQ7" s="1561"/>
      <c r="ER7" s="1561"/>
      <c r="ES7" s="1561"/>
      <c r="ET7" s="1561"/>
      <c r="EU7" s="1561"/>
      <c r="EV7" s="1561"/>
      <c r="EW7" s="1561"/>
      <c r="EX7" s="1561"/>
      <c r="EY7" s="1561"/>
      <c r="EZ7" s="1561"/>
      <c r="FA7" s="1561"/>
      <c r="FB7" s="1561"/>
      <c r="FC7" s="1561"/>
      <c r="FD7" s="1561"/>
      <c r="FE7" s="1561"/>
      <c r="FF7" s="1561"/>
      <c r="FG7" s="1561"/>
      <c r="FH7" s="1561"/>
      <c r="FI7" s="1561"/>
      <c r="FJ7" s="1561"/>
      <c r="FK7" s="1561"/>
      <c r="FL7" s="1561"/>
      <c r="FM7" s="1561"/>
      <c r="FN7" s="1561"/>
      <c r="FO7" s="1561"/>
      <c r="FP7" s="1561"/>
      <c r="FQ7" s="1561"/>
      <c r="FR7" s="1561"/>
      <c r="FS7" s="1561"/>
      <c r="FT7" s="1561"/>
      <c r="FU7" s="1561"/>
      <c r="FV7" s="1561"/>
      <c r="FW7" s="1561"/>
      <c r="FX7" s="1561"/>
      <c r="FY7" s="1561"/>
      <c r="FZ7" s="1561"/>
      <c r="GA7" s="1561"/>
      <c r="GB7" s="1561"/>
      <c r="GC7" s="1561"/>
      <c r="GD7" s="1561"/>
      <c r="GE7" s="1561"/>
      <c r="GF7" s="1561"/>
      <c r="GG7" s="1561"/>
      <c r="GH7" s="1561"/>
      <c r="GI7" s="1561"/>
      <c r="GJ7" s="1561"/>
      <c r="GK7" s="1561"/>
      <c r="GL7" s="1561"/>
      <c r="GM7" s="1561"/>
      <c r="GN7" s="1561"/>
      <c r="GO7" s="1561"/>
      <c r="GP7" s="1561"/>
      <c r="GQ7" s="1561"/>
      <c r="GR7" s="1561"/>
      <c r="GS7" s="1561"/>
      <c r="GT7" s="1561"/>
      <c r="GU7" s="1561"/>
      <c r="GV7" s="1561"/>
      <c r="GW7" s="1561"/>
      <c r="GX7" s="1561"/>
      <c r="GY7" s="1561"/>
      <c r="GZ7" s="1561"/>
      <c r="HA7" s="1561"/>
      <c r="HB7" s="1561"/>
      <c r="HC7" s="1561"/>
      <c r="HD7" s="1561"/>
      <c r="HE7" s="1561"/>
      <c r="HF7" s="1561"/>
      <c r="HG7" s="1561"/>
      <c r="HH7" s="1561"/>
      <c r="HI7" s="1561"/>
      <c r="HJ7" s="1561"/>
      <c r="HK7" s="1561"/>
      <c r="HL7" s="1561"/>
      <c r="HM7" s="1561"/>
      <c r="HN7" s="1561"/>
      <c r="HO7" s="1561"/>
      <c r="HP7" s="1561"/>
      <c r="HQ7" s="1561"/>
      <c r="HR7" s="1561"/>
      <c r="HS7" s="1561"/>
      <c r="HT7" s="1561"/>
      <c r="HU7" s="1561"/>
      <c r="HV7" s="1561"/>
      <c r="HW7" s="1561"/>
      <c r="HX7" s="1561"/>
      <c r="HY7" s="1561"/>
      <c r="HZ7" s="1561"/>
      <c r="IA7" s="1561"/>
      <c r="IB7" s="1561"/>
      <c r="IC7" s="1561"/>
      <c r="ID7" s="1561"/>
      <c r="IE7" s="1561"/>
      <c r="IF7" s="1561"/>
      <c r="IG7" s="1561"/>
      <c r="IH7" s="1561"/>
      <c r="II7" s="1561"/>
      <c r="IJ7" s="1561"/>
      <c r="IK7" s="1561"/>
      <c r="IL7" s="1561"/>
      <c r="IM7" s="1561"/>
      <c r="IN7" s="1561"/>
      <c r="IO7" s="1561"/>
      <c r="IP7" s="1561"/>
      <c r="IQ7" s="1561"/>
      <c r="IR7" s="1561"/>
      <c r="IS7" s="1561"/>
      <c r="IT7" s="1561"/>
      <c r="IU7" s="1561"/>
      <c r="IV7" s="1561"/>
      <c r="IW7" s="1561"/>
      <c r="IX7" s="1552"/>
    </row>
    <row r="8" spans="4:258">
      <c r="D8" s="1578"/>
      <c r="E8" s="1555"/>
      <c r="F8" s="1556"/>
      <c r="G8" s="1551" t="s">
        <v>562</v>
      </c>
      <c r="H8" s="1561"/>
      <c r="I8" s="1561"/>
      <c r="J8" s="1561"/>
      <c r="K8" s="1561"/>
      <c r="L8" s="1561"/>
      <c r="M8" s="1561"/>
      <c r="N8" s="1561"/>
      <c r="O8" s="1561"/>
      <c r="P8" s="1561"/>
      <c r="Q8" s="1561"/>
      <c r="R8" s="1561"/>
      <c r="S8" s="1561"/>
      <c r="T8" s="1561"/>
      <c r="U8" s="1561"/>
      <c r="V8" s="1561"/>
      <c r="W8" s="1561"/>
      <c r="X8" s="1561"/>
      <c r="Y8" s="1561"/>
      <c r="Z8" s="1561"/>
      <c r="AA8" s="1561"/>
      <c r="AB8" s="1561"/>
      <c r="AC8" s="1561"/>
      <c r="AD8" s="1561"/>
      <c r="AE8" s="1561"/>
      <c r="AF8" s="1561"/>
      <c r="AG8" s="1561"/>
      <c r="AH8" s="1561"/>
      <c r="AI8" s="1561"/>
      <c r="AJ8" s="1561"/>
      <c r="AK8" s="1561"/>
      <c r="AL8" s="1561"/>
      <c r="AM8" s="1561"/>
      <c r="AN8" s="1561"/>
      <c r="AO8" s="1561"/>
      <c r="AP8" s="1561"/>
      <c r="AQ8" s="1561"/>
      <c r="AR8" s="1561"/>
      <c r="AS8" s="1561"/>
      <c r="AT8" s="1561"/>
      <c r="AU8" s="1561"/>
      <c r="AV8" s="1561"/>
      <c r="AW8" s="1561"/>
      <c r="AX8" s="1561"/>
      <c r="AY8" s="1561"/>
      <c r="AZ8" s="1561"/>
      <c r="BA8" s="1561"/>
      <c r="BB8" s="1561"/>
      <c r="BC8" s="1561"/>
      <c r="BD8" s="1561"/>
      <c r="BE8" s="1561"/>
      <c r="BF8" s="1561"/>
      <c r="BG8" s="1561"/>
      <c r="BH8" s="1561"/>
      <c r="BI8" s="1561"/>
      <c r="BJ8" s="1561"/>
      <c r="BK8" s="1561"/>
      <c r="BL8" s="1561"/>
      <c r="BM8" s="1561"/>
      <c r="BN8" s="1561"/>
      <c r="BO8" s="1561"/>
      <c r="BP8" s="1561"/>
      <c r="BQ8" s="1561"/>
      <c r="BR8" s="1561"/>
      <c r="BS8" s="1561"/>
      <c r="BT8" s="1561"/>
      <c r="BU8" s="1561"/>
      <c r="BV8" s="1561"/>
      <c r="BW8" s="1561"/>
      <c r="BX8" s="1561"/>
      <c r="BY8" s="1561"/>
      <c r="BZ8" s="1561"/>
      <c r="CA8" s="1561"/>
      <c r="CB8" s="1561"/>
      <c r="CC8" s="1561"/>
      <c r="CD8" s="1561"/>
      <c r="CE8" s="1561"/>
      <c r="CF8" s="1561"/>
      <c r="CG8" s="1561"/>
      <c r="CH8" s="1561"/>
      <c r="CI8" s="1561"/>
      <c r="CJ8" s="1561"/>
      <c r="CK8" s="1561"/>
      <c r="CL8" s="1561"/>
      <c r="CM8" s="1561"/>
      <c r="CN8" s="1561"/>
      <c r="CO8" s="1561"/>
      <c r="CP8" s="1561"/>
      <c r="CQ8" s="1561"/>
      <c r="CR8" s="1561"/>
      <c r="CS8" s="1561"/>
      <c r="CT8" s="1561"/>
      <c r="CU8" s="1561"/>
      <c r="CV8" s="1561"/>
      <c r="CW8" s="1561"/>
      <c r="CX8" s="1561"/>
      <c r="CY8" s="1561"/>
      <c r="CZ8" s="1561"/>
      <c r="DA8" s="1561"/>
      <c r="DB8" s="1561"/>
      <c r="DC8" s="1561"/>
      <c r="DD8" s="1561"/>
      <c r="DE8" s="1561"/>
      <c r="DF8" s="1561"/>
      <c r="DG8" s="1561"/>
      <c r="DH8" s="1561"/>
      <c r="DI8" s="1561"/>
      <c r="DJ8" s="1561"/>
      <c r="DK8" s="1561"/>
      <c r="DL8" s="1561"/>
      <c r="DM8" s="1561"/>
      <c r="DN8" s="1561"/>
      <c r="DO8" s="1561"/>
      <c r="DP8" s="1561"/>
      <c r="DQ8" s="1561"/>
      <c r="DR8" s="1561"/>
      <c r="DS8" s="1561"/>
      <c r="DT8" s="1561"/>
      <c r="DU8" s="1561"/>
      <c r="DV8" s="1561"/>
      <c r="DW8" s="1561"/>
      <c r="DX8" s="1561"/>
      <c r="DY8" s="1561"/>
      <c r="DZ8" s="1561"/>
      <c r="EA8" s="1561"/>
      <c r="EB8" s="1561"/>
      <c r="EC8" s="1561"/>
      <c r="ED8" s="1561"/>
      <c r="EE8" s="1561"/>
      <c r="EF8" s="1561"/>
      <c r="EG8" s="1561"/>
      <c r="EH8" s="1561"/>
      <c r="EI8" s="1561"/>
      <c r="EJ8" s="1561"/>
      <c r="EK8" s="1561"/>
      <c r="EL8" s="1561"/>
      <c r="EM8" s="1561"/>
      <c r="EN8" s="1561"/>
      <c r="EO8" s="1561"/>
      <c r="EP8" s="1561"/>
      <c r="EQ8" s="1561"/>
      <c r="ER8" s="1561"/>
      <c r="ES8" s="1561"/>
      <c r="ET8" s="1561"/>
      <c r="EU8" s="1561"/>
      <c r="EV8" s="1561"/>
      <c r="EW8" s="1561"/>
      <c r="EX8" s="1561"/>
      <c r="EY8" s="1561"/>
      <c r="EZ8" s="1561"/>
      <c r="FA8" s="1561"/>
      <c r="FB8" s="1561"/>
      <c r="FC8" s="1561"/>
      <c r="FD8" s="1561"/>
      <c r="FE8" s="1561"/>
      <c r="FF8" s="1561"/>
      <c r="FG8" s="1561"/>
      <c r="FH8" s="1561"/>
      <c r="FI8" s="1561"/>
      <c r="FJ8" s="1561"/>
      <c r="FK8" s="1561"/>
      <c r="FL8" s="1561"/>
      <c r="FM8" s="1561"/>
      <c r="FN8" s="1561"/>
      <c r="FO8" s="1561"/>
      <c r="FP8" s="1561"/>
      <c r="FQ8" s="1561"/>
      <c r="FR8" s="1561"/>
      <c r="FS8" s="1561"/>
      <c r="FT8" s="1561"/>
      <c r="FU8" s="1561"/>
      <c r="FV8" s="1561"/>
      <c r="FW8" s="1561"/>
      <c r="FX8" s="1561"/>
      <c r="FY8" s="1561"/>
      <c r="FZ8" s="1561"/>
      <c r="GA8" s="1561"/>
      <c r="GB8" s="1561"/>
      <c r="GC8" s="1561"/>
      <c r="GD8" s="1561"/>
      <c r="GE8" s="1561"/>
      <c r="GF8" s="1561"/>
      <c r="GG8" s="1561"/>
      <c r="GH8" s="1561"/>
      <c r="GI8" s="1561"/>
      <c r="GJ8" s="1561"/>
      <c r="GK8" s="1561"/>
      <c r="GL8" s="1561"/>
      <c r="GM8" s="1561"/>
      <c r="GN8" s="1561"/>
      <c r="GO8" s="1561"/>
      <c r="GP8" s="1561"/>
      <c r="GQ8" s="1561"/>
      <c r="GR8" s="1561"/>
      <c r="GS8" s="1561"/>
      <c r="GT8" s="1561"/>
      <c r="GU8" s="1561"/>
      <c r="GV8" s="1561"/>
      <c r="GW8" s="1561"/>
      <c r="GX8" s="1561"/>
      <c r="GY8" s="1561"/>
      <c r="GZ8" s="1561"/>
      <c r="HA8" s="1561"/>
      <c r="HB8" s="1561"/>
      <c r="HC8" s="1561"/>
      <c r="HD8" s="1561"/>
      <c r="HE8" s="1561"/>
      <c r="HF8" s="1561"/>
      <c r="HG8" s="1561"/>
      <c r="HH8" s="1561"/>
      <c r="HI8" s="1561"/>
      <c r="HJ8" s="1561"/>
      <c r="HK8" s="1561"/>
      <c r="HL8" s="1561"/>
      <c r="HM8" s="1561"/>
      <c r="HN8" s="1561"/>
      <c r="HO8" s="1561"/>
      <c r="HP8" s="1561"/>
      <c r="HQ8" s="1561"/>
      <c r="HR8" s="1561"/>
      <c r="HS8" s="1561"/>
      <c r="HT8" s="1561"/>
      <c r="HU8" s="1561"/>
      <c r="HV8" s="1561"/>
      <c r="HW8" s="1561"/>
      <c r="HX8" s="1561"/>
      <c r="HY8" s="1561"/>
      <c r="HZ8" s="1561"/>
      <c r="IA8" s="1561"/>
      <c r="IB8" s="1561"/>
      <c r="IC8" s="1561"/>
      <c r="ID8" s="1561"/>
      <c r="IE8" s="1561"/>
      <c r="IF8" s="1561"/>
      <c r="IG8" s="1561"/>
      <c r="IH8" s="1561"/>
      <c r="II8" s="1561"/>
      <c r="IJ8" s="1561"/>
      <c r="IK8" s="1561"/>
      <c r="IL8" s="1552"/>
      <c r="IM8" s="1551" t="s">
        <v>581</v>
      </c>
      <c r="IN8" s="1561"/>
      <c r="IO8" s="1561"/>
      <c r="IP8" s="1561"/>
      <c r="IQ8" s="1561"/>
      <c r="IR8" s="1561"/>
      <c r="IS8" s="1561"/>
      <c r="IT8" s="1561"/>
      <c r="IU8" s="1561"/>
      <c r="IV8" s="1561"/>
      <c r="IW8" s="1561"/>
      <c r="IX8" s="1552"/>
    </row>
    <row r="9" spans="4:258">
      <c r="D9" s="1578"/>
      <c r="E9" s="1555"/>
      <c r="F9" s="1556"/>
      <c r="G9" s="1551" t="s">
        <v>582</v>
      </c>
      <c r="H9" s="1561"/>
      <c r="I9" s="1561"/>
      <c r="J9" s="1561"/>
      <c r="K9" s="1561"/>
      <c r="L9" s="1561"/>
      <c r="M9" s="1561"/>
      <c r="N9" s="1561"/>
      <c r="O9" s="1561"/>
      <c r="P9" s="1561"/>
      <c r="Q9" s="1561"/>
      <c r="R9" s="1561"/>
      <c r="S9" s="1561"/>
      <c r="T9" s="1561"/>
      <c r="U9" s="1561"/>
      <c r="V9" s="1561"/>
      <c r="W9" s="1561"/>
      <c r="X9" s="1561"/>
      <c r="Y9" s="1561"/>
      <c r="Z9" s="1561"/>
      <c r="AA9" s="1561"/>
      <c r="AB9" s="1561"/>
      <c r="AC9" s="1561"/>
      <c r="AD9" s="1561"/>
      <c r="AE9" s="1561"/>
      <c r="AF9" s="1561"/>
      <c r="AG9" s="1561"/>
      <c r="AH9" s="1561"/>
      <c r="AI9" s="1561"/>
      <c r="AJ9" s="1561"/>
      <c r="AK9" s="1561"/>
      <c r="AL9" s="1561"/>
      <c r="AM9" s="1561"/>
      <c r="AN9" s="1561"/>
      <c r="AO9" s="1561"/>
      <c r="AP9" s="1561"/>
      <c r="AQ9" s="1561"/>
      <c r="AR9" s="1561"/>
      <c r="AS9" s="1561"/>
      <c r="AT9" s="1561"/>
      <c r="AU9" s="1561"/>
      <c r="AV9" s="1561"/>
      <c r="AW9" s="1561"/>
      <c r="AX9" s="1561"/>
      <c r="AY9" s="1561"/>
      <c r="AZ9" s="1561"/>
      <c r="BA9" s="1561"/>
      <c r="BB9" s="1561"/>
      <c r="BC9" s="1561"/>
      <c r="BD9" s="1561"/>
      <c r="BE9" s="1561"/>
      <c r="BF9" s="1561"/>
      <c r="BG9" s="1561"/>
      <c r="BH9" s="1561"/>
      <c r="BI9" s="1561"/>
      <c r="BJ9" s="1561"/>
      <c r="BK9" s="1561"/>
      <c r="BL9" s="1561"/>
      <c r="BM9" s="1561"/>
      <c r="BN9" s="1561"/>
      <c r="BO9" s="1561"/>
      <c r="BP9" s="1561"/>
      <c r="BQ9" s="1561"/>
      <c r="BR9" s="1561"/>
      <c r="BS9" s="1561"/>
      <c r="BT9" s="1561"/>
      <c r="BU9" s="1561"/>
      <c r="BV9" s="1561"/>
      <c r="BW9" s="1561"/>
      <c r="BX9" s="1561"/>
      <c r="BY9" s="1561"/>
      <c r="BZ9" s="1561"/>
      <c r="CA9" s="1561"/>
      <c r="CB9" s="1561"/>
      <c r="CC9" s="1561"/>
      <c r="CD9" s="1561"/>
      <c r="CE9" s="1561"/>
      <c r="CF9" s="1561"/>
      <c r="CG9" s="1561"/>
      <c r="CH9" s="1561"/>
      <c r="CI9" s="1561"/>
      <c r="CJ9" s="1561"/>
      <c r="CK9" s="1561"/>
      <c r="CL9" s="1561"/>
      <c r="CM9" s="1561"/>
      <c r="CN9" s="1561"/>
      <c r="CO9" s="1561"/>
      <c r="CP9" s="1561"/>
      <c r="CQ9" s="1561"/>
      <c r="CR9" s="1561"/>
      <c r="CS9" s="1561"/>
      <c r="CT9" s="1561"/>
      <c r="CU9" s="1561"/>
      <c r="CV9" s="1561"/>
      <c r="CW9" s="1561"/>
      <c r="CX9" s="1561"/>
      <c r="CY9" s="1561"/>
      <c r="CZ9" s="1561"/>
      <c r="DA9" s="1561"/>
      <c r="DB9" s="1561"/>
      <c r="DC9" s="1561"/>
      <c r="DD9" s="1561"/>
      <c r="DE9" s="1561"/>
      <c r="DF9" s="1561"/>
      <c r="DG9" s="1561"/>
      <c r="DH9" s="1561"/>
      <c r="DI9" s="1561"/>
      <c r="DJ9" s="1561"/>
      <c r="DK9" s="1561"/>
      <c r="DL9" s="1561"/>
      <c r="DM9" s="1561"/>
      <c r="DN9" s="1561"/>
      <c r="DO9" s="1561"/>
      <c r="DP9" s="1561"/>
      <c r="DQ9" s="1561"/>
      <c r="DR9" s="1561"/>
      <c r="DS9" s="1561"/>
      <c r="DT9" s="1561"/>
      <c r="DU9" s="1561"/>
      <c r="DV9" s="1561"/>
      <c r="DW9" s="1561"/>
      <c r="DX9" s="1561"/>
      <c r="DY9" s="1561"/>
      <c r="DZ9" s="1561"/>
      <c r="EA9" s="1561"/>
      <c r="EB9" s="1561"/>
      <c r="EC9" s="1561"/>
      <c r="ED9" s="1561"/>
      <c r="EE9" s="1561"/>
      <c r="EF9" s="1561"/>
      <c r="EG9" s="1561"/>
      <c r="EH9" s="1561"/>
      <c r="EI9" s="1561"/>
      <c r="EJ9" s="1561"/>
      <c r="EK9" s="1561"/>
      <c r="EL9" s="1561"/>
      <c r="EM9" s="1561"/>
      <c r="EN9" s="1561"/>
      <c r="EO9" s="1561"/>
      <c r="EP9" s="1561"/>
      <c r="EQ9" s="1561"/>
      <c r="ER9" s="1561"/>
      <c r="ES9" s="1561"/>
      <c r="ET9" s="1561"/>
      <c r="EU9" s="1561"/>
      <c r="EV9" s="1561"/>
      <c r="EW9" s="1561"/>
      <c r="EX9" s="1561"/>
      <c r="EY9" s="1561"/>
      <c r="EZ9" s="1561"/>
      <c r="FA9" s="1561"/>
      <c r="FB9" s="1561"/>
      <c r="FC9" s="1561"/>
      <c r="FD9" s="1561"/>
      <c r="FE9" s="1561"/>
      <c r="FF9" s="1561"/>
      <c r="FG9" s="1561"/>
      <c r="FH9" s="1561"/>
      <c r="FI9" s="1561"/>
      <c r="FJ9" s="1561"/>
      <c r="FK9" s="1561"/>
      <c r="FL9" s="1561"/>
      <c r="FM9" s="1561"/>
      <c r="FN9" s="1561"/>
      <c r="FO9" s="1561"/>
      <c r="FP9" s="1561"/>
      <c r="FQ9" s="1561"/>
      <c r="FR9" s="1561"/>
      <c r="FS9" s="1561"/>
      <c r="FT9" s="1561"/>
      <c r="FU9" s="1561"/>
      <c r="FV9" s="1561"/>
      <c r="FW9" s="1561"/>
      <c r="FX9" s="1561"/>
      <c r="FY9" s="1561"/>
      <c r="FZ9" s="1561"/>
      <c r="GA9" s="1561"/>
      <c r="GB9" s="1561"/>
      <c r="GC9" s="1561"/>
      <c r="GD9" s="1561"/>
      <c r="GE9" s="1561"/>
      <c r="GF9" s="1561"/>
      <c r="GG9" s="1561"/>
      <c r="GH9" s="1561"/>
      <c r="GI9" s="1561"/>
      <c r="GJ9" s="1561"/>
      <c r="GK9" s="1561"/>
      <c r="GL9" s="1561"/>
      <c r="GM9" s="1561"/>
      <c r="GN9" s="1561"/>
      <c r="GO9" s="1561"/>
      <c r="GP9" s="1561"/>
      <c r="GQ9" s="1561"/>
      <c r="GR9" s="1561"/>
      <c r="GS9" s="1561"/>
      <c r="GT9" s="1561"/>
      <c r="GU9" s="1561"/>
      <c r="GV9" s="1561"/>
      <c r="GW9" s="1561"/>
      <c r="GX9" s="1561"/>
      <c r="GY9" s="1561"/>
      <c r="GZ9" s="1561"/>
      <c r="HA9" s="1561"/>
      <c r="HB9" s="1561"/>
      <c r="HC9" s="1561"/>
      <c r="HD9" s="1561"/>
      <c r="HE9" s="1561"/>
      <c r="HF9" s="1561"/>
      <c r="HG9" s="1561"/>
      <c r="HH9" s="1561"/>
      <c r="HI9" s="1561"/>
      <c r="HJ9" s="1561"/>
      <c r="HK9" s="1561"/>
      <c r="HL9" s="1561"/>
      <c r="HM9" s="1561"/>
      <c r="HN9" s="1561"/>
      <c r="HO9" s="1561"/>
      <c r="HP9" s="1561"/>
      <c r="HQ9" s="1561"/>
      <c r="HR9" s="1561"/>
      <c r="HS9" s="1561"/>
      <c r="HT9" s="1561"/>
      <c r="HU9" s="1561"/>
      <c r="HV9" s="1561"/>
      <c r="HW9" s="1561"/>
      <c r="HX9" s="1561"/>
      <c r="HY9" s="1561"/>
      <c r="HZ9" s="1561"/>
      <c r="IA9" s="1561"/>
      <c r="IB9" s="1561"/>
      <c r="IC9" s="1561"/>
      <c r="ID9" s="1561"/>
      <c r="IE9" s="1561"/>
      <c r="IF9" s="1561"/>
      <c r="IG9" s="1561"/>
      <c r="IH9" s="1561"/>
      <c r="II9" s="1561"/>
      <c r="IJ9" s="1561"/>
      <c r="IK9" s="1561"/>
      <c r="IL9" s="1561"/>
      <c r="IM9" s="1561"/>
      <c r="IN9" s="1561"/>
      <c r="IO9" s="1561"/>
      <c r="IP9" s="1561"/>
      <c r="IQ9" s="1561"/>
      <c r="IR9" s="1561"/>
      <c r="IS9" s="1561"/>
      <c r="IT9" s="1561"/>
      <c r="IU9" s="1561"/>
      <c r="IV9" s="1561"/>
      <c r="IW9" s="1561"/>
      <c r="IX9" s="1552"/>
    </row>
    <row r="10" spans="4:258" ht="153" customHeight="1">
      <c r="D10" s="1578"/>
      <c r="E10" s="1555"/>
      <c r="F10" s="1556"/>
      <c r="G10" s="1551" t="s">
        <v>1</v>
      </c>
      <c r="H10" s="1552"/>
      <c r="I10" s="1551" t="s">
        <v>583</v>
      </c>
      <c r="J10" s="1552"/>
      <c r="K10" s="1551" t="s">
        <v>584</v>
      </c>
      <c r="L10" s="1552"/>
      <c r="M10" s="1551" t="s">
        <v>585</v>
      </c>
      <c r="N10" s="1552"/>
      <c r="O10" s="1551" t="s">
        <v>586</v>
      </c>
      <c r="P10" s="1552"/>
      <c r="Q10" s="1551" t="s">
        <v>587</v>
      </c>
      <c r="R10" s="1552"/>
      <c r="S10" s="1551" t="s">
        <v>588</v>
      </c>
      <c r="T10" s="1552"/>
      <c r="U10" s="1551" t="s">
        <v>589</v>
      </c>
      <c r="V10" s="1552"/>
      <c r="W10" s="1551" t="s">
        <v>590</v>
      </c>
      <c r="X10" s="1552"/>
      <c r="Y10" s="1551" t="s">
        <v>591</v>
      </c>
      <c r="Z10" s="1552"/>
      <c r="AA10" s="1551" t="s">
        <v>592</v>
      </c>
      <c r="AB10" s="1552"/>
      <c r="AC10" s="1551" t="s">
        <v>593</v>
      </c>
      <c r="AD10" s="1552"/>
      <c r="AE10" s="1551" t="s">
        <v>332</v>
      </c>
      <c r="AF10" s="1552"/>
      <c r="AG10" s="1551" t="s">
        <v>594</v>
      </c>
      <c r="AH10" s="1552"/>
      <c r="AI10" s="1551" t="s">
        <v>595</v>
      </c>
      <c r="AJ10" s="1552"/>
      <c r="AK10" s="1551" t="s">
        <v>596</v>
      </c>
      <c r="AL10" s="1552"/>
      <c r="AM10" s="1551" t="s">
        <v>597</v>
      </c>
      <c r="AN10" s="1552"/>
      <c r="AO10" s="1551" t="s">
        <v>598</v>
      </c>
      <c r="AP10" s="1552"/>
      <c r="AQ10" s="1551" t="s">
        <v>598</v>
      </c>
      <c r="AR10" s="1552"/>
      <c r="AS10" s="1551" t="s">
        <v>599</v>
      </c>
      <c r="AT10" s="1552"/>
      <c r="AU10" s="1551" t="s">
        <v>600</v>
      </c>
      <c r="AV10" s="1552"/>
      <c r="AW10" s="1551" t="s">
        <v>601</v>
      </c>
      <c r="AX10" s="1552"/>
      <c r="AY10" s="1551" t="s">
        <v>602</v>
      </c>
      <c r="AZ10" s="1552"/>
      <c r="BA10" s="1551" t="s">
        <v>603</v>
      </c>
      <c r="BB10" s="1552"/>
      <c r="BC10" s="1551" t="s">
        <v>604</v>
      </c>
      <c r="BD10" s="1552"/>
      <c r="BE10" s="1551" t="s">
        <v>605</v>
      </c>
      <c r="BF10" s="1552"/>
      <c r="BG10" s="1551" t="s">
        <v>606</v>
      </c>
      <c r="BH10" s="1552"/>
      <c r="BI10" s="1551" t="s">
        <v>607</v>
      </c>
      <c r="BJ10" s="1552"/>
      <c r="BK10" s="1551" t="s">
        <v>608</v>
      </c>
      <c r="BL10" s="1552"/>
      <c r="BM10" s="1551" t="s">
        <v>609</v>
      </c>
      <c r="BN10" s="1552"/>
      <c r="BO10" s="1551" t="s">
        <v>610</v>
      </c>
      <c r="BP10" s="1552"/>
      <c r="BQ10" s="1551" t="s">
        <v>611</v>
      </c>
      <c r="BR10" s="1552"/>
      <c r="BS10" s="1551" t="s">
        <v>612</v>
      </c>
      <c r="BT10" s="1552"/>
      <c r="BU10" s="1551" t="s">
        <v>613</v>
      </c>
      <c r="BV10" s="1552"/>
      <c r="BW10" s="1551" t="s">
        <v>614</v>
      </c>
      <c r="BX10" s="1552"/>
      <c r="BY10" s="1551" t="s">
        <v>615</v>
      </c>
      <c r="BZ10" s="1552"/>
      <c r="CA10" s="1551" t="s">
        <v>616</v>
      </c>
      <c r="CB10" s="1552"/>
      <c r="CC10" s="1551" t="s">
        <v>617</v>
      </c>
      <c r="CD10" s="1552"/>
      <c r="CE10" s="1551" t="s">
        <v>618</v>
      </c>
      <c r="CF10" s="1552"/>
      <c r="CG10" s="1551" t="s">
        <v>619</v>
      </c>
      <c r="CH10" s="1552"/>
      <c r="CI10" s="1551" t="s">
        <v>620</v>
      </c>
      <c r="CJ10" s="1552"/>
      <c r="CK10" s="1551" t="s">
        <v>621</v>
      </c>
      <c r="CL10" s="1552"/>
      <c r="CM10" s="1551" t="s">
        <v>622</v>
      </c>
      <c r="CN10" s="1552"/>
      <c r="CO10" s="1551" t="s">
        <v>623</v>
      </c>
      <c r="CP10" s="1552"/>
      <c r="CQ10" s="1551" t="s">
        <v>624</v>
      </c>
      <c r="CR10" s="1552"/>
      <c r="CS10" s="1551" t="s">
        <v>625</v>
      </c>
      <c r="CT10" s="1552"/>
      <c r="CU10" s="1551" t="s">
        <v>626</v>
      </c>
      <c r="CV10" s="1552"/>
      <c r="CW10" s="1551" t="s">
        <v>627</v>
      </c>
      <c r="CX10" s="1552"/>
      <c r="CY10" s="1551" t="s">
        <v>628</v>
      </c>
      <c r="CZ10" s="1552"/>
      <c r="DA10" s="1551" t="s">
        <v>629</v>
      </c>
      <c r="DB10" s="1552"/>
      <c r="DC10" s="1551" t="s">
        <v>630</v>
      </c>
      <c r="DD10" s="1552"/>
      <c r="DE10" s="1551" t="s">
        <v>631</v>
      </c>
      <c r="DF10" s="1552"/>
      <c r="DG10" s="1551" t="s">
        <v>632</v>
      </c>
      <c r="DH10" s="1552"/>
      <c r="DI10" s="1551" t="s">
        <v>633</v>
      </c>
      <c r="DJ10" s="1552"/>
      <c r="DK10" s="1551" t="s">
        <v>634</v>
      </c>
      <c r="DL10" s="1552"/>
      <c r="DM10" s="1551" t="s">
        <v>635</v>
      </c>
      <c r="DN10" s="1552"/>
      <c r="DO10" s="1551" t="s">
        <v>636</v>
      </c>
      <c r="DP10" s="1552"/>
      <c r="DQ10" s="1551" t="s">
        <v>637</v>
      </c>
      <c r="DR10" s="1552"/>
      <c r="DS10" s="1551" t="s">
        <v>638</v>
      </c>
      <c r="DT10" s="1552"/>
      <c r="DU10" s="1551" t="s">
        <v>639</v>
      </c>
      <c r="DV10" s="1552"/>
      <c r="DW10" s="1551" t="s">
        <v>640</v>
      </c>
      <c r="DX10" s="1552"/>
      <c r="DY10" s="1551" t="s">
        <v>641</v>
      </c>
      <c r="DZ10" s="1552"/>
      <c r="EA10" s="1551" t="s">
        <v>642</v>
      </c>
      <c r="EB10" s="1552"/>
      <c r="EC10" s="1551" t="s">
        <v>643</v>
      </c>
      <c r="ED10" s="1552"/>
      <c r="EE10" s="1551" t="s">
        <v>644</v>
      </c>
      <c r="EF10" s="1552"/>
      <c r="EG10" s="1551" t="s">
        <v>645</v>
      </c>
      <c r="EH10" s="1552"/>
      <c r="EI10" s="1551" t="s">
        <v>646</v>
      </c>
      <c r="EJ10" s="1552"/>
      <c r="EK10" s="1551" t="s">
        <v>647</v>
      </c>
      <c r="EL10" s="1552"/>
      <c r="EM10" s="1551" t="s">
        <v>648</v>
      </c>
      <c r="EN10" s="1552"/>
      <c r="EO10" s="1551" t="s">
        <v>649</v>
      </c>
      <c r="EP10" s="1552"/>
      <c r="EQ10" s="1551" t="s">
        <v>650</v>
      </c>
      <c r="ER10" s="1552"/>
      <c r="ES10" s="1551" t="s">
        <v>651</v>
      </c>
      <c r="ET10" s="1552"/>
      <c r="EU10" s="1551" t="s">
        <v>652</v>
      </c>
      <c r="EV10" s="1552"/>
      <c r="EW10" s="1551" t="s">
        <v>653</v>
      </c>
      <c r="EX10" s="1552"/>
      <c r="EY10" s="1551" t="s">
        <v>654</v>
      </c>
      <c r="EZ10" s="1552"/>
      <c r="FA10" s="1551" t="s">
        <v>655</v>
      </c>
      <c r="FB10" s="1552"/>
      <c r="FC10" s="1551" t="s">
        <v>656</v>
      </c>
      <c r="FD10" s="1552"/>
      <c r="FE10" s="1551" t="s">
        <v>657</v>
      </c>
      <c r="FF10" s="1552"/>
      <c r="FG10" s="1551" t="s">
        <v>658</v>
      </c>
      <c r="FH10" s="1552"/>
      <c r="FI10" s="1551" t="s">
        <v>659</v>
      </c>
      <c r="FJ10" s="1552"/>
      <c r="FK10" s="1551" t="s">
        <v>660</v>
      </c>
      <c r="FL10" s="1552"/>
      <c r="FM10" s="1551" t="s">
        <v>661</v>
      </c>
      <c r="FN10" s="1552"/>
      <c r="FO10" s="1551" t="s">
        <v>662</v>
      </c>
      <c r="FP10" s="1552"/>
      <c r="FQ10" s="1551" t="s">
        <v>663</v>
      </c>
      <c r="FR10" s="1552"/>
      <c r="FS10" s="1551" t="s">
        <v>664</v>
      </c>
      <c r="FT10" s="1552"/>
      <c r="FU10" s="1551" t="s">
        <v>664</v>
      </c>
      <c r="FV10" s="1552"/>
      <c r="FW10" s="1551" t="s">
        <v>665</v>
      </c>
      <c r="FX10" s="1552"/>
      <c r="FY10" s="1551" t="s">
        <v>666</v>
      </c>
      <c r="FZ10" s="1552"/>
      <c r="GA10" s="1551" t="s">
        <v>667</v>
      </c>
      <c r="GB10" s="1552"/>
      <c r="GC10" s="1551" t="s">
        <v>668</v>
      </c>
      <c r="GD10" s="1552"/>
      <c r="GE10" s="1551" t="s">
        <v>669</v>
      </c>
      <c r="GF10" s="1552"/>
      <c r="GG10" s="1551" t="s">
        <v>670</v>
      </c>
      <c r="GH10" s="1552"/>
      <c r="GI10" s="1551" t="s">
        <v>671</v>
      </c>
      <c r="GJ10" s="1552"/>
      <c r="GK10" s="1551" t="s">
        <v>672</v>
      </c>
      <c r="GL10" s="1552"/>
      <c r="GM10" s="1551" t="s">
        <v>673</v>
      </c>
      <c r="GN10" s="1552"/>
      <c r="GO10" s="1551" t="s">
        <v>674</v>
      </c>
      <c r="GP10" s="1552"/>
      <c r="GQ10" s="1551" t="s">
        <v>675</v>
      </c>
      <c r="GR10" s="1552"/>
      <c r="GS10" s="1551" t="s">
        <v>676</v>
      </c>
      <c r="GT10" s="1552"/>
      <c r="GU10" s="1551" t="s">
        <v>677</v>
      </c>
      <c r="GV10" s="1552"/>
      <c r="GW10" s="1551" t="s">
        <v>678</v>
      </c>
      <c r="GX10" s="1552"/>
      <c r="GY10" s="1551" t="s">
        <v>679</v>
      </c>
      <c r="GZ10" s="1552"/>
      <c r="HA10" s="1551" t="s">
        <v>680</v>
      </c>
      <c r="HB10" s="1552"/>
      <c r="HC10" s="1551" t="s">
        <v>681</v>
      </c>
      <c r="HD10" s="1552"/>
      <c r="HE10" s="1551" t="s">
        <v>682</v>
      </c>
      <c r="HF10" s="1552"/>
      <c r="HG10" s="1551" t="s">
        <v>683</v>
      </c>
      <c r="HH10" s="1552"/>
      <c r="HI10" s="1551" t="s">
        <v>684</v>
      </c>
      <c r="HJ10" s="1552"/>
      <c r="HK10" s="1551" t="s">
        <v>685</v>
      </c>
      <c r="HL10" s="1552"/>
      <c r="HM10" s="1551" t="s">
        <v>686</v>
      </c>
      <c r="HN10" s="1552"/>
      <c r="HO10" s="1551" t="s">
        <v>687</v>
      </c>
      <c r="HP10" s="1552"/>
      <c r="HQ10" s="1551" t="s">
        <v>688</v>
      </c>
      <c r="HR10" s="1552"/>
      <c r="HS10" s="1551" t="s">
        <v>689</v>
      </c>
      <c r="HT10" s="1552"/>
      <c r="HU10" s="1551" t="s">
        <v>690</v>
      </c>
      <c r="HV10" s="1552"/>
      <c r="HW10" s="1551" t="s">
        <v>691</v>
      </c>
      <c r="HX10" s="1552"/>
      <c r="HY10" s="1551" t="s">
        <v>692</v>
      </c>
      <c r="HZ10" s="1552"/>
      <c r="IA10" s="1551" t="s">
        <v>693</v>
      </c>
      <c r="IB10" s="1552"/>
      <c r="IC10" s="1551" t="s">
        <v>694</v>
      </c>
      <c r="ID10" s="1552"/>
      <c r="IE10" s="1551" t="s">
        <v>695</v>
      </c>
      <c r="IF10" s="1552"/>
      <c r="IG10" s="1551" t="s">
        <v>695</v>
      </c>
      <c r="IH10" s="1552"/>
      <c r="II10" s="1551" t="s">
        <v>696</v>
      </c>
      <c r="IJ10" s="1552"/>
      <c r="IK10" s="1551" t="s">
        <v>697</v>
      </c>
      <c r="IL10" s="1552"/>
      <c r="IM10" s="1551" t="s">
        <v>1</v>
      </c>
      <c r="IN10" s="1552"/>
      <c r="IO10" s="1551" t="s">
        <v>583</v>
      </c>
      <c r="IP10" s="1552"/>
      <c r="IQ10" s="1551" t="s">
        <v>584</v>
      </c>
      <c r="IR10" s="1552"/>
      <c r="IS10" s="1551" t="s">
        <v>585</v>
      </c>
      <c r="IT10" s="1552"/>
      <c r="IU10" s="1551" t="s">
        <v>586</v>
      </c>
      <c r="IV10" s="1552"/>
      <c r="IW10" s="1551" t="s">
        <v>587</v>
      </c>
      <c r="IX10" s="1552"/>
    </row>
    <row r="11" spans="4:258">
      <c r="D11" s="1579"/>
      <c r="E11" s="1557"/>
      <c r="F11" s="1558"/>
      <c r="G11" s="1551" t="s">
        <v>698</v>
      </c>
      <c r="H11" s="1552"/>
      <c r="I11" s="1551" t="s">
        <v>698</v>
      </c>
      <c r="J11" s="1552"/>
      <c r="K11" s="1551" t="s">
        <v>698</v>
      </c>
      <c r="L11" s="1552"/>
      <c r="M11" s="1551" t="s">
        <v>698</v>
      </c>
      <c r="N11" s="1552"/>
      <c r="O11" s="1551" t="s">
        <v>698</v>
      </c>
      <c r="P11" s="1552"/>
      <c r="Q11" s="1551" t="s">
        <v>698</v>
      </c>
      <c r="R11" s="1552"/>
      <c r="S11" s="1551" t="s">
        <v>698</v>
      </c>
      <c r="T11" s="1552"/>
      <c r="U11" s="1551" t="s">
        <v>698</v>
      </c>
      <c r="V11" s="1552"/>
      <c r="W11" s="1551" t="s">
        <v>698</v>
      </c>
      <c r="X11" s="1552"/>
      <c r="Y11" s="1551" t="s">
        <v>698</v>
      </c>
      <c r="Z11" s="1552"/>
      <c r="AA11" s="1551" t="s">
        <v>698</v>
      </c>
      <c r="AB11" s="1552"/>
      <c r="AC11" s="1551" t="s">
        <v>698</v>
      </c>
      <c r="AD11" s="1552"/>
      <c r="AE11" s="1551" t="s">
        <v>698</v>
      </c>
      <c r="AF11" s="1552"/>
      <c r="AG11" s="1551" t="s">
        <v>698</v>
      </c>
      <c r="AH11" s="1552"/>
      <c r="AI11" s="1551" t="s">
        <v>698</v>
      </c>
      <c r="AJ11" s="1552"/>
      <c r="AK11" s="1551" t="s">
        <v>698</v>
      </c>
      <c r="AL11" s="1552"/>
      <c r="AM11" s="1551" t="s">
        <v>698</v>
      </c>
      <c r="AN11" s="1552"/>
      <c r="AO11" s="1551" t="s">
        <v>698</v>
      </c>
      <c r="AP11" s="1552"/>
      <c r="AQ11" s="1551" t="s">
        <v>698</v>
      </c>
      <c r="AR11" s="1552"/>
      <c r="AS11" s="1551" t="s">
        <v>698</v>
      </c>
      <c r="AT11" s="1552"/>
      <c r="AU11" s="1551" t="s">
        <v>698</v>
      </c>
      <c r="AV11" s="1552"/>
      <c r="AW11" s="1551" t="s">
        <v>698</v>
      </c>
      <c r="AX11" s="1552"/>
      <c r="AY11" s="1551" t="s">
        <v>698</v>
      </c>
      <c r="AZ11" s="1552"/>
      <c r="BA11" s="1551" t="s">
        <v>698</v>
      </c>
      <c r="BB11" s="1552"/>
      <c r="BC11" s="1551" t="s">
        <v>698</v>
      </c>
      <c r="BD11" s="1552"/>
      <c r="BE11" s="1551" t="s">
        <v>698</v>
      </c>
      <c r="BF11" s="1552"/>
      <c r="BG11" s="1551" t="s">
        <v>698</v>
      </c>
      <c r="BH11" s="1552"/>
      <c r="BI11" s="1551" t="s">
        <v>698</v>
      </c>
      <c r="BJ11" s="1552"/>
      <c r="BK11" s="1551" t="s">
        <v>698</v>
      </c>
      <c r="BL11" s="1552"/>
      <c r="BM11" s="1551" t="s">
        <v>698</v>
      </c>
      <c r="BN11" s="1552"/>
      <c r="BO11" s="1551" t="s">
        <v>698</v>
      </c>
      <c r="BP11" s="1552"/>
      <c r="BQ11" s="1551" t="s">
        <v>698</v>
      </c>
      <c r="BR11" s="1552"/>
      <c r="BS11" s="1551" t="s">
        <v>698</v>
      </c>
      <c r="BT11" s="1552"/>
      <c r="BU11" s="1551" t="s">
        <v>698</v>
      </c>
      <c r="BV11" s="1552"/>
      <c r="BW11" s="1551" t="s">
        <v>698</v>
      </c>
      <c r="BX11" s="1552"/>
      <c r="BY11" s="1551" t="s">
        <v>698</v>
      </c>
      <c r="BZ11" s="1552"/>
      <c r="CA11" s="1551" t="s">
        <v>698</v>
      </c>
      <c r="CB11" s="1552"/>
      <c r="CC11" s="1551" t="s">
        <v>698</v>
      </c>
      <c r="CD11" s="1552"/>
      <c r="CE11" s="1551" t="s">
        <v>698</v>
      </c>
      <c r="CF11" s="1552"/>
      <c r="CG11" s="1551" t="s">
        <v>698</v>
      </c>
      <c r="CH11" s="1552"/>
      <c r="CI11" s="1551" t="s">
        <v>698</v>
      </c>
      <c r="CJ11" s="1552"/>
      <c r="CK11" s="1551" t="s">
        <v>698</v>
      </c>
      <c r="CL11" s="1552"/>
      <c r="CM11" s="1551" t="s">
        <v>698</v>
      </c>
      <c r="CN11" s="1552"/>
      <c r="CO11" s="1551" t="s">
        <v>698</v>
      </c>
      <c r="CP11" s="1552"/>
      <c r="CQ11" s="1551" t="s">
        <v>698</v>
      </c>
      <c r="CR11" s="1552"/>
      <c r="CS11" s="1551" t="s">
        <v>698</v>
      </c>
      <c r="CT11" s="1552"/>
      <c r="CU11" s="1551" t="s">
        <v>698</v>
      </c>
      <c r="CV11" s="1552"/>
      <c r="CW11" s="1551" t="s">
        <v>698</v>
      </c>
      <c r="CX11" s="1552"/>
      <c r="CY11" s="1551" t="s">
        <v>698</v>
      </c>
      <c r="CZ11" s="1552"/>
      <c r="DA11" s="1551" t="s">
        <v>698</v>
      </c>
      <c r="DB11" s="1552"/>
      <c r="DC11" s="1551" t="s">
        <v>698</v>
      </c>
      <c r="DD11" s="1552"/>
      <c r="DE11" s="1551" t="s">
        <v>698</v>
      </c>
      <c r="DF11" s="1552"/>
      <c r="DG11" s="1551" t="s">
        <v>698</v>
      </c>
      <c r="DH11" s="1552"/>
      <c r="DI11" s="1551" t="s">
        <v>698</v>
      </c>
      <c r="DJ11" s="1552"/>
      <c r="DK11" s="1551" t="s">
        <v>698</v>
      </c>
      <c r="DL11" s="1552"/>
      <c r="DM11" s="1551" t="s">
        <v>698</v>
      </c>
      <c r="DN11" s="1552"/>
      <c r="DO11" s="1551" t="s">
        <v>698</v>
      </c>
      <c r="DP11" s="1552"/>
      <c r="DQ11" s="1551" t="s">
        <v>698</v>
      </c>
      <c r="DR11" s="1552"/>
      <c r="DS11" s="1551" t="s">
        <v>698</v>
      </c>
      <c r="DT11" s="1552"/>
      <c r="DU11" s="1551" t="s">
        <v>698</v>
      </c>
      <c r="DV11" s="1552"/>
      <c r="DW11" s="1551" t="s">
        <v>698</v>
      </c>
      <c r="DX11" s="1552"/>
      <c r="DY11" s="1551" t="s">
        <v>698</v>
      </c>
      <c r="DZ11" s="1552"/>
      <c r="EA11" s="1551" t="s">
        <v>698</v>
      </c>
      <c r="EB11" s="1552"/>
      <c r="EC11" s="1551" t="s">
        <v>698</v>
      </c>
      <c r="ED11" s="1552"/>
      <c r="EE11" s="1551" t="s">
        <v>698</v>
      </c>
      <c r="EF11" s="1552"/>
      <c r="EG11" s="1551" t="s">
        <v>698</v>
      </c>
      <c r="EH11" s="1552"/>
      <c r="EI11" s="1551" t="s">
        <v>698</v>
      </c>
      <c r="EJ11" s="1552"/>
      <c r="EK11" s="1551" t="s">
        <v>698</v>
      </c>
      <c r="EL11" s="1552"/>
      <c r="EM11" s="1551" t="s">
        <v>698</v>
      </c>
      <c r="EN11" s="1552"/>
      <c r="EO11" s="1551" t="s">
        <v>698</v>
      </c>
      <c r="EP11" s="1552"/>
      <c r="EQ11" s="1551" t="s">
        <v>698</v>
      </c>
      <c r="ER11" s="1552"/>
      <c r="ES11" s="1551" t="s">
        <v>698</v>
      </c>
      <c r="ET11" s="1552"/>
      <c r="EU11" s="1551" t="s">
        <v>698</v>
      </c>
      <c r="EV11" s="1552"/>
      <c r="EW11" s="1551" t="s">
        <v>698</v>
      </c>
      <c r="EX11" s="1552"/>
      <c r="EY11" s="1551" t="s">
        <v>698</v>
      </c>
      <c r="EZ11" s="1552"/>
      <c r="FA11" s="1551" t="s">
        <v>698</v>
      </c>
      <c r="FB11" s="1552"/>
      <c r="FC11" s="1551" t="s">
        <v>698</v>
      </c>
      <c r="FD11" s="1552"/>
      <c r="FE11" s="1551" t="s">
        <v>698</v>
      </c>
      <c r="FF11" s="1552"/>
      <c r="FG11" s="1551" t="s">
        <v>698</v>
      </c>
      <c r="FH11" s="1552"/>
      <c r="FI11" s="1551" t="s">
        <v>698</v>
      </c>
      <c r="FJ11" s="1552"/>
      <c r="FK11" s="1551" t="s">
        <v>698</v>
      </c>
      <c r="FL11" s="1552"/>
      <c r="FM11" s="1551" t="s">
        <v>698</v>
      </c>
      <c r="FN11" s="1552"/>
      <c r="FO11" s="1551" t="s">
        <v>698</v>
      </c>
      <c r="FP11" s="1552"/>
      <c r="FQ11" s="1551" t="s">
        <v>698</v>
      </c>
      <c r="FR11" s="1552"/>
      <c r="FS11" s="1551" t="s">
        <v>698</v>
      </c>
      <c r="FT11" s="1552"/>
      <c r="FU11" s="1551" t="s">
        <v>698</v>
      </c>
      <c r="FV11" s="1552"/>
      <c r="FW11" s="1551" t="s">
        <v>698</v>
      </c>
      <c r="FX11" s="1552"/>
      <c r="FY11" s="1551" t="s">
        <v>698</v>
      </c>
      <c r="FZ11" s="1552"/>
      <c r="GA11" s="1551" t="s">
        <v>698</v>
      </c>
      <c r="GB11" s="1552"/>
      <c r="GC11" s="1551" t="s">
        <v>698</v>
      </c>
      <c r="GD11" s="1552"/>
      <c r="GE11" s="1551" t="s">
        <v>698</v>
      </c>
      <c r="GF11" s="1552"/>
      <c r="GG11" s="1551" t="s">
        <v>698</v>
      </c>
      <c r="GH11" s="1552"/>
      <c r="GI11" s="1551" t="s">
        <v>698</v>
      </c>
      <c r="GJ11" s="1552"/>
      <c r="GK11" s="1551" t="s">
        <v>698</v>
      </c>
      <c r="GL11" s="1552"/>
      <c r="GM11" s="1551" t="s">
        <v>698</v>
      </c>
      <c r="GN11" s="1552"/>
      <c r="GO11" s="1551" t="s">
        <v>698</v>
      </c>
      <c r="GP11" s="1552"/>
      <c r="GQ11" s="1551" t="s">
        <v>698</v>
      </c>
      <c r="GR11" s="1552"/>
      <c r="GS11" s="1551" t="s">
        <v>698</v>
      </c>
      <c r="GT11" s="1552"/>
      <c r="GU11" s="1551" t="s">
        <v>698</v>
      </c>
      <c r="GV11" s="1552"/>
      <c r="GW11" s="1551" t="s">
        <v>698</v>
      </c>
      <c r="GX11" s="1552"/>
      <c r="GY11" s="1551" t="s">
        <v>698</v>
      </c>
      <c r="GZ11" s="1552"/>
      <c r="HA11" s="1551" t="s">
        <v>698</v>
      </c>
      <c r="HB11" s="1552"/>
      <c r="HC11" s="1551" t="s">
        <v>698</v>
      </c>
      <c r="HD11" s="1552"/>
      <c r="HE11" s="1551" t="s">
        <v>698</v>
      </c>
      <c r="HF11" s="1552"/>
      <c r="HG11" s="1551" t="s">
        <v>698</v>
      </c>
      <c r="HH11" s="1552"/>
      <c r="HI11" s="1551" t="s">
        <v>698</v>
      </c>
      <c r="HJ11" s="1552"/>
      <c r="HK11" s="1551" t="s">
        <v>698</v>
      </c>
      <c r="HL11" s="1552"/>
      <c r="HM11" s="1551" t="s">
        <v>698</v>
      </c>
      <c r="HN11" s="1552"/>
      <c r="HO11" s="1551" t="s">
        <v>698</v>
      </c>
      <c r="HP11" s="1552"/>
      <c r="HQ11" s="1551" t="s">
        <v>698</v>
      </c>
      <c r="HR11" s="1552"/>
      <c r="HS11" s="1551" t="s">
        <v>698</v>
      </c>
      <c r="HT11" s="1552"/>
      <c r="HU11" s="1551" t="s">
        <v>698</v>
      </c>
      <c r="HV11" s="1552"/>
      <c r="HW11" s="1551" t="s">
        <v>698</v>
      </c>
      <c r="HX11" s="1552"/>
      <c r="HY11" s="1551" t="s">
        <v>698</v>
      </c>
      <c r="HZ11" s="1552"/>
      <c r="IA11" s="1551" t="s">
        <v>698</v>
      </c>
      <c r="IB11" s="1552"/>
      <c r="IC11" s="1551" t="s">
        <v>698</v>
      </c>
      <c r="ID11" s="1552"/>
      <c r="IE11" s="1551" t="s">
        <v>698</v>
      </c>
      <c r="IF11" s="1552"/>
      <c r="IG11" s="1551" t="s">
        <v>698</v>
      </c>
      <c r="IH11" s="1552"/>
      <c r="II11" s="1551" t="s">
        <v>698</v>
      </c>
      <c r="IJ11" s="1552"/>
      <c r="IK11" s="1551" t="s">
        <v>698</v>
      </c>
      <c r="IL11" s="1552"/>
      <c r="IM11" s="1551" t="s">
        <v>698</v>
      </c>
      <c r="IN11" s="1552"/>
      <c r="IO11" s="1551" t="s">
        <v>698</v>
      </c>
      <c r="IP11" s="1552"/>
      <c r="IQ11" s="1551" t="s">
        <v>698</v>
      </c>
      <c r="IR11" s="1552"/>
      <c r="IS11" s="1551" t="s">
        <v>698</v>
      </c>
      <c r="IT11" s="1552"/>
      <c r="IU11" s="1551" t="s">
        <v>698</v>
      </c>
      <c r="IV11" s="1552"/>
      <c r="IW11" s="1551" t="s">
        <v>698</v>
      </c>
      <c r="IX11" s="1552"/>
    </row>
    <row r="12" spans="4:258">
      <c r="D12" s="1581">
        <v>2022</v>
      </c>
      <c r="E12" s="465" t="s">
        <v>263</v>
      </c>
      <c r="F12" s="466" t="s">
        <v>430</v>
      </c>
      <c r="G12" s="467">
        <v>78299363873</v>
      </c>
      <c r="H12" s="468"/>
      <c r="I12" s="467">
        <v>2164627370</v>
      </c>
      <c r="J12" s="468"/>
      <c r="K12" s="467">
        <v>362814107</v>
      </c>
      <c r="L12" s="468"/>
      <c r="M12" s="467">
        <v>275304942</v>
      </c>
      <c r="N12" s="468"/>
      <c r="O12" s="467">
        <v>959827946</v>
      </c>
      <c r="P12" s="468"/>
      <c r="Q12" s="467">
        <v>473924358</v>
      </c>
      <c r="R12" s="468"/>
      <c r="S12" s="467">
        <v>92756017</v>
      </c>
      <c r="T12" s="468"/>
      <c r="U12" s="467">
        <v>2005540784</v>
      </c>
      <c r="V12" s="468"/>
      <c r="W12" s="467">
        <v>132002331</v>
      </c>
      <c r="X12" s="468"/>
      <c r="Y12" s="467">
        <v>390769118</v>
      </c>
      <c r="Z12" s="468"/>
      <c r="AA12" s="467">
        <v>909996475</v>
      </c>
      <c r="AB12" s="468"/>
      <c r="AC12" s="467">
        <v>129219761</v>
      </c>
      <c r="AD12" s="468"/>
      <c r="AE12" s="467">
        <v>173529648</v>
      </c>
      <c r="AF12" s="468"/>
      <c r="AG12" s="467">
        <v>83676504</v>
      </c>
      <c r="AH12" s="468"/>
      <c r="AI12" s="467">
        <v>173705743</v>
      </c>
      <c r="AJ12" s="468"/>
      <c r="AK12" s="467">
        <v>8961556</v>
      </c>
      <c r="AL12" s="468"/>
      <c r="AM12" s="467">
        <v>3679648</v>
      </c>
      <c r="AN12" s="468"/>
      <c r="AO12" s="467">
        <v>1504253966</v>
      </c>
      <c r="AP12" s="468"/>
      <c r="AQ12" s="467">
        <v>1504253966</v>
      </c>
      <c r="AR12" s="468"/>
      <c r="AS12" s="467">
        <v>4408520781</v>
      </c>
      <c r="AT12" s="468"/>
      <c r="AU12" s="467">
        <v>383411756</v>
      </c>
      <c r="AV12" s="468"/>
      <c r="AW12" s="467">
        <v>159936627</v>
      </c>
      <c r="AX12" s="468"/>
      <c r="AY12" s="467">
        <v>48899079</v>
      </c>
      <c r="AZ12" s="468"/>
      <c r="BA12" s="467">
        <v>468746050</v>
      </c>
      <c r="BB12" s="468"/>
      <c r="BC12" s="467">
        <v>621787797</v>
      </c>
      <c r="BD12" s="468"/>
      <c r="BE12" s="467">
        <v>335326570</v>
      </c>
      <c r="BF12" s="468"/>
      <c r="BG12" s="467">
        <v>1362919427</v>
      </c>
      <c r="BH12" s="468"/>
      <c r="BI12" s="467">
        <v>281709079</v>
      </c>
      <c r="BJ12" s="468"/>
      <c r="BK12" s="467">
        <v>745784396</v>
      </c>
      <c r="BL12" s="468"/>
      <c r="BM12" s="467">
        <v>7676753361</v>
      </c>
      <c r="BN12" s="468"/>
      <c r="BO12" s="467">
        <v>387880813</v>
      </c>
      <c r="BP12" s="468"/>
      <c r="BQ12" s="467">
        <v>688561799</v>
      </c>
      <c r="BR12" s="468"/>
      <c r="BS12" s="467">
        <v>6600310749</v>
      </c>
      <c r="BT12" s="468"/>
      <c r="BU12" s="467">
        <v>5202239852</v>
      </c>
      <c r="BV12" s="468"/>
      <c r="BW12" s="467">
        <v>222331970</v>
      </c>
      <c r="BX12" s="468"/>
      <c r="BY12" s="467">
        <v>1420533339</v>
      </c>
      <c r="BZ12" s="468"/>
      <c r="CA12" s="467">
        <v>1781513143</v>
      </c>
      <c r="CB12" s="468"/>
      <c r="CC12" s="467">
        <v>287110272</v>
      </c>
      <c r="CD12" s="468"/>
      <c r="CE12" s="467">
        <v>279986362</v>
      </c>
      <c r="CF12" s="468"/>
      <c r="CG12" s="467">
        <v>282964372</v>
      </c>
      <c r="CH12" s="468"/>
      <c r="CI12" s="467">
        <v>225746894</v>
      </c>
      <c r="CJ12" s="468"/>
      <c r="CK12" s="467">
        <v>129507004</v>
      </c>
      <c r="CL12" s="468"/>
      <c r="CM12" s="467">
        <v>10121243</v>
      </c>
      <c r="CN12" s="468"/>
      <c r="CO12" s="467">
        <v>5340905</v>
      </c>
      <c r="CP12" s="468"/>
      <c r="CQ12" s="467">
        <v>557084348</v>
      </c>
      <c r="CR12" s="468"/>
      <c r="CS12" s="467">
        <v>5661656378</v>
      </c>
      <c r="CT12" s="468"/>
      <c r="CU12" s="467">
        <v>4063395439</v>
      </c>
      <c r="CV12" s="468"/>
      <c r="CW12" s="467">
        <v>1598260939</v>
      </c>
      <c r="CX12" s="468"/>
      <c r="CY12" s="467">
        <v>418365852</v>
      </c>
      <c r="CZ12" s="468"/>
      <c r="DA12" s="467">
        <v>133418599</v>
      </c>
      <c r="DB12" s="468"/>
      <c r="DC12" s="467">
        <v>276227312</v>
      </c>
      <c r="DD12" s="468"/>
      <c r="DE12" s="467">
        <v>8719941</v>
      </c>
      <c r="DF12" s="468"/>
      <c r="DG12" s="467">
        <v>2201341139</v>
      </c>
      <c r="DH12" s="468"/>
      <c r="DI12" s="467">
        <v>987926160</v>
      </c>
      <c r="DJ12" s="468"/>
      <c r="DK12" s="467">
        <v>1212779647</v>
      </c>
      <c r="DL12" s="468"/>
      <c r="DM12" s="467">
        <v>635332</v>
      </c>
      <c r="DN12" s="468"/>
      <c r="DO12" s="467">
        <v>3911224002</v>
      </c>
      <c r="DP12" s="468"/>
      <c r="DQ12" s="467">
        <v>910654204</v>
      </c>
      <c r="DR12" s="468"/>
      <c r="DS12" s="467">
        <v>2931169886</v>
      </c>
      <c r="DT12" s="468"/>
      <c r="DU12" s="467">
        <v>69399912</v>
      </c>
      <c r="DV12" s="468"/>
      <c r="DW12" s="467">
        <v>6113488504</v>
      </c>
      <c r="DX12" s="468"/>
      <c r="DY12" s="467">
        <v>966167</v>
      </c>
      <c r="DZ12" s="468"/>
      <c r="EA12" s="467">
        <v>69517683</v>
      </c>
      <c r="EB12" s="468"/>
      <c r="EC12" s="467">
        <v>213515849</v>
      </c>
      <c r="ED12" s="468"/>
      <c r="EE12" s="467">
        <v>15259197</v>
      </c>
      <c r="EF12" s="468"/>
      <c r="EG12" s="467">
        <v>109930118</v>
      </c>
      <c r="EH12" s="468"/>
      <c r="EI12" s="467">
        <v>316166092</v>
      </c>
      <c r="EJ12" s="468"/>
      <c r="EK12" s="467">
        <v>332977655</v>
      </c>
      <c r="EL12" s="468"/>
      <c r="EM12" s="467">
        <v>73644059</v>
      </c>
      <c r="EN12" s="468"/>
      <c r="EO12" s="467">
        <v>74302558</v>
      </c>
      <c r="EP12" s="468"/>
      <c r="EQ12" s="467">
        <v>343321478</v>
      </c>
      <c r="ER12" s="468"/>
      <c r="ES12" s="467">
        <v>182636478</v>
      </c>
      <c r="ET12" s="468"/>
      <c r="EU12" s="467">
        <v>2545888338</v>
      </c>
      <c r="EV12" s="468"/>
      <c r="EW12" s="467">
        <v>996809290</v>
      </c>
      <c r="EX12" s="468"/>
      <c r="EY12" s="467">
        <v>838553542</v>
      </c>
      <c r="EZ12" s="468"/>
      <c r="FA12" s="467">
        <v>2171923801</v>
      </c>
      <c r="FB12" s="468"/>
      <c r="FC12" s="467">
        <v>2071155410</v>
      </c>
      <c r="FD12" s="468"/>
      <c r="FE12" s="467">
        <v>85798122</v>
      </c>
      <c r="FF12" s="468"/>
      <c r="FG12" s="467">
        <v>10077301</v>
      </c>
      <c r="FH12" s="468"/>
      <c r="FI12" s="467">
        <v>4892968</v>
      </c>
      <c r="FJ12" s="468"/>
      <c r="FK12" s="467">
        <v>2308255606</v>
      </c>
      <c r="FL12" s="468"/>
      <c r="FM12" s="467">
        <v>637077152</v>
      </c>
      <c r="FN12" s="468"/>
      <c r="FO12" s="467">
        <v>966039737</v>
      </c>
      <c r="FP12" s="468"/>
      <c r="FQ12" s="467">
        <v>705138717</v>
      </c>
      <c r="FR12" s="468"/>
      <c r="FS12" s="467">
        <v>312576486</v>
      </c>
      <c r="FT12" s="468"/>
      <c r="FU12" s="467">
        <v>312576486</v>
      </c>
      <c r="FV12" s="468"/>
      <c r="FW12" s="467">
        <v>6818446429</v>
      </c>
      <c r="FX12" s="468"/>
      <c r="FY12" s="467">
        <v>2016656154</v>
      </c>
      <c r="FZ12" s="468"/>
      <c r="GA12" s="467">
        <v>2516153977</v>
      </c>
      <c r="GB12" s="468"/>
      <c r="GC12" s="467">
        <v>418408761</v>
      </c>
      <c r="GD12" s="468"/>
      <c r="GE12" s="467">
        <v>2166448</v>
      </c>
      <c r="GF12" s="468"/>
      <c r="GG12" s="467">
        <v>1045783935</v>
      </c>
      <c r="GH12" s="468"/>
      <c r="GI12" s="467">
        <v>28348626</v>
      </c>
      <c r="GJ12" s="468"/>
      <c r="GK12" s="467">
        <v>19185393</v>
      </c>
      <c r="GL12" s="468"/>
      <c r="GM12" s="467">
        <v>38962083</v>
      </c>
      <c r="GN12" s="468"/>
      <c r="GO12" s="467">
        <v>3966612</v>
      </c>
      <c r="GP12" s="468"/>
      <c r="GQ12" s="467">
        <v>252776616</v>
      </c>
      <c r="GR12" s="468"/>
      <c r="GS12" s="467">
        <v>476037824</v>
      </c>
      <c r="GT12" s="468"/>
      <c r="GU12" s="467">
        <v>10897623668</v>
      </c>
      <c r="GV12" s="468"/>
      <c r="GW12" s="467">
        <v>4596289855</v>
      </c>
      <c r="GX12" s="468"/>
      <c r="GY12" s="467">
        <v>6301333813</v>
      </c>
      <c r="GZ12" s="468"/>
      <c r="HA12" s="467">
        <v>9693341791</v>
      </c>
      <c r="HB12" s="468"/>
      <c r="HC12" s="467">
        <v>6376279</v>
      </c>
      <c r="HD12" s="468"/>
      <c r="HE12" s="467">
        <v>9208825495</v>
      </c>
      <c r="HF12" s="468"/>
      <c r="HG12" s="467">
        <v>351754961</v>
      </c>
      <c r="HH12" s="468"/>
      <c r="HI12" s="467">
        <v>126385056</v>
      </c>
      <c r="HJ12" s="468"/>
      <c r="HK12" s="467">
        <v>2181547482</v>
      </c>
      <c r="HL12" s="468"/>
      <c r="HM12" s="467">
        <v>2026624868</v>
      </c>
      <c r="HN12" s="468"/>
      <c r="HO12" s="467">
        <v>145951824</v>
      </c>
      <c r="HP12" s="468"/>
      <c r="HQ12" s="467">
        <v>8970790</v>
      </c>
      <c r="HR12" s="468"/>
      <c r="HS12" s="467">
        <v>71053280</v>
      </c>
      <c r="HT12" s="468"/>
      <c r="HU12" s="467">
        <v>71053280</v>
      </c>
      <c r="HV12" s="468"/>
      <c r="HW12" s="467">
        <v>2418872311</v>
      </c>
      <c r="HX12" s="468"/>
      <c r="HY12" s="467">
        <v>2182610949</v>
      </c>
      <c r="HZ12" s="468"/>
      <c r="IA12" s="467">
        <v>112000659</v>
      </c>
      <c r="IB12" s="468"/>
      <c r="IC12" s="467">
        <v>124260703</v>
      </c>
      <c r="ID12" s="468"/>
      <c r="IE12" s="467">
        <v>157711030</v>
      </c>
      <c r="IF12" s="468"/>
      <c r="IG12" s="467">
        <v>17999353</v>
      </c>
      <c r="IH12" s="468"/>
      <c r="II12" s="467">
        <v>0</v>
      </c>
      <c r="IJ12" s="468"/>
      <c r="IK12" s="467">
        <v>139711677</v>
      </c>
      <c r="IL12" s="468"/>
      <c r="IM12" s="467">
        <v>55167832242</v>
      </c>
      <c r="IN12" s="468"/>
      <c r="IO12" s="467">
        <v>1503663172</v>
      </c>
      <c r="IP12" s="468"/>
      <c r="IQ12" s="467">
        <v>116330533</v>
      </c>
      <c r="IR12" s="468"/>
      <c r="IS12" s="467">
        <v>202234526</v>
      </c>
      <c r="IT12" s="468"/>
      <c r="IU12" s="467">
        <v>764243627</v>
      </c>
      <c r="IV12" s="468"/>
      <c r="IW12" s="467">
        <v>350520755</v>
      </c>
      <c r="IX12" s="468"/>
    </row>
    <row r="13" spans="4:258">
      <c r="D13" s="1582"/>
      <c r="E13" s="469" t="s">
        <v>3</v>
      </c>
      <c r="F13" s="470">
        <v>16</v>
      </c>
      <c r="G13" s="471">
        <v>15106748293</v>
      </c>
      <c r="H13" s="472"/>
      <c r="I13" s="471">
        <v>582735964</v>
      </c>
      <c r="J13" s="472"/>
      <c r="K13" s="471">
        <v>57447896</v>
      </c>
      <c r="L13" s="472"/>
      <c r="M13" s="471">
        <v>66777233</v>
      </c>
      <c r="N13" s="472"/>
      <c r="O13" s="471">
        <v>290997854</v>
      </c>
      <c r="P13" s="472"/>
      <c r="Q13" s="471">
        <v>159456056</v>
      </c>
      <c r="R13" s="472"/>
      <c r="S13" s="471">
        <v>8056925</v>
      </c>
      <c r="T13" s="472"/>
      <c r="U13" s="471">
        <v>369225998</v>
      </c>
      <c r="V13" s="472"/>
      <c r="W13" s="471">
        <v>3477343</v>
      </c>
      <c r="X13" s="472"/>
      <c r="Y13" s="471">
        <v>118069097</v>
      </c>
      <c r="Z13" s="472"/>
      <c r="AA13" s="471">
        <v>204118458</v>
      </c>
      <c r="AB13" s="472"/>
      <c r="AC13" s="471">
        <v>3050997</v>
      </c>
      <c r="AD13" s="472"/>
      <c r="AE13" s="471">
        <v>6118823</v>
      </c>
      <c r="AF13" s="472"/>
      <c r="AG13" s="471">
        <v>10000212</v>
      </c>
      <c r="AH13" s="472"/>
      <c r="AI13" s="471">
        <v>20124151</v>
      </c>
      <c r="AJ13" s="472"/>
      <c r="AK13" s="471">
        <v>4165376</v>
      </c>
      <c r="AL13" s="472"/>
      <c r="AM13" s="471">
        <v>101541</v>
      </c>
      <c r="AN13" s="472"/>
      <c r="AO13" s="471">
        <v>132393833</v>
      </c>
      <c r="AP13" s="472"/>
      <c r="AQ13" s="471">
        <v>132393833</v>
      </c>
      <c r="AR13" s="472"/>
      <c r="AS13" s="471">
        <v>838241561</v>
      </c>
      <c r="AT13" s="472"/>
      <c r="AU13" s="471">
        <v>149997953</v>
      </c>
      <c r="AV13" s="472"/>
      <c r="AW13" s="471">
        <v>4940603</v>
      </c>
      <c r="AX13" s="472"/>
      <c r="AY13" s="471">
        <v>1780625</v>
      </c>
      <c r="AZ13" s="472"/>
      <c r="BA13" s="471">
        <v>142085035</v>
      </c>
      <c r="BB13" s="472"/>
      <c r="BC13" s="471">
        <v>165053947</v>
      </c>
      <c r="BD13" s="472"/>
      <c r="BE13" s="471">
        <v>37935566</v>
      </c>
      <c r="BF13" s="472"/>
      <c r="BG13" s="471">
        <v>224629862</v>
      </c>
      <c r="BH13" s="472"/>
      <c r="BI13" s="471">
        <v>111759288</v>
      </c>
      <c r="BJ13" s="472"/>
      <c r="BK13" s="471">
        <v>58682</v>
      </c>
      <c r="BL13" s="472"/>
      <c r="BM13" s="471">
        <v>146705698</v>
      </c>
      <c r="BN13" s="472"/>
      <c r="BO13" s="471">
        <v>97514489</v>
      </c>
      <c r="BP13" s="472"/>
      <c r="BQ13" s="471">
        <v>21647695</v>
      </c>
      <c r="BR13" s="472"/>
      <c r="BS13" s="471">
        <v>27543514</v>
      </c>
      <c r="BT13" s="472"/>
      <c r="BU13" s="471">
        <v>829150866</v>
      </c>
      <c r="BV13" s="472"/>
      <c r="BW13" s="471">
        <v>27365004</v>
      </c>
      <c r="BX13" s="472"/>
      <c r="BY13" s="471">
        <v>224258154</v>
      </c>
      <c r="BZ13" s="472"/>
      <c r="CA13" s="471">
        <v>206578340</v>
      </c>
      <c r="CB13" s="472"/>
      <c r="CC13" s="471">
        <v>13076679</v>
      </c>
      <c r="CD13" s="472"/>
      <c r="CE13" s="471">
        <v>49776605</v>
      </c>
      <c r="CF13" s="472"/>
      <c r="CG13" s="471">
        <v>32384292</v>
      </c>
      <c r="CH13" s="472"/>
      <c r="CI13" s="471">
        <v>46001899</v>
      </c>
      <c r="CJ13" s="472"/>
      <c r="CK13" s="471">
        <v>5367217</v>
      </c>
      <c r="CL13" s="472"/>
      <c r="CM13" s="471">
        <v>3502971</v>
      </c>
      <c r="CN13" s="472"/>
      <c r="CO13" s="471">
        <v>368644</v>
      </c>
      <c r="CP13" s="472"/>
      <c r="CQ13" s="471">
        <v>220471061</v>
      </c>
      <c r="CR13" s="472"/>
      <c r="CS13" s="471">
        <v>1746575874</v>
      </c>
      <c r="CT13" s="472"/>
      <c r="CU13" s="471">
        <v>1608066091</v>
      </c>
      <c r="CV13" s="472"/>
      <c r="CW13" s="471">
        <v>138509783</v>
      </c>
      <c r="CX13" s="472"/>
      <c r="CY13" s="471">
        <v>145482371</v>
      </c>
      <c r="CZ13" s="472"/>
      <c r="DA13" s="471">
        <v>87998806</v>
      </c>
      <c r="DB13" s="472"/>
      <c r="DC13" s="471">
        <v>57145644</v>
      </c>
      <c r="DD13" s="472"/>
      <c r="DE13" s="471">
        <v>337921</v>
      </c>
      <c r="DF13" s="472"/>
      <c r="DG13" s="471">
        <v>562025984</v>
      </c>
      <c r="DH13" s="472"/>
      <c r="DI13" s="471">
        <v>544106046</v>
      </c>
      <c r="DJ13" s="472"/>
      <c r="DK13" s="471">
        <v>17886409</v>
      </c>
      <c r="DL13" s="472"/>
      <c r="DM13" s="471">
        <v>33529</v>
      </c>
      <c r="DN13" s="472"/>
      <c r="DO13" s="471">
        <v>818928895</v>
      </c>
      <c r="DP13" s="472"/>
      <c r="DQ13" s="471">
        <v>562503225</v>
      </c>
      <c r="DR13" s="472"/>
      <c r="DS13" s="471">
        <v>249693632</v>
      </c>
      <c r="DT13" s="472"/>
      <c r="DU13" s="471">
        <v>6732038</v>
      </c>
      <c r="DV13" s="472"/>
      <c r="DW13" s="471">
        <v>722295227</v>
      </c>
      <c r="DX13" s="472"/>
      <c r="DY13" s="471">
        <v>84375</v>
      </c>
      <c r="DZ13" s="472"/>
      <c r="EA13" s="471">
        <v>47744364</v>
      </c>
      <c r="EB13" s="472"/>
      <c r="EC13" s="471">
        <v>3045048</v>
      </c>
      <c r="ED13" s="472"/>
      <c r="EE13" s="471">
        <v>660960</v>
      </c>
      <c r="EF13" s="472"/>
      <c r="EG13" s="471">
        <v>27859085</v>
      </c>
      <c r="EH13" s="472"/>
      <c r="EI13" s="471">
        <v>47497237</v>
      </c>
      <c r="EJ13" s="472"/>
      <c r="EK13" s="471">
        <v>176440745</v>
      </c>
      <c r="EL13" s="472"/>
      <c r="EM13" s="471">
        <v>26024188</v>
      </c>
      <c r="EN13" s="472"/>
      <c r="EO13" s="471">
        <v>16871140</v>
      </c>
      <c r="EP13" s="472"/>
      <c r="EQ13" s="471">
        <v>45847431</v>
      </c>
      <c r="ER13" s="472"/>
      <c r="ES13" s="471">
        <v>53366509</v>
      </c>
      <c r="ET13" s="472"/>
      <c r="EU13" s="471">
        <v>69105405</v>
      </c>
      <c r="EV13" s="472"/>
      <c r="EW13" s="471">
        <v>153180977</v>
      </c>
      <c r="EX13" s="472"/>
      <c r="EY13" s="471">
        <v>54567763</v>
      </c>
      <c r="EZ13" s="472"/>
      <c r="FA13" s="471">
        <v>103085502</v>
      </c>
      <c r="FB13" s="472"/>
      <c r="FC13" s="471">
        <v>79369411</v>
      </c>
      <c r="FD13" s="472"/>
      <c r="FE13" s="471">
        <v>22222614</v>
      </c>
      <c r="FF13" s="472"/>
      <c r="FG13" s="471">
        <v>1326599</v>
      </c>
      <c r="FH13" s="472"/>
      <c r="FI13" s="471">
        <v>166878</v>
      </c>
      <c r="FJ13" s="472"/>
      <c r="FK13" s="471">
        <v>1322232157</v>
      </c>
      <c r="FL13" s="472"/>
      <c r="FM13" s="471">
        <v>218603241</v>
      </c>
      <c r="FN13" s="472"/>
      <c r="FO13" s="471">
        <v>787464697</v>
      </c>
      <c r="FP13" s="472"/>
      <c r="FQ13" s="471">
        <v>316164219</v>
      </c>
      <c r="FR13" s="472"/>
      <c r="FS13" s="471">
        <v>12814720</v>
      </c>
      <c r="FT13" s="472"/>
      <c r="FU13" s="471">
        <v>12814720</v>
      </c>
      <c r="FV13" s="472"/>
      <c r="FW13" s="471">
        <v>2000258687</v>
      </c>
      <c r="FX13" s="472"/>
      <c r="FY13" s="471">
        <v>436821864</v>
      </c>
      <c r="FZ13" s="472"/>
      <c r="GA13" s="471">
        <v>742886959</v>
      </c>
      <c r="GB13" s="472"/>
      <c r="GC13" s="471">
        <v>121275708</v>
      </c>
      <c r="GD13" s="472"/>
      <c r="GE13" s="471">
        <v>701116</v>
      </c>
      <c r="GF13" s="472"/>
      <c r="GG13" s="471">
        <v>252009300</v>
      </c>
      <c r="GH13" s="472"/>
      <c r="GI13" s="471">
        <v>387372</v>
      </c>
      <c r="GJ13" s="472"/>
      <c r="GK13" s="471">
        <v>12039169</v>
      </c>
      <c r="GL13" s="472"/>
      <c r="GM13" s="471">
        <v>37145305</v>
      </c>
      <c r="GN13" s="472"/>
      <c r="GO13" s="471">
        <v>1592002</v>
      </c>
      <c r="GP13" s="472"/>
      <c r="GQ13" s="471">
        <v>105959915</v>
      </c>
      <c r="GR13" s="472"/>
      <c r="GS13" s="471">
        <v>289439977</v>
      </c>
      <c r="GT13" s="472"/>
      <c r="GU13" s="471">
        <v>2685717985</v>
      </c>
      <c r="GV13" s="472"/>
      <c r="GW13" s="471">
        <v>1423339178</v>
      </c>
      <c r="GX13" s="472"/>
      <c r="GY13" s="471">
        <v>1262378807</v>
      </c>
      <c r="GZ13" s="472"/>
      <c r="HA13" s="471">
        <v>1585526858</v>
      </c>
      <c r="HB13" s="472"/>
      <c r="HC13" s="471">
        <v>611349</v>
      </c>
      <c r="HD13" s="472"/>
      <c r="HE13" s="471">
        <v>1573745549</v>
      </c>
      <c r="HF13" s="472"/>
      <c r="HG13" s="471">
        <v>6920386</v>
      </c>
      <c r="HH13" s="472"/>
      <c r="HI13" s="471">
        <v>4249574</v>
      </c>
      <c r="HJ13" s="472"/>
      <c r="HK13" s="471">
        <v>53038976</v>
      </c>
      <c r="HL13" s="472"/>
      <c r="HM13" s="471">
        <v>44534754</v>
      </c>
      <c r="HN13" s="472"/>
      <c r="HO13" s="471">
        <v>7868725</v>
      </c>
      <c r="HP13" s="472"/>
      <c r="HQ13" s="471">
        <v>635497</v>
      </c>
      <c r="HR13" s="472"/>
      <c r="HS13" s="471">
        <v>884484</v>
      </c>
      <c r="HT13" s="472"/>
      <c r="HU13" s="471">
        <v>884484</v>
      </c>
      <c r="HV13" s="472"/>
      <c r="HW13" s="471">
        <v>447647192</v>
      </c>
      <c r="HX13" s="472"/>
      <c r="HY13" s="471">
        <v>383979227</v>
      </c>
      <c r="HZ13" s="472"/>
      <c r="IA13" s="471">
        <v>8827560</v>
      </c>
      <c r="IB13" s="472"/>
      <c r="IC13" s="471">
        <v>54840405</v>
      </c>
      <c r="ID13" s="472"/>
      <c r="IE13" s="471">
        <v>1779461</v>
      </c>
      <c r="IF13" s="472"/>
      <c r="IG13" s="471">
        <v>200912</v>
      </c>
      <c r="IH13" s="472"/>
      <c r="II13" s="471">
        <v>0</v>
      </c>
      <c r="IJ13" s="472"/>
      <c r="IK13" s="471">
        <v>1578549</v>
      </c>
      <c r="IL13" s="472"/>
      <c r="IM13" s="471">
        <v>11591878107</v>
      </c>
      <c r="IN13" s="472"/>
      <c r="IO13" s="471">
        <v>401197281</v>
      </c>
      <c r="IP13" s="472"/>
      <c r="IQ13" s="471">
        <v>45883062</v>
      </c>
      <c r="IR13" s="472"/>
      <c r="IS13" s="471">
        <v>52325956</v>
      </c>
      <c r="IT13" s="472"/>
      <c r="IU13" s="471">
        <v>173611553</v>
      </c>
      <c r="IV13" s="472"/>
      <c r="IW13" s="471">
        <v>122207034</v>
      </c>
      <c r="IX13" s="472"/>
    </row>
    <row r="14" spans="4:258">
      <c r="D14" s="1582"/>
      <c r="E14" s="465" t="s">
        <v>150</v>
      </c>
      <c r="F14" s="466" t="s">
        <v>290</v>
      </c>
      <c r="G14" s="467">
        <v>1989185903</v>
      </c>
      <c r="H14" s="468"/>
      <c r="I14" s="467">
        <v>95085080</v>
      </c>
      <c r="J14" s="468"/>
      <c r="K14" s="467">
        <v>758021</v>
      </c>
      <c r="L14" s="468"/>
      <c r="M14" s="467">
        <v>22033660</v>
      </c>
      <c r="N14" s="468"/>
      <c r="O14" s="467">
        <v>53808793</v>
      </c>
      <c r="P14" s="468"/>
      <c r="Q14" s="467">
        <v>16466349</v>
      </c>
      <c r="R14" s="468"/>
      <c r="S14" s="467">
        <v>2018257</v>
      </c>
      <c r="T14" s="468"/>
      <c r="U14" s="467">
        <v>38823121</v>
      </c>
      <c r="V14" s="468"/>
      <c r="W14" s="467">
        <v>373454</v>
      </c>
      <c r="X14" s="468"/>
      <c r="Y14" s="467">
        <v>5663900</v>
      </c>
      <c r="Z14" s="468"/>
      <c r="AA14" s="467">
        <v>9713945</v>
      </c>
      <c r="AB14" s="468"/>
      <c r="AC14" s="467">
        <v>570419</v>
      </c>
      <c r="AD14" s="468"/>
      <c r="AE14" s="467">
        <v>1811255</v>
      </c>
      <c r="AF14" s="468"/>
      <c r="AG14" s="467">
        <v>447126</v>
      </c>
      <c r="AH14" s="468"/>
      <c r="AI14" s="467">
        <v>16450726</v>
      </c>
      <c r="AJ14" s="468"/>
      <c r="AK14" s="467">
        <v>3791754</v>
      </c>
      <c r="AL14" s="468"/>
      <c r="AM14" s="467">
        <v>542</v>
      </c>
      <c r="AN14" s="468"/>
      <c r="AO14" s="467">
        <v>13069098</v>
      </c>
      <c r="AP14" s="468"/>
      <c r="AQ14" s="467">
        <v>13069098</v>
      </c>
      <c r="AR14" s="468"/>
      <c r="AS14" s="467">
        <v>146847432</v>
      </c>
      <c r="AT14" s="468"/>
      <c r="AU14" s="467">
        <v>52847549</v>
      </c>
      <c r="AV14" s="468"/>
      <c r="AW14" s="467">
        <v>248823</v>
      </c>
      <c r="AX14" s="468"/>
      <c r="AY14" s="467">
        <v>158230</v>
      </c>
      <c r="AZ14" s="468"/>
      <c r="BA14" s="467">
        <v>35160036</v>
      </c>
      <c r="BB14" s="468"/>
      <c r="BC14" s="467">
        <v>22303182</v>
      </c>
      <c r="BD14" s="468"/>
      <c r="BE14" s="467">
        <v>5744467</v>
      </c>
      <c r="BF14" s="468"/>
      <c r="BG14" s="467">
        <v>15118742</v>
      </c>
      <c r="BH14" s="468"/>
      <c r="BI14" s="467">
        <v>15265690</v>
      </c>
      <c r="BJ14" s="468"/>
      <c r="BK14" s="467">
        <v>713</v>
      </c>
      <c r="BL14" s="468"/>
      <c r="BM14" s="467">
        <v>5956558</v>
      </c>
      <c r="BN14" s="468"/>
      <c r="BO14" s="467">
        <v>1420496</v>
      </c>
      <c r="BP14" s="468"/>
      <c r="BQ14" s="467">
        <v>0</v>
      </c>
      <c r="BR14" s="468"/>
      <c r="BS14" s="467">
        <v>4536062</v>
      </c>
      <c r="BT14" s="468"/>
      <c r="BU14" s="467">
        <v>142142490</v>
      </c>
      <c r="BV14" s="468"/>
      <c r="BW14" s="467">
        <v>1055407</v>
      </c>
      <c r="BX14" s="468"/>
      <c r="BY14" s="467">
        <v>9968402</v>
      </c>
      <c r="BZ14" s="468"/>
      <c r="CA14" s="467">
        <v>75960280</v>
      </c>
      <c r="CB14" s="468"/>
      <c r="CC14" s="467">
        <v>232494</v>
      </c>
      <c r="CD14" s="468"/>
      <c r="CE14" s="467">
        <v>896934</v>
      </c>
      <c r="CF14" s="468"/>
      <c r="CG14" s="467">
        <v>4869672</v>
      </c>
      <c r="CH14" s="468"/>
      <c r="CI14" s="467">
        <v>898472</v>
      </c>
      <c r="CJ14" s="468"/>
      <c r="CK14" s="467">
        <v>160930</v>
      </c>
      <c r="CL14" s="468"/>
      <c r="CM14" s="467">
        <v>1612049</v>
      </c>
      <c r="CN14" s="468"/>
      <c r="CO14" s="467">
        <v>60593</v>
      </c>
      <c r="CP14" s="468"/>
      <c r="CQ14" s="467">
        <v>46427257</v>
      </c>
      <c r="CR14" s="468"/>
      <c r="CS14" s="467">
        <v>143020989</v>
      </c>
      <c r="CT14" s="468"/>
      <c r="CU14" s="467">
        <v>94708412</v>
      </c>
      <c r="CV14" s="468"/>
      <c r="CW14" s="467">
        <v>48312577</v>
      </c>
      <c r="CX14" s="468"/>
      <c r="CY14" s="467">
        <v>10140995</v>
      </c>
      <c r="CZ14" s="468"/>
      <c r="DA14" s="467">
        <v>97015</v>
      </c>
      <c r="DB14" s="468"/>
      <c r="DC14" s="467">
        <v>10043980</v>
      </c>
      <c r="DD14" s="468"/>
      <c r="DE14" s="467">
        <v>0</v>
      </c>
      <c r="DF14" s="468"/>
      <c r="DG14" s="467">
        <v>53090177</v>
      </c>
      <c r="DH14" s="468"/>
      <c r="DI14" s="467">
        <v>53047100</v>
      </c>
      <c r="DJ14" s="468"/>
      <c r="DK14" s="467">
        <v>36516</v>
      </c>
      <c r="DL14" s="468"/>
      <c r="DM14" s="467">
        <v>6561</v>
      </c>
      <c r="DN14" s="468"/>
      <c r="DO14" s="467">
        <v>460441273</v>
      </c>
      <c r="DP14" s="468"/>
      <c r="DQ14" s="467">
        <v>404446431</v>
      </c>
      <c r="DR14" s="468"/>
      <c r="DS14" s="467">
        <v>55025036</v>
      </c>
      <c r="DT14" s="468"/>
      <c r="DU14" s="467">
        <v>969806</v>
      </c>
      <c r="DV14" s="468"/>
      <c r="DW14" s="467">
        <v>102639071</v>
      </c>
      <c r="DX14" s="468"/>
      <c r="DY14" s="467">
        <v>39911</v>
      </c>
      <c r="DZ14" s="468"/>
      <c r="EA14" s="467">
        <v>866069</v>
      </c>
      <c r="EB14" s="468"/>
      <c r="EC14" s="467">
        <v>1588687</v>
      </c>
      <c r="ED14" s="468"/>
      <c r="EE14" s="467">
        <v>459689</v>
      </c>
      <c r="EF14" s="468"/>
      <c r="EG14" s="467">
        <v>1689581</v>
      </c>
      <c r="EH14" s="468"/>
      <c r="EI14" s="467">
        <v>584560</v>
      </c>
      <c r="EJ14" s="468"/>
      <c r="EK14" s="467">
        <v>2680338</v>
      </c>
      <c r="EL14" s="468"/>
      <c r="EM14" s="467">
        <v>1402786</v>
      </c>
      <c r="EN14" s="468"/>
      <c r="EO14" s="467">
        <v>4000668</v>
      </c>
      <c r="EP14" s="468"/>
      <c r="EQ14" s="467">
        <v>409585</v>
      </c>
      <c r="ER14" s="468"/>
      <c r="ES14" s="467">
        <v>212478</v>
      </c>
      <c r="ET14" s="468"/>
      <c r="EU14" s="467">
        <v>35681399</v>
      </c>
      <c r="EV14" s="468"/>
      <c r="EW14" s="467">
        <v>47624072</v>
      </c>
      <c r="EX14" s="468"/>
      <c r="EY14" s="467">
        <v>5399248</v>
      </c>
      <c r="EZ14" s="468"/>
      <c r="FA14" s="467">
        <v>2489657</v>
      </c>
      <c r="FB14" s="468"/>
      <c r="FC14" s="467">
        <v>701390</v>
      </c>
      <c r="FD14" s="468"/>
      <c r="FE14" s="467">
        <v>906540</v>
      </c>
      <c r="FF14" s="468"/>
      <c r="FG14" s="467">
        <v>843018</v>
      </c>
      <c r="FH14" s="468"/>
      <c r="FI14" s="467">
        <v>38709</v>
      </c>
      <c r="FJ14" s="468"/>
      <c r="FK14" s="467">
        <v>86280122</v>
      </c>
      <c r="FL14" s="468"/>
      <c r="FM14" s="467">
        <v>12279841</v>
      </c>
      <c r="FN14" s="468"/>
      <c r="FO14" s="467">
        <v>42906498</v>
      </c>
      <c r="FP14" s="468"/>
      <c r="FQ14" s="467">
        <v>31093783</v>
      </c>
      <c r="FR14" s="468"/>
      <c r="FS14" s="467">
        <v>3395582</v>
      </c>
      <c r="FT14" s="468"/>
      <c r="FU14" s="467">
        <v>3395582</v>
      </c>
      <c r="FV14" s="468"/>
      <c r="FW14" s="467">
        <v>285322896</v>
      </c>
      <c r="FX14" s="468"/>
      <c r="FY14" s="467">
        <v>54230704</v>
      </c>
      <c r="FZ14" s="468"/>
      <c r="GA14" s="467">
        <v>199890407</v>
      </c>
      <c r="GB14" s="468"/>
      <c r="GC14" s="467">
        <v>1757383</v>
      </c>
      <c r="GD14" s="468"/>
      <c r="GE14" s="467">
        <v>7028</v>
      </c>
      <c r="GF14" s="468"/>
      <c r="GG14" s="467">
        <v>18944758</v>
      </c>
      <c r="GH14" s="468"/>
      <c r="GI14" s="467">
        <v>166</v>
      </c>
      <c r="GJ14" s="468"/>
      <c r="GK14" s="467">
        <v>2451983</v>
      </c>
      <c r="GL14" s="468"/>
      <c r="GM14" s="467">
        <v>0</v>
      </c>
      <c r="GN14" s="468"/>
      <c r="GO14" s="467">
        <v>149</v>
      </c>
      <c r="GP14" s="468"/>
      <c r="GQ14" s="467">
        <v>6760526</v>
      </c>
      <c r="GR14" s="468"/>
      <c r="GS14" s="467">
        <v>1279792</v>
      </c>
      <c r="GT14" s="468"/>
      <c r="GU14" s="467">
        <v>137415597</v>
      </c>
      <c r="GV14" s="468"/>
      <c r="GW14" s="467">
        <v>103942073</v>
      </c>
      <c r="GX14" s="468"/>
      <c r="GY14" s="467">
        <v>33473524</v>
      </c>
      <c r="GZ14" s="468"/>
      <c r="HA14" s="467">
        <v>79187772</v>
      </c>
      <c r="HB14" s="468"/>
      <c r="HC14" s="467">
        <v>33200</v>
      </c>
      <c r="HD14" s="468"/>
      <c r="HE14" s="467">
        <v>78074174</v>
      </c>
      <c r="HF14" s="468"/>
      <c r="HG14" s="467">
        <v>975912</v>
      </c>
      <c r="HH14" s="468"/>
      <c r="HI14" s="467">
        <v>104486</v>
      </c>
      <c r="HJ14" s="468"/>
      <c r="HK14" s="467">
        <v>12762943</v>
      </c>
      <c r="HL14" s="468"/>
      <c r="HM14" s="467">
        <v>12370790</v>
      </c>
      <c r="HN14" s="468"/>
      <c r="HO14" s="467">
        <v>388900</v>
      </c>
      <c r="HP14" s="468"/>
      <c r="HQ14" s="467">
        <v>3253</v>
      </c>
      <c r="HR14" s="468"/>
      <c r="HS14" s="467">
        <v>10861</v>
      </c>
      <c r="HT14" s="468"/>
      <c r="HU14" s="467">
        <v>10861</v>
      </c>
      <c r="HV14" s="468"/>
      <c r="HW14" s="467">
        <v>170784067</v>
      </c>
      <c r="HX14" s="468"/>
      <c r="HY14" s="467">
        <v>162907699</v>
      </c>
      <c r="HZ14" s="468"/>
      <c r="IA14" s="467">
        <v>1413868</v>
      </c>
      <c r="IB14" s="468"/>
      <c r="IC14" s="467">
        <v>6462500</v>
      </c>
      <c r="ID14" s="468"/>
      <c r="IE14" s="467">
        <v>280122</v>
      </c>
      <c r="IF14" s="468"/>
      <c r="IG14" s="467">
        <v>31853</v>
      </c>
      <c r="IH14" s="468"/>
      <c r="II14" s="467">
        <v>0</v>
      </c>
      <c r="IJ14" s="468"/>
      <c r="IK14" s="467">
        <v>248269</v>
      </c>
      <c r="IL14" s="468"/>
      <c r="IM14" s="467">
        <v>1410647575</v>
      </c>
      <c r="IN14" s="468"/>
      <c r="IO14" s="467">
        <v>72059396</v>
      </c>
      <c r="IP14" s="468"/>
      <c r="IQ14" s="467">
        <v>750931</v>
      </c>
      <c r="IR14" s="468"/>
      <c r="IS14" s="467">
        <v>13643409</v>
      </c>
      <c r="IT14" s="468"/>
      <c r="IU14" s="467">
        <v>46752116</v>
      </c>
      <c r="IV14" s="468"/>
      <c r="IW14" s="467">
        <v>9738632</v>
      </c>
      <c r="IX14" s="468"/>
    </row>
    <row r="15" spans="4:258">
      <c r="D15" s="1582"/>
      <c r="E15" s="469" t="s">
        <v>151</v>
      </c>
      <c r="F15" s="470" t="s">
        <v>291</v>
      </c>
      <c r="G15" s="471">
        <v>1683407738</v>
      </c>
      <c r="H15" s="472"/>
      <c r="I15" s="471">
        <v>86899000</v>
      </c>
      <c r="J15" s="472"/>
      <c r="K15" s="471">
        <v>5695268</v>
      </c>
      <c r="L15" s="472"/>
      <c r="M15" s="471">
        <v>20236690</v>
      </c>
      <c r="N15" s="472"/>
      <c r="O15" s="471">
        <v>50687781</v>
      </c>
      <c r="P15" s="472"/>
      <c r="Q15" s="471">
        <v>10187926</v>
      </c>
      <c r="R15" s="472"/>
      <c r="S15" s="471">
        <v>91335</v>
      </c>
      <c r="T15" s="472"/>
      <c r="U15" s="471">
        <v>8157909</v>
      </c>
      <c r="V15" s="472"/>
      <c r="W15" s="471">
        <v>414492</v>
      </c>
      <c r="X15" s="472"/>
      <c r="Y15" s="471">
        <v>1121120</v>
      </c>
      <c r="Z15" s="472"/>
      <c r="AA15" s="471">
        <v>6034046</v>
      </c>
      <c r="AB15" s="472"/>
      <c r="AC15" s="471">
        <v>121978</v>
      </c>
      <c r="AD15" s="472"/>
      <c r="AE15" s="471">
        <v>298996</v>
      </c>
      <c r="AF15" s="472"/>
      <c r="AG15" s="471">
        <v>14019</v>
      </c>
      <c r="AH15" s="472"/>
      <c r="AI15" s="471">
        <v>139802</v>
      </c>
      <c r="AJ15" s="472"/>
      <c r="AK15" s="471">
        <v>13456</v>
      </c>
      <c r="AL15" s="472"/>
      <c r="AM15" s="471">
        <v>0</v>
      </c>
      <c r="AN15" s="472"/>
      <c r="AO15" s="471">
        <v>6872477</v>
      </c>
      <c r="AP15" s="472"/>
      <c r="AQ15" s="471">
        <v>6872477</v>
      </c>
      <c r="AR15" s="472"/>
      <c r="AS15" s="471">
        <v>41497967</v>
      </c>
      <c r="AT15" s="472"/>
      <c r="AU15" s="471">
        <v>3611694</v>
      </c>
      <c r="AV15" s="472"/>
      <c r="AW15" s="471">
        <v>74736</v>
      </c>
      <c r="AX15" s="472"/>
      <c r="AY15" s="471">
        <v>75161</v>
      </c>
      <c r="AZ15" s="472"/>
      <c r="BA15" s="471">
        <v>787169</v>
      </c>
      <c r="BB15" s="472"/>
      <c r="BC15" s="471">
        <v>438152</v>
      </c>
      <c r="BD15" s="472"/>
      <c r="BE15" s="471">
        <v>8045039</v>
      </c>
      <c r="BF15" s="472"/>
      <c r="BG15" s="471">
        <v>24816183</v>
      </c>
      <c r="BH15" s="472"/>
      <c r="BI15" s="471">
        <v>3649833</v>
      </c>
      <c r="BJ15" s="472"/>
      <c r="BK15" s="471">
        <v>0</v>
      </c>
      <c r="BL15" s="472"/>
      <c r="BM15" s="471">
        <v>5532938</v>
      </c>
      <c r="BN15" s="472"/>
      <c r="BO15" s="471">
        <v>5413248</v>
      </c>
      <c r="BP15" s="472"/>
      <c r="BQ15" s="471">
        <v>1714</v>
      </c>
      <c r="BR15" s="472"/>
      <c r="BS15" s="471">
        <v>117976</v>
      </c>
      <c r="BT15" s="472"/>
      <c r="BU15" s="471">
        <v>135947539</v>
      </c>
      <c r="BV15" s="472"/>
      <c r="BW15" s="471">
        <v>385946</v>
      </c>
      <c r="BX15" s="472"/>
      <c r="BY15" s="471">
        <v>134441</v>
      </c>
      <c r="BZ15" s="472"/>
      <c r="CA15" s="471">
        <v>129313731</v>
      </c>
      <c r="CB15" s="472"/>
      <c r="CC15" s="471">
        <v>92664</v>
      </c>
      <c r="CD15" s="472"/>
      <c r="CE15" s="471">
        <v>293043</v>
      </c>
      <c r="CF15" s="472"/>
      <c r="CG15" s="471">
        <v>279516</v>
      </c>
      <c r="CH15" s="472"/>
      <c r="CI15" s="471">
        <v>3524729</v>
      </c>
      <c r="CJ15" s="472"/>
      <c r="CK15" s="471">
        <v>169484</v>
      </c>
      <c r="CL15" s="472"/>
      <c r="CM15" s="471">
        <v>49</v>
      </c>
      <c r="CN15" s="472"/>
      <c r="CO15" s="471">
        <v>1130</v>
      </c>
      <c r="CP15" s="472"/>
      <c r="CQ15" s="471">
        <v>1752806</v>
      </c>
      <c r="CR15" s="472"/>
      <c r="CS15" s="471">
        <v>51766488</v>
      </c>
      <c r="CT15" s="472"/>
      <c r="CU15" s="471">
        <v>24358112</v>
      </c>
      <c r="CV15" s="472"/>
      <c r="CW15" s="471">
        <v>27408376</v>
      </c>
      <c r="CX15" s="472"/>
      <c r="CY15" s="471">
        <v>63176</v>
      </c>
      <c r="CZ15" s="472"/>
      <c r="DA15" s="471">
        <v>132</v>
      </c>
      <c r="DB15" s="472"/>
      <c r="DC15" s="471">
        <v>63044</v>
      </c>
      <c r="DD15" s="472"/>
      <c r="DE15" s="471">
        <v>0</v>
      </c>
      <c r="DF15" s="472"/>
      <c r="DG15" s="471">
        <v>358449697</v>
      </c>
      <c r="DH15" s="472"/>
      <c r="DI15" s="471">
        <v>357143984</v>
      </c>
      <c r="DJ15" s="472"/>
      <c r="DK15" s="471">
        <v>1305713</v>
      </c>
      <c r="DL15" s="472"/>
      <c r="DM15" s="471">
        <v>0</v>
      </c>
      <c r="DN15" s="472"/>
      <c r="DO15" s="471">
        <v>8979794</v>
      </c>
      <c r="DP15" s="472"/>
      <c r="DQ15" s="471">
        <v>23184</v>
      </c>
      <c r="DR15" s="472"/>
      <c r="DS15" s="471">
        <v>8920076</v>
      </c>
      <c r="DT15" s="472"/>
      <c r="DU15" s="471">
        <v>36534</v>
      </c>
      <c r="DV15" s="472"/>
      <c r="DW15" s="471">
        <v>108904915</v>
      </c>
      <c r="DX15" s="472"/>
      <c r="DY15" s="471">
        <v>0</v>
      </c>
      <c r="DZ15" s="472"/>
      <c r="EA15" s="471">
        <v>118051</v>
      </c>
      <c r="EB15" s="472"/>
      <c r="EC15" s="471">
        <v>25800</v>
      </c>
      <c r="ED15" s="472"/>
      <c r="EE15" s="471">
        <v>4688</v>
      </c>
      <c r="EF15" s="472"/>
      <c r="EG15" s="471">
        <v>6706367</v>
      </c>
      <c r="EH15" s="472"/>
      <c r="EI15" s="471">
        <v>145400</v>
      </c>
      <c r="EJ15" s="472"/>
      <c r="EK15" s="471">
        <v>6065471</v>
      </c>
      <c r="EL15" s="472"/>
      <c r="EM15" s="471">
        <v>8506670</v>
      </c>
      <c r="EN15" s="472"/>
      <c r="EO15" s="471">
        <v>8784616</v>
      </c>
      <c r="EP15" s="472"/>
      <c r="EQ15" s="471">
        <v>1528199</v>
      </c>
      <c r="ER15" s="472"/>
      <c r="ES15" s="471">
        <v>20057481</v>
      </c>
      <c r="ET15" s="472"/>
      <c r="EU15" s="471">
        <v>2498236</v>
      </c>
      <c r="EV15" s="472"/>
      <c r="EW15" s="471">
        <v>27262112</v>
      </c>
      <c r="EX15" s="472"/>
      <c r="EY15" s="471">
        <v>27201824</v>
      </c>
      <c r="EZ15" s="472"/>
      <c r="FA15" s="471">
        <v>12354152</v>
      </c>
      <c r="FB15" s="472"/>
      <c r="FC15" s="471">
        <v>215089</v>
      </c>
      <c r="FD15" s="472"/>
      <c r="FE15" s="471">
        <v>11704607</v>
      </c>
      <c r="FF15" s="472"/>
      <c r="FG15" s="471">
        <v>422244</v>
      </c>
      <c r="FH15" s="472"/>
      <c r="FI15" s="471">
        <v>12212</v>
      </c>
      <c r="FJ15" s="472"/>
      <c r="FK15" s="471">
        <v>63089533</v>
      </c>
      <c r="FL15" s="472"/>
      <c r="FM15" s="471">
        <v>17276406</v>
      </c>
      <c r="FN15" s="472"/>
      <c r="FO15" s="471">
        <v>16289441</v>
      </c>
      <c r="FP15" s="472"/>
      <c r="FQ15" s="471">
        <v>29523686</v>
      </c>
      <c r="FR15" s="472"/>
      <c r="FS15" s="471">
        <v>491</v>
      </c>
      <c r="FT15" s="472"/>
      <c r="FU15" s="471">
        <v>491</v>
      </c>
      <c r="FV15" s="472"/>
      <c r="FW15" s="471">
        <v>257737604</v>
      </c>
      <c r="FX15" s="472"/>
      <c r="FY15" s="471">
        <v>11435930</v>
      </c>
      <c r="FZ15" s="472"/>
      <c r="GA15" s="471">
        <v>61857615</v>
      </c>
      <c r="GB15" s="472"/>
      <c r="GC15" s="471">
        <v>50565</v>
      </c>
      <c r="GD15" s="472"/>
      <c r="GE15" s="471">
        <v>3582</v>
      </c>
      <c r="GF15" s="472"/>
      <c r="GG15" s="471">
        <v>10210700</v>
      </c>
      <c r="GH15" s="472"/>
      <c r="GI15" s="471">
        <v>194</v>
      </c>
      <c r="GJ15" s="472"/>
      <c r="GK15" s="471">
        <v>3245835</v>
      </c>
      <c r="GL15" s="472"/>
      <c r="GM15" s="471">
        <v>16007</v>
      </c>
      <c r="GN15" s="472"/>
      <c r="GO15" s="471">
        <v>2943</v>
      </c>
      <c r="GP15" s="472"/>
      <c r="GQ15" s="471">
        <v>4589443</v>
      </c>
      <c r="GR15" s="472"/>
      <c r="GS15" s="471">
        <v>166324790</v>
      </c>
      <c r="GT15" s="472"/>
      <c r="GU15" s="471">
        <v>99083350</v>
      </c>
      <c r="GV15" s="472"/>
      <c r="GW15" s="471">
        <v>59689469</v>
      </c>
      <c r="GX15" s="472"/>
      <c r="GY15" s="471">
        <v>39393881</v>
      </c>
      <c r="GZ15" s="472"/>
      <c r="HA15" s="471">
        <v>401824034</v>
      </c>
      <c r="HB15" s="472"/>
      <c r="HC15" s="471">
        <v>206312</v>
      </c>
      <c r="HD15" s="472"/>
      <c r="HE15" s="471">
        <v>401617389</v>
      </c>
      <c r="HF15" s="472"/>
      <c r="HG15" s="471">
        <v>0</v>
      </c>
      <c r="HH15" s="472"/>
      <c r="HI15" s="471">
        <v>333</v>
      </c>
      <c r="HJ15" s="472"/>
      <c r="HK15" s="471">
        <v>3790576</v>
      </c>
      <c r="HL15" s="472"/>
      <c r="HM15" s="471">
        <v>714606</v>
      </c>
      <c r="HN15" s="472"/>
      <c r="HO15" s="471">
        <v>2559559</v>
      </c>
      <c r="HP15" s="472"/>
      <c r="HQ15" s="471">
        <v>516411</v>
      </c>
      <c r="HR15" s="472"/>
      <c r="HS15" s="471">
        <v>0</v>
      </c>
      <c r="HT15" s="472"/>
      <c r="HU15" s="471">
        <v>0</v>
      </c>
      <c r="HV15" s="472"/>
      <c r="HW15" s="471">
        <v>32031172</v>
      </c>
      <c r="HX15" s="472"/>
      <c r="HY15" s="471">
        <v>27302971</v>
      </c>
      <c r="HZ15" s="472"/>
      <c r="IA15" s="471">
        <v>84930</v>
      </c>
      <c r="IB15" s="472"/>
      <c r="IC15" s="471">
        <v>4643271</v>
      </c>
      <c r="ID15" s="472"/>
      <c r="IE15" s="471">
        <v>424926</v>
      </c>
      <c r="IF15" s="472"/>
      <c r="IG15" s="471">
        <v>0</v>
      </c>
      <c r="IH15" s="472"/>
      <c r="II15" s="471">
        <v>0</v>
      </c>
      <c r="IJ15" s="472"/>
      <c r="IK15" s="471">
        <v>424926</v>
      </c>
      <c r="IL15" s="472"/>
      <c r="IM15" s="471">
        <v>1390416984</v>
      </c>
      <c r="IN15" s="472"/>
      <c r="IO15" s="471">
        <v>53325149</v>
      </c>
      <c r="IP15" s="472"/>
      <c r="IQ15" s="471">
        <v>5582309</v>
      </c>
      <c r="IR15" s="472"/>
      <c r="IS15" s="471">
        <v>19394699</v>
      </c>
      <c r="IT15" s="472"/>
      <c r="IU15" s="471">
        <v>19217437</v>
      </c>
      <c r="IV15" s="472"/>
      <c r="IW15" s="471">
        <v>9039606</v>
      </c>
      <c r="IX15" s="472"/>
    </row>
    <row r="16" spans="4:258">
      <c r="D16" s="1583"/>
      <c r="E16" s="465" t="s">
        <v>152</v>
      </c>
      <c r="F16" s="466" t="s">
        <v>292</v>
      </c>
      <c r="G16" s="467">
        <v>702498325</v>
      </c>
      <c r="H16" s="468"/>
      <c r="I16" s="467">
        <v>16035978</v>
      </c>
      <c r="J16" s="468"/>
      <c r="K16" s="467">
        <v>4345</v>
      </c>
      <c r="L16" s="468"/>
      <c r="M16" s="467">
        <v>2939220</v>
      </c>
      <c r="N16" s="468"/>
      <c r="O16" s="467">
        <v>1329890</v>
      </c>
      <c r="P16" s="468"/>
      <c r="Q16" s="467">
        <v>11718995</v>
      </c>
      <c r="R16" s="468"/>
      <c r="S16" s="467">
        <v>43528</v>
      </c>
      <c r="T16" s="468"/>
      <c r="U16" s="467">
        <v>7707553</v>
      </c>
      <c r="V16" s="468"/>
      <c r="W16" s="467">
        <v>1354</v>
      </c>
      <c r="X16" s="468"/>
      <c r="Y16" s="467">
        <v>1627339</v>
      </c>
      <c r="Z16" s="468"/>
      <c r="AA16" s="467">
        <v>5336944</v>
      </c>
      <c r="AB16" s="468"/>
      <c r="AC16" s="467">
        <v>32291</v>
      </c>
      <c r="AD16" s="468"/>
      <c r="AE16" s="467">
        <v>110296</v>
      </c>
      <c r="AF16" s="468"/>
      <c r="AG16" s="467">
        <v>126709</v>
      </c>
      <c r="AH16" s="468"/>
      <c r="AI16" s="467">
        <v>223425</v>
      </c>
      <c r="AJ16" s="468"/>
      <c r="AK16" s="467">
        <v>246362</v>
      </c>
      <c r="AL16" s="468"/>
      <c r="AM16" s="467">
        <v>2833</v>
      </c>
      <c r="AN16" s="468"/>
      <c r="AO16" s="467">
        <v>2908471</v>
      </c>
      <c r="AP16" s="468"/>
      <c r="AQ16" s="467">
        <v>2908471</v>
      </c>
      <c r="AR16" s="468"/>
      <c r="AS16" s="467">
        <v>77393885</v>
      </c>
      <c r="AT16" s="468"/>
      <c r="AU16" s="467">
        <v>2169218</v>
      </c>
      <c r="AV16" s="468"/>
      <c r="AW16" s="467">
        <v>281442</v>
      </c>
      <c r="AX16" s="468"/>
      <c r="AY16" s="467">
        <v>227086</v>
      </c>
      <c r="AZ16" s="468"/>
      <c r="BA16" s="467">
        <v>1345928</v>
      </c>
      <c r="BB16" s="468"/>
      <c r="BC16" s="467">
        <v>51805347</v>
      </c>
      <c r="BD16" s="468"/>
      <c r="BE16" s="467">
        <v>5840040</v>
      </c>
      <c r="BF16" s="468"/>
      <c r="BG16" s="467">
        <v>15353469</v>
      </c>
      <c r="BH16" s="468"/>
      <c r="BI16" s="467">
        <v>371355</v>
      </c>
      <c r="BJ16" s="468"/>
      <c r="BK16" s="467">
        <v>0</v>
      </c>
      <c r="BL16" s="468"/>
      <c r="BM16" s="467">
        <v>17977939</v>
      </c>
      <c r="BN16" s="468"/>
      <c r="BO16" s="467">
        <v>1287473</v>
      </c>
      <c r="BP16" s="468"/>
      <c r="BQ16" s="467">
        <v>16687177</v>
      </c>
      <c r="BR16" s="468"/>
      <c r="BS16" s="467">
        <v>3289</v>
      </c>
      <c r="BT16" s="468"/>
      <c r="BU16" s="467">
        <v>2923900</v>
      </c>
      <c r="BV16" s="468"/>
      <c r="BW16" s="467">
        <v>888567</v>
      </c>
      <c r="BX16" s="468"/>
      <c r="BY16" s="467">
        <v>248643</v>
      </c>
      <c r="BZ16" s="468"/>
      <c r="CA16" s="467">
        <v>2781</v>
      </c>
      <c r="CB16" s="468"/>
      <c r="CC16" s="467">
        <v>254</v>
      </c>
      <c r="CD16" s="468"/>
      <c r="CE16" s="467">
        <v>124980</v>
      </c>
      <c r="CF16" s="468"/>
      <c r="CG16" s="467">
        <v>408313</v>
      </c>
      <c r="CH16" s="468"/>
      <c r="CI16" s="467">
        <v>108143</v>
      </c>
      <c r="CJ16" s="468"/>
      <c r="CK16" s="467">
        <v>239829</v>
      </c>
      <c r="CL16" s="468"/>
      <c r="CM16" s="467">
        <v>0</v>
      </c>
      <c r="CN16" s="468"/>
      <c r="CO16" s="467">
        <v>1974</v>
      </c>
      <c r="CP16" s="468"/>
      <c r="CQ16" s="467">
        <v>900416</v>
      </c>
      <c r="CR16" s="468"/>
      <c r="CS16" s="467">
        <v>57668589</v>
      </c>
      <c r="CT16" s="468"/>
      <c r="CU16" s="467">
        <v>57470795</v>
      </c>
      <c r="CV16" s="468"/>
      <c r="CW16" s="467">
        <v>197794</v>
      </c>
      <c r="CX16" s="468"/>
      <c r="CY16" s="467">
        <v>280493</v>
      </c>
      <c r="CZ16" s="468"/>
      <c r="DA16" s="467">
        <v>232780</v>
      </c>
      <c r="DB16" s="468"/>
      <c r="DC16" s="467">
        <v>47713</v>
      </c>
      <c r="DD16" s="468"/>
      <c r="DE16" s="467">
        <v>0</v>
      </c>
      <c r="DF16" s="468"/>
      <c r="DG16" s="467">
        <v>7357621</v>
      </c>
      <c r="DH16" s="468"/>
      <c r="DI16" s="467">
        <v>7327993</v>
      </c>
      <c r="DJ16" s="468"/>
      <c r="DK16" s="467">
        <v>12699</v>
      </c>
      <c r="DL16" s="468"/>
      <c r="DM16" s="467">
        <v>16929</v>
      </c>
      <c r="DN16" s="468"/>
      <c r="DO16" s="467">
        <v>1849703</v>
      </c>
      <c r="DP16" s="468"/>
      <c r="DQ16" s="467">
        <v>25848</v>
      </c>
      <c r="DR16" s="468"/>
      <c r="DS16" s="467">
        <v>1817428</v>
      </c>
      <c r="DT16" s="468"/>
      <c r="DU16" s="467">
        <v>6427</v>
      </c>
      <c r="DV16" s="468"/>
      <c r="DW16" s="467">
        <v>162467581</v>
      </c>
      <c r="DX16" s="468"/>
      <c r="DY16" s="467">
        <v>1109</v>
      </c>
      <c r="DZ16" s="468"/>
      <c r="EA16" s="467">
        <v>42256886</v>
      </c>
      <c r="EB16" s="468"/>
      <c r="EC16" s="467">
        <v>228519</v>
      </c>
      <c r="ED16" s="468"/>
      <c r="EE16" s="467">
        <v>78009</v>
      </c>
      <c r="EF16" s="468"/>
      <c r="EG16" s="467">
        <v>166401</v>
      </c>
      <c r="EH16" s="468"/>
      <c r="EI16" s="467">
        <v>39019684</v>
      </c>
      <c r="EJ16" s="468"/>
      <c r="EK16" s="467">
        <v>274844</v>
      </c>
      <c r="EL16" s="468"/>
      <c r="EM16" s="467">
        <v>28622</v>
      </c>
      <c r="EN16" s="468"/>
      <c r="EO16" s="467">
        <v>1985586</v>
      </c>
      <c r="EP16" s="468"/>
      <c r="EQ16" s="467">
        <v>185131</v>
      </c>
      <c r="ER16" s="468"/>
      <c r="ES16" s="467">
        <v>122758</v>
      </c>
      <c r="ET16" s="468"/>
      <c r="EU16" s="467">
        <v>10545711</v>
      </c>
      <c r="EV16" s="468"/>
      <c r="EW16" s="467">
        <v>58794682</v>
      </c>
      <c r="EX16" s="468"/>
      <c r="EY16" s="467">
        <v>8779639</v>
      </c>
      <c r="EZ16" s="468"/>
      <c r="FA16" s="467">
        <v>207194</v>
      </c>
      <c r="FB16" s="468"/>
      <c r="FC16" s="467">
        <v>181129</v>
      </c>
      <c r="FD16" s="468"/>
      <c r="FE16" s="467">
        <v>8930</v>
      </c>
      <c r="FF16" s="468"/>
      <c r="FG16" s="467">
        <v>831</v>
      </c>
      <c r="FH16" s="468"/>
      <c r="FI16" s="467">
        <v>16304</v>
      </c>
      <c r="FJ16" s="468"/>
      <c r="FK16" s="467">
        <v>6138125</v>
      </c>
      <c r="FL16" s="468"/>
      <c r="FM16" s="467">
        <v>1385620</v>
      </c>
      <c r="FN16" s="468"/>
      <c r="FO16" s="467">
        <v>762967</v>
      </c>
      <c r="FP16" s="468"/>
      <c r="FQ16" s="467">
        <v>3989538</v>
      </c>
      <c r="FR16" s="468"/>
      <c r="FS16" s="467">
        <v>4275253</v>
      </c>
      <c r="FT16" s="468"/>
      <c r="FU16" s="467">
        <v>4275253</v>
      </c>
      <c r="FV16" s="468"/>
      <c r="FW16" s="467">
        <v>36924460</v>
      </c>
      <c r="FX16" s="468"/>
      <c r="FY16" s="467">
        <v>1143954</v>
      </c>
      <c r="FZ16" s="468"/>
      <c r="GA16" s="467">
        <v>5248886</v>
      </c>
      <c r="GB16" s="468"/>
      <c r="GC16" s="467">
        <v>18062327</v>
      </c>
      <c r="GD16" s="468"/>
      <c r="GE16" s="467">
        <v>0</v>
      </c>
      <c r="GF16" s="468"/>
      <c r="GG16" s="467">
        <v>948005</v>
      </c>
      <c r="GH16" s="468"/>
      <c r="GI16" s="467">
        <v>0</v>
      </c>
      <c r="GJ16" s="468"/>
      <c r="GK16" s="467">
        <v>3658</v>
      </c>
      <c r="GL16" s="468"/>
      <c r="GM16" s="467">
        <v>0</v>
      </c>
      <c r="GN16" s="468"/>
      <c r="GO16" s="467">
        <v>54566</v>
      </c>
      <c r="GP16" s="468"/>
      <c r="GQ16" s="467">
        <v>1375525</v>
      </c>
      <c r="GR16" s="468"/>
      <c r="GS16" s="467">
        <v>10087539</v>
      </c>
      <c r="GT16" s="468"/>
      <c r="GU16" s="467">
        <v>245026437</v>
      </c>
      <c r="GV16" s="468"/>
      <c r="GW16" s="467">
        <v>3064510</v>
      </c>
      <c r="GX16" s="468"/>
      <c r="GY16" s="467">
        <v>241961927</v>
      </c>
      <c r="GZ16" s="468"/>
      <c r="HA16" s="467">
        <v>48605780</v>
      </c>
      <c r="HB16" s="468"/>
      <c r="HC16" s="467">
        <v>0</v>
      </c>
      <c r="HD16" s="468"/>
      <c r="HE16" s="467">
        <v>48100746</v>
      </c>
      <c r="HF16" s="468"/>
      <c r="HG16" s="467">
        <v>505034</v>
      </c>
      <c r="HH16" s="468"/>
      <c r="HI16" s="467">
        <v>0</v>
      </c>
      <c r="HJ16" s="468"/>
      <c r="HK16" s="467">
        <v>4964300</v>
      </c>
      <c r="HL16" s="468"/>
      <c r="HM16" s="467">
        <v>577162</v>
      </c>
      <c r="HN16" s="468"/>
      <c r="HO16" s="467">
        <v>4385019</v>
      </c>
      <c r="HP16" s="468"/>
      <c r="HQ16" s="467">
        <v>2119</v>
      </c>
      <c r="HR16" s="468"/>
      <c r="HS16" s="467">
        <v>4761</v>
      </c>
      <c r="HT16" s="468"/>
      <c r="HU16" s="467">
        <v>4761</v>
      </c>
      <c r="HV16" s="468"/>
      <c r="HW16" s="467">
        <v>1779760</v>
      </c>
      <c r="HX16" s="468"/>
      <c r="HY16" s="467">
        <v>1270011</v>
      </c>
      <c r="HZ16" s="468"/>
      <c r="IA16" s="467">
        <v>179394</v>
      </c>
      <c r="IB16" s="468"/>
      <c r="IC16" s="467">
        <v>330355</v>
      </c>
      <c r="ID16" s="468"/>
      <c r="IE16" s="467">
        <v>542</v>
      </c>
      <c r="IF16" s="468"/>
      <c r="IG16" s="467">
        <v>542</v>
      </c>
      <c r="IH16" s="468"/>
      <c r="II16" s="467">
        <v>0</v>
      </c>
      <c r="IJ16" s="468"/>
      <c r="IK16" s="467">
        <v>0</v>
      </c>
      <c r="IL16" s="468"/>
      <c r="IM16" s="467">
        <v>509817289</v>
      </c>
      <c r="IN16" s="468"/>
      <c r="IO16" s="467">
        <v>15220735</v>
      </c>
      <c r="IP16" s="468"/>
      <c r="IQ16" s="467">
        <v>0</v>
      </c>
      <c r="IR16" s="468"/>
      <c r="IS16" s="467">
        <v>2829436</v>
      </c>
      <c r="IT16" s="468"/>
      <c r="IU16" s="467">
        <v>1269573</v>
      </c>
      <c r="IV16" s="468"/>
      <c r="IW16" s="467">
        <v>11078198</v>
      </c>
      <c r="IX16" s="468"/>
    </row>
    <row r="17" spans="4:258">
      <c r="D17" s="1584">
        <v>2021</v>
      </c>
      <c r="E17" s="469" t="s">
        <v>263</v>
      </c>
      <c r="F17" s="470" t="s">
        <v>430</v>
      </c>
      <c r="G17" s="471">
        <v>63618525288</v>
      </c>
      <c r="H17" s="472"/>
      <c r="I17" s="471">
        <v>1856283570</v>
      </c>
      <c r="J17" s="472"/>
      <c r="K17" s="471">
        <v>286763123</v>
      </c>
      <c r="L17" s="472"/>
      <c r="M17" s="471">
        <v>249030789</v>
      </c>
      <c r="N17" s="472"/>
      <c r="O17" s="471">
        <v>822051502</v>
      </c>
      <c r="P17" s="472"/>
      <c r="Q17" s="471">
        <v>406981467</v>
      </c>
      <c r="R17" s="472"/>
      <c r="S17" s="471">
        <v>91456689</v>
      </c>
      <c r="T17" s="472"/>
      <c r="U17" s="471">
        <v>1656308112</v>
      </c>
      <c r="V17" s="472"/>
      <c r="W17" s="471">
        <v>126497581</v>
      </c>
      <c r="X17" s="472"/>
      <c r="Y17" s="471">
        <v>350616355</v>
      </c>
      <c r="Z17" s="472"/>
      <c r="AA17" s="471">
        <v>796283692</v>
      </c>
      <c r="AB17" s="472"/>
      <c r="AC17" s="471">
        <v>118450818</v>
      </c>
      <c r="AD17" s="472"/>
      <c r="AE17" s="471">
        <v>87651730</v>
      </c>
      <c r="AF17" s="472"/>
      <c r="AG17" s="471">
        <v>52607990</v>
      </c>
      <c r="AH17" s="472"/>
      <c r="AI17" s="471">
        <v>116620298</v>
      </c>
      <c r="AJ17" s="472"/>
      <c r="AK17" s="471">
        <v>2609090</v>
      </c>
      <c r="AL17" s="472"/>
      <c r="AM17" s="471">
        <v>4970558</v>
      </c>
      <c r="AN17" s="472"/>
      <c r="AO17" s="471">
        <v>1065580001</v>
      </c>
      <c r="AP17" s="472"/>
      <c r="AQ17" s="471">
        <v>1065580001</v>
      </c>
      <c r="AR17" s="472"/>
      <c r="AS17" s="471">
        <v>3905971579</v>
      </c>
      <c r="AT17" s="472"/>
      <c r="AU17" s="471">
        <v>320266447</v>
      </c>
      <c r="AV17" s="472"/>
      <c r="AW17" s="471">
        <v>133513739</v>
      </c>
      <c r="AX17" s="472"/>
      <c r="AY17" s="471">
        <v>38948529</v>
      </c>
      <c r="AZ17" s="472"/>
      <c r="BA17" s="471">
        <v>413052941</v>
      </c>
      <c r="BB17" s="472"/>
      <c r="BC17" s="471">
        <v>490398409</v>
      </c>
      <c r="BD17" s="472"/>
      <c r="BE17" s="471">
        <v>268832963</v>
      </c>
      <c r="BF17" s="472"/>
      <c r="BG17" s="471">
        <v>1294857501</v>
      </c>
      <c r="BH17" s="472"/>
      <c r="BI17" s="471">
        <v>226360858</v>
      </c>
      <c r="BJ17" s="472"/>
      <c r="BK17" s="471">
        <v>719740192</v>
      </c>
      <c r="BL17" s="472"/>
      <c r="BM17" s="471">
        <v>4614155763</v>
      </c>
      <c r="BN17" s="472"/>
      <c r="BO17" s="471">
        <v>308207757</v>
      </c>
      <c r="BP17" s="472"/>
      <c r="BQ17" s="471">
        <v>635183884</v>
      </c>
      <c r="BR17" s="472"/>
      <c r="BS17" s="471">
        <v>3670764122</v>
      </c>
      <c r="BT17" s="472"/>
      <c r="BU17" s="471">
        <v>3926745183</v>
      </c>
      <c r="BV17" s="472"/>
      <c r="BW17" s="471">
        <v>126742144</v>
      </c>
      <c r="BX17" s="472"/>
      <c r="BY17" s="471">
        <v>1207350750</v>
      </c>
      <c r="BZ17" s="472"/>
      <c r="CA17" s="471">
        <v>1224417004</v>
      </c>
      <c r="CB17" s="472"/>
      <c r="CC17" s="471">
        <v>151210654</v>
      </c>
      <c r="CD17" s="472"/>
      <c r="CE17" s="471">
        <v>230479503</v>
      </c>
      <c r="CF17" s="472"/>
      <c r="CG17" s="471">
        <v>198083900</v>
      </c>
      <c r="CH17" s="472"/>
      <c r="CI17" s="471">
        <v>197336260</v>
      </c>
      <c r="CJ17" s="472"/>
      <c r="CK17" s="471">
        <v>105620697</v>
      </c>
      <c r="CL17" s="472"/>
      <c r="CM17" s="471">
        <v>7024429</v>
      </c>
      <c r="CN17" s="472"/>
      <c r="CO17" s="471">
        <v>4562363</v>
      </c>
      <c r="CP17" s="472"/>
      <c r="CQ17" s="471">
        <v>473917479</v>
      </c>
      <c r="CR17" s="472"/>
      <c r="CS17" s="471">
        <v>4877912429</v>
      </c>
      <c r="CT17" s="472"/>
      <c r="CU17" s="471">
        <v>3514135592</v>
      </c>
      <c r="CV17" s="472"/>
      <c r="CW17" s="471">
        <v>1363776837</v>
      </c>
      <c r="CX17" s="472"/>
      <c r="CY17" s="471">
        <v>317068042</v>
      </c>
      <c r="CZ17" s="472"/>
      <c r="DA17" s="471">
        <v>108906139</v>
      </c>
      <c r="DB17" s="472"/>
      <c r="DC17" s="471">
        <v>199643592</v>
      </c>
      <c r="DD17" s="472"/>
      <c r="DE17" s="471">
        <v>8518311</v>
      </c>
      <c r="DF17" s="472"/>
      <c r="DG17" s="471">
        <v>1905052437</v>
      </c>
      <c r="DH17" s="472"/>
      <c r="DI17" s="471">
        <v>777045270</v>
      </c>
      <c r="DJ17" s="472"/>
      <c r="DK17" s="471">
        <v>1127208942</v>
      </c>
      <c r="DL17" s="472"/>
      <c r="DM17" s="471">
        <v>798225</v>
      </c>
      <c r="DN17" s="472"/>
      <c r="DO17" s="471">
        <v>2831820749</v>
      </c>
      <c r="DP17" s="472"/>
      <c r="DQ17" s="471">
        <v>766939089</v>
      </c>
      <c r="DR17" s="472"/>
      <c r="DS17" s="471">
        <v>2008630746</v>
      </c>
      <c r="DT17" s="472"/>
      <c r="DU17" s="471">
        <v>56250914</v>
      </c>
      <c r="DV17" s="472"/>
      <c r="DW17" s="471">
        <v>5412791738</v>
      </c>
      <c r="DX17" s="472"/>
      <c r="DY17" s="471">
        <v>208542</v>
      </c>
      <c r="DZ17" s="472"/>
      <c r="EA17" s="471">
        <v>47908345</v>
      </c>
      <c r="EB17" s="472"/>
      <c r="EC17" s="471">
        <v>192228118</v>
      </c>
      <c r="ED17" s="472"/>
      <c r="EE17" s="471">
        <v>9330355</v>
      </c>
      <c r="EF17" s="472"/>
      <c r="EG17" s="471">
        <v>85756878</v>
      </c>
      <c r="EH17" s="472"/>
      <c r="EI17" s="471">
        <v>264526684</v>
      </c>
      <c r="EJ17" s="472"/>
      <c r="EK17" s="471">
        <v>282342193</v>
      </c>
      <c r="EL17" s="472"/>
      <c r="EM17" s="471">
        <v>64027732</v>
      </c>
      <c r="EN17" s="472"/>
      <c r="EO17" s="471">
        <v>99981367</v>
      </c>
      <c r="EP17" s="472"/>
      <c r="EQ17" s="471">
        <v>290152135</v>
      </c>
      <c r="ER17" s="472"/>
      <c r="ES17" s="471">
        <v>140592316</v>
      </c>
      <c r="ET17" s="472"/>
      <c r="EU17" s="471">
        <v>2327702792</v>
      </c>
      <c r="EV17" s="472"/>
      <c r="EW17" s="471">
        <v>798075907</v>
      </c>
      <c r="EX17" s="472"/>
      <c r="EY17" s="471">
        <v>809958374</v>
      </c>
      <c r="EZ17" s="472"/>
      <c r="FA17" s="471">
        <v>1800726165</v>
      </c>
      <c r="FB17" s="472"/>
      <c r="FC17" s="471">
        <v>1721918220</v>
      </c>
      <c r="FD17" s="472"/>
      <c r="FE17" s="471">
        <v>67120407</v>
      </c>
      <c r="FF17" s="472"/>
      <c r="FG17" s="471">
        <v>8114277</v>
      </c>
      <c r="FH17" s="472"/>
      <c r="FI17" s="471">
        <v>3573261</v>
      </c>
      <c r="FJ17" s="472"/>
      <c r="FK17" s="471">
        <v>1932592992</v>
      </c>
      <c r="FL17" s="472"/>
      <c r="FM17" s="471">
        <v>550041694</v>
      </c>
      <c r="FN17" s="472"/>
      <c r="FO17" s="471">
        <v>813181081</v>
      </c>
      <c r="FP17" s="472"/>
      <c r="FQ17" s="471">
        <v>569370217</v>
      </c>
      <c r="FR17" s="472"/>
      <c r="FS17" s="471">
        <v>257324016</v>
      </c>
      <c r="FT17" s="472"/>
      <c r="FU17" s="471">
        <v>257324016</v>
      </c>
      <c r="FV17" s="472"/>
      <c r="FW17" s="471">
        <v>5673828769</v>
      </c>
      <c r="FX17" s="472"/>
      <c r="FY17" s="471">
        <v>1801139309</v>
      </c>
      <c r="FZ17" s="472"/>
      <c r="GA17" s="471">
        <v>1988120977</v>
      </c>
      <c r="GB17" s="472"/>
      <c r="GC17" s="471">
        <v>358152586</v>
      </c>
      <c r="GD17" s="472"/>
      <c r="GE17" s="471">
        <v>1735609</v>
      </c>
      <c r="GF17" s="472"/>
      <c r="GG17" s="471">
        <v>841277670</v>
      </c>
      <c r="GH17" s="472"/>
      <c r="GI17" s="471">
        <v>26988114</v>
      </c>
      <c r="GJ17" s="472"/>
      <c r="GK17" s="471">
        <v>14646119</v>
      </c>
      <c r="GL17" s="472"/>
      <c r="GM17" s="471">
        <v>26000115</v>
      </c>
      <c r="GN17" s="472"/>
      <c r="GO17" s="471">
        <v>3545024</v>
      </c>
      <c r="GP17" s="472"/>
      <c r="GQ17" s="471">
        <v>216898618</v>
      </c>
      <c r="GR17" s="472"/>
      <c r="GS17" s="471">
        <v>395324628</v>
      </c>
      <c r="GT17" s="472"/>
      <c r="GU17" s="471">
        <v>9108365895</v>
      </c>
      <c r="GV17" s="472"/>
      <c r="GW17" s="471">
        <v>4159983016</v>
      </c>
      <c r="GX17" s="472"/>
      <c r="GY17" s="471">
        <v>4948382879</v>
      </c>
      <c r="GZ17" s="472"/>
      <c r="HA17" s="471">
        <v>8401964405</v>
      </c>
      <c r="HB17" s="472"/>
      <c r="HC17" s="471">
        <v>6538813</v>
      </c>
      <c r="HD17" s="472"/>
      <c r="HE17" s="471">
        <v>8046194030</v>
      </c>
      <c r="HF17" s="472"/>
      <c r="HG17" s="471">
        <v>259605661</v>
      </c>
      <c r="HH17" s="472"/>
      <c r="HI17" s="471">
        <v>89625901</v>
      </c>
      <c r="HJ17" s="472"/>
      <c r="HK17" s="471">
        <v>1816098850</v>
      </c>
      <c r="HL17" s="472"/>
      <c r="HM17" s="471">
        <v>1691490611</v>
      </c>
      <c r="HN17" s="472"/>
      <c r="HO17" s="471">
        <v>116806210</v>
      </c>
      <c r="HP17" s="472"/>
      <c r="HQ17" s="471">
        <v>7802029</v>
      </c>
      <c r="HR17" s="472"/>
      <c r="HS17" s="471">
        <v>57721137</v>
      </c>
      <c r="HT17" s="472"/>
      <c r="HU17" s="471">
        <v>57721137</v>
      </c>
      <c r="HV17" s="472"/>
      <c r="HW17" s="471">
        <v>2120479069</v>
      </c>
      <c r="HX17" s="472"/>
      <c r="HY17" s="471">
        <v>1923343346</v>
      </c>
      <c r="HZ17" s="472"/>
      <c r="IA17" s="471">
        <v>92740761</v>
      </c>
      <c r="IB17" s="472"/>
      <c r="IC17" s="471">
        <v>104394962</v>
      </c>
      <c r="ID17" s="472"/>
      <c r="IE17" s="471">
        <v>79734387</v>
      </c>
      <c r="IF17" s="472"/>
      <c r="IG17" s="471">
        <v>11175952</v>
      </c>
      <c r="IH17" s="472"/>
      <c r="II17" s="471">
        <v>0</v>
      </c>
      <c r="IJ17" s="472"/>
      <c r="IK17" s="471">
        <v>68558435</v>
      </c>
      <c r="IL17" s="472"/>
      <c r="IM17" s="471">
        <v>45509729829</v>
      </c>
      <c r="IN17" s="472"/>
      <c r="IO17" s="471">
        <v>1257288982</v>
      </c>
      <c r="IP17" s="472"/>
      <c r="IQ17" s="471">
        <v>97756953</v>
      </c>
      <c r="IR17" s="472"/>
      <c r="IS17" s="471">
        <v>148922623</v>
      </c>
      <c r="IT17" s="472"/>
      <c r="IU17" s="471">
        <v>665142349</v>
      </c>
      <c r="IV17" s="472"/>
      <c r="IW17" s="471">
        <v>289174603</v>
      </c>
      <c r="IX17" s="472"/>
    </row>
    <row r="18" spans="4:258">
      <c r="D18" s="1585"/>
      <c r="E18" s="465" t="s">
        <v>3</v>
      </c>
      <c r="F18" s="466">
        <v>16</v>
      </c>
      <c r="G18" s="467">
        <v>12631449232</v>
      </c>
      <c r="H18" s="468"/>
      <c r="I18" s="467">
        <v>479066328</v>
      </c>
      <c r="J18" s="468"/>
      <c r="K18" s="467">
        <v>43230084</v>
      </c>
      <c r="L18" s="468"/>
      <c r="M18" s="467">
        <v>50632440</v>
      </c>
      <c r="N18" s="468"/>
      <c r="O18" s="467">
        <v>258324937</v>
      </c>
      <c r="P18" s="468"/>
      <c r="Q18" s="467">
        <v>121141791</v>
      </c>
      <c r="R18" s="468"/>
      <c r="S18" s="467">
        <v>5737076</v>
      </c>
      <c r="T18" s="468"/>
      <c r="U18" s="467">
        <v>275744192</v>
      </c>
      <c r="V18" s="468"/>
      <c r="W18" s="467">
        <v>3349309</v>
      </c>
      <c r="X18" s="468"/>
      <c r="Y18" s="467">
        <v>98316587</v>
      </c>
      <c r="Z18" s="468"/>
      <c r="AA18" s="467">
        <v>153042526</v>
      </c>
      <c r="AB18" s="468"/>
      <c r="AC18" s="467">
        <v>2954235</v>
      </c>
      <c r="AD18" s="468"/>
      <c r="AE18" s="467">
        <v>3277377</v>
      </c>
      <c r="AF18" s="468"/>
      <c r="AG18" s="467">
        <v>2637873</v>
      </c>
      <c r="AH18" s="468"/>
      <c r="AI18" s="467">
        <v>11668389</v>
      </c>
      <c r="AJ18" s="468"/>
      <c r="AK18" s="467">
        <v>297620</v>
      </c>
      <c r="AL18" s="468"/>
      <c r="AM18" s="467">
        <v>200276</v>
      </c>
      <c r="AN18" s="468"/>
      <c r="AO18" s="467">
        <v>99525355</v>
      </c>
      <c r="AP18" s="468"/>
      <c r="AQ18" s="467">
        <v>99525355</v>
      </c>
      <c r="AR18" s="468"/>
      <c r="AS18" s="467">
        <v>761295727</v>
      </c>
      <c r="AT18" s="468"/>
      <c r="AU18" s="467">
        <v>144123700</v>
      </c>
      <c r="AV18" s="468"/>
      <c r="AW18" s="467">
        <v>2557661</v>
      </c>
      <c r="AX18" s="468"/>
      <c r="AY18" s="467">
        <v>1258216</v>
      </c>
      <c r="AZ18" s="468"/>
      <c r="BA18" s="467">
        <v>136727945</v>
      </c>
      <c r="BB18" s="468"/>
      <c r="BC18" s="467">
        <v>144399637</v>
      </c>
      <c r="BD18" s="468"/>
      <c r="BE18" s="467">
        <v>30829642</v>
      </c>
      <c r="BF18" s="468"/>
      <c r="BG18" s="467">
        <v>221979677</v>
      </c>
      <c r="BH18" s="468"/>
      <c r="BI18" s="467">
        <v>79371836</v>
      </c>
      <c r="BJ18" s="468"/>
      <c r="BK18" s="467">
        <v>47413</v>
      </c>
      <c r="BL18" s="468"/>
      <c r="BM18" s="467">
        <v>107117653</v>
      </c>
      <c r="BN18" s="468"/>
      <c r="BO18" s="467">
        <v>69052101</v>
      </c>
      <c r="BP18" s="468"/>
      <c r="BQ18" s="467">
        <v>20170996</v>
      </c>
      <c r="BR18" s="468"/>
      <c r="BS18" s="467">
        <v>17894556</v>
      </c>
      <c r="BT18" s="468"/>
      <c r="BU18" s="467">
        <v>697054054</v>
      </c>
      <c r="BV18" s="468"/>
      <c r="BW18" s="467">
        <v>20068360</v>
      </c>
      <c r="BX18" s="468"/>
      <c r="BY18" s="467">
        <v>177257873</v>
      </c>
      <c r="BZ18" s="468"/>
      <c r="CA18" s="467">
        <v>210794748</v>
      </c>
      <c r="CB18" s="468"/>
      <c r="CC18" s="467">
        <v>7230502</v>
      </c>
      <c r="CD18" s="468"/>
      <c r="CE18" s="467">
        <v>26979635</v>
      </c>
      <c r="CF18" s="468"/>
      <c r="CG18" s="467">
        <v>21757832</v>
      </c>
      <c r="CH18" s="468"/>
      <c r="CI18" s="467">
        <v>33802492</v>
      </c>
      <c r="CJ18" s="468"/>
      <c r="CK18" s="467">
        <v>3709734</v>
      </c>
      <c r="CL18" s="468"/>
      <c r="CM18" s="467">
        <v>892853</v>
      </c>
      <c r="CN18" s="468"/>
      <c r="CO18" s="467">
        <v>268371</v>
      </c>
      <c r="CP18" s="468"/>
      <c r="CQ18" s="467">
        <v>194291654</v>
      </c>
      <c r="CR18" s="468"/>
      <c r="CS18" s="467">
        <v>1527186740</v>
      </c>
      <c r="CT18" s="468"/>
      <c r="CU18" s="467">
        <v>1403474353</v>
      </c>
      <c r="CV18" s="468"/>
      <c r="CW18" s="467">
        <v>123712387</v>
      </c>
      <c r="CX18" s="468"/>
      <c r="CY18" s="467">
        <v>120074137</v>
      </c>
      <c r="CZ18" s="468"/>
      <c r="DA18" s="467">
        <v>74599811</v>
      </c>
      <c r="DB18" s="468"/>
      <c r="DC18" s="467">
        <v>44599555</v>
      </c>
      <c r="DD18" s="468"/>
      <c r="DE18" s="467">
        <v>874771</v>
      </c>
      <c r="DF18" s="468"/>
      <c r="DG18" s="467">
        <v>439852255</v>
      </c>
      <c r="DH18" s="468"/>
      <c r="DI18" s="467">
        <v>423032947</v>
      </c>
      <c r="DJ18" s="468"/>
      <c r="DK18" s="467">
        <v>16794218</v>
      </c>
      <c r="DL18" s="468"/>
      <c r="DM18" s="467">
        <v>25090</v>
      </c>
      <c r="DN18" s="468"/>
      <c r="DO18" s="467">
        <v>661956846</v>
      </c>
      <c r="DP18" s="468"/>
      <c r="DQ18" s="467">
        <v>477843680</v>
      </c>
      <c r="DR18" s="468"/>
      <c r="DS18" s="467">
        <v>179916122</v>
      </c>
      <c r="DT18" s="468"/>
      <c r="DU18" s="467">
        <v>4197044</v>
      </c>
      <c r="DV18" s="468"/>
      <c r="DW18" s="467">
        <v>576743928</v>
      </c>
      <c r="DX18" s="468"/>
      <c r="DY18" s="467">
        <v>68930</v>
      </c>
      <c r="DZ18" s="468"/>
      <c r="EA18" s="467">
        <v>33050173</v>
      </c>
      <c r="EB18" s="468"/>
      <c r="EC18" s="467">
        <v>1781390</v>
      </c>
      <c r="ED18" s="468"/>
      <c r="EE18" s="467">
        <v>319185</v>
      </c>
      <c r="EF18" s="468"/>
      <c r="EG18" s="467">
        <v>20708214</v>
      </c>
      <c r="EH18" s="468"/>
      <c r="EI18" s="467">
        <v>30949399</v>
      </c>
      <c r="EJ18" s="468"/>
      <c r="EK18" s="467">
        <v>152605527</v>
      </c>
      <c r="EL18" s="468"/>
      <c r="EM18" s="467">
        <v>21736501</v>
      </c>
      <c r="EN18" s="468"/>
      <c r="EO18" s="467">
        <v>49055541</v>
      </c>
      <c r="EP18" s="468"/>
      <c r="EQ18" s="467">
        <v>31318241</v>
      </c>
      <c r="ER18" s="468"/>
      <c r="ES18" s="467">
        <v>28508549</v>
      </c>
      <c r="ET18" s="468"/>
      <c r="EU18" s="467">
        <v>59957491</v>
      </c>
      <c r="EV18" s="468"/>
      <c r="EW18" s="467">
        <v>112090808</v>
      </c>
      <c r="EX18" s="468"/>
      <c r="EY18" s="467">
        <v>34593979</v>
      </c>
      <c r="EZ18" s="468"/>
      <c r="FA18" s="467">
        <v>113767725</v>
      </c>
      <c r="FB18" s="468"/>
      <c r="FC18" s="467">
        <v>85953538</v>
      </c>
      <c r="FD18" s="468"/>
      <c r="FE18" s="467">
        <v>26478318</v>
      </c>
      <c r="FF18" s="468"/>
      <c r="FG18" s="467">
        <v>1205543</v>
      </c>
      <c r="FH18" s="468"/>
      <c r="FI18" s="467">
        <v>130326</v>
      </c>
      <c r="FJ18" s="468"/>
      <c r="FK18" s="467">
        <v>1145269345</v>
      </c>
      <c r="FL18" s="468"/>
      <c r="FM18" s="467">
        <v>199036010</v>
      </c>
      <c r="FN18" s="468"/>
      <c r="FO18" s="467">
        <v>678233182</v>
      </c>
      <c r="FP18" s="468"/>
      <c r="FQ18" s="467">
        <v>268000153</v>
      </c>
      <c r="FR18" s="468"/>
      <c r="FS18" s="467">
        <v>6916133</v>
      </c>
      <c r="FT18" s="468"/>
      <c r="FU18" s="467">
        <v>6916133</v>
      </c>
      <c r="FV18" s="468"/>
      <c r="FW18" s="467">
        <v>1644766682</v>
      </c>
      <c r="FX18" s="468"/>
      <c r="FY18" s="467">
        <v>353694408</v>
      </c>
      <c r="FZ18" s="468"/>
      <c r="GA18" s="467">
        <v>612808110</v>
      </c>
      <c r="GB18" s="468"/>
      <c r="GC18" s="467">
        <v>105647074</v>
      </c>
      <c r="GD18" s="468"/>
      <c r="GE18" s="467">
        <v>187001</v>
      </c>
      <c r="GF18" s="468"/>
      <c r="GG18" s="467">
        <v>201608179</v>
      </c>
      <c r="GH18" s="468"/>
      <c r="GI18" s="467">
        <v>116535</v>
      </c>
      <c r="GJ18" s="468"/>
      <c r="GK18" s="467">
        <v>6788706</v>
      </c>
      <c r="GL18" s="468"/>
      <c r="GM18" s="467">
        <v>24662187</v>
      </c>
      <c r="GN18" s="468"/>
      <c r="GO18" s="467">
        <v>1921159</v>
      </c>
      <c r="GP18" s="468"/>
      <c r="GQ18" s="467">
        <v>92978649</v>
      </c>
      <c r="GR18" s="468"/>
      <c r="GS18" s="467">
        <v>244354674</v>
      </c>
      <c r="GT18" s="468"/>
      <c r="GU18" s="467">
        <v>2269325642</v>
      </c>
      <c r="GV18" s="468"/>
      <c r="GW18" s="467">
        <v>1267475605</v>
      </c>
      <c r="GX18" s="468"/>
      <c r="GY18" s="467">
        <v>1001850037</v>
      </c>
      <c r="GZ18" s="468"/>
      <c r="HA18" s="467">
        <v>1282320294</v>
      </c>
      <c r="HB18" s="468"/>
      <c r="HC18" s="467">
        <v>663084</v>
      </c>
      <c r="HD18" s="468"/>
      <c r="HE18" s="467">
        <v>1277433282</v>
      </c>
      <c r="HF18" s="468"/>
      <c r="HG18" s="467">
        <v>1875047</v>
      </c>
      <c r="HH18" s="468"/>
      <c r="HI18" s="467">
        <v>2348881</v>
      </c>
      <c r="HJ18" s="468"/>
      <c r="HK18" s="467">
        <v>40288252</v>
      </c>
      <c r="HL18" s="468"/>
      <c r="HM18" s="467">
        <v>35251162</v>
      </c>
      <c r="HN18" s="468"/>
      <c r="HO18" s="467">
        <v>4450072</v>
      </c>
      <c r="HP18" s="468"/>
      <c r="HQ18" s="467">
        <v>587018</v>
      </c>
      <c r="HR18" s="468"/>
      <c r="HS18" s="467">
        <v>304592</v>
      </c>
      <c r="HT18" s="468"/>
      <c r="HU18" s="467">
        <v>304592</v>
      </c>
      <c r="HV18" s="468"/>
      <c r="HW18" s="467">
        <v>381427248</v>
      </c>
      <c r="HX18" s="468"/>
      <c r="HY18" s="467">
        <v>325501463</v>
      </c>
      <c r="HZ18" s="468"/>
      <c r="IA18" s="467">
        <v>5584799</v>
      </c>
      <c r="IB18" s="468"/>
      <c r="IC18" s="467">
        <v>50340986</v>
      </c>
      <c r="ID18" s="468"/>
      <c r="IE18" s="467">
        <v>1446104</v>
      </c>
      <c r="IF18" s="468"/>
      <c r="IG18" s="467">
        <v>319659</v>
      </c>
      <c r="IH18" s="468"/>
      <c r="II18" s="467">
        <v>0</v>
      </c>
      <c r="IJ18" s="468"/>
      <c r="IK18" s="467">
        <v>1126445</v>
      </c>
      <c r="IL18" s="468"/>
      <c r="IM18" s="467">
        <v>9650321566</v>
      </c>
      <c r="IN18" s="468"/>
      <c r="IO18" s="467">
        <v>342428699</v>
      </c>
      <c r="IP18" s="468"/>
      <c r="IQ18" s="467">
        <v>41639161</v>
      </c>
      <c r="IR18" s="468"/>
      <c r="IS18" s="467">
        <v>40313508</v>
      </c>
      <c r="IT18" s="468"/>
      <c r="IU18" s="467">
        <v>166202531</v>
      </c>
      <c r="IV18" s="468"/>
      <c r="IW18" s="467">
        <v>88713707</v>
      </c>
      <c r="IX18" s="468"/>
    </row>
    <row r="19" spans="4:258">
      <c r="D19" s="1585"/>
      <c r="E19" s="469" t="s">
        <v>150</v>
      </c>
      <c r="F19" s="470" t="s">
        <v>290</v>
      </c>
      <c r="G19" s="471">
        <v>1712219757</v>
      </c>
      <c r="H19" s="472"/>
      <c r="I19" s="471">
        <v>85626219</v>
      </c>
      <c r="J19" s="472"/>
      <c r="K19" s="471">
        <v>591444</v>
      </c>
      <c r="L19" s="472"/>
      <c r="M19" s="471">
        <v>12140743</v>
      </c>
      <c r="N19" s="472"/>
      <c r="O19" s="471">
        <v>49210910</v>
      </c>
      <c r="P19" s="472"/>
      <c r="Q19" s="471">
        <v>22540421</v>
      </c>
      <c r="R19" s="472"/>
      <c r="S19" s="471">
        <v>1142701</v>
      </c>
      <c r="T19" s="472"/>
      <c r="U19" s="471">
        <v>23250844</v>
      </c>
      <c r="V19" s="472"/>
      <c r="W19" s="471">
        <v>463984</v>
      </c>
      <c r="X19" s="472"/>
      <c r="Y19" s="471">
        <v>5068139</v>
      </c>
      <c r="Z19" s="472"/>
      <c r="AA19" s="471">
        <v>7394496</v>
      </c>
      <c r="AB19" s="472"/>
      <c r="AC19" s="471">
        <v>340326</v>
      </c>
      <c r="AD19" s="472"/>
      <c r="AE19" s="471">
        <v>1906572</v>
      </c>
      <c r="AF19" s="472"/>
      <c r="AG19" s="471">
        <v>315587</v>
      </c>
      <c r="AH19" s="472"/>
      <c r="AI19" s="471">
        <v>7732863</v>
      </c>
      <c r="AJ19" s="472"/>
      <c r="AK19" s="471">
        <v>28543</v>
      </c>
      <c r="AL19" s="472"/>
      <c r="AM19" s="471">
        <v>334</v>
      </c>
      <c r="AN19" s="472"/>
      <c r="AO19" s="471">
        <v>9741276</v>
      </c>
      <c r="AP19" s="472"/>
      <c r="AQ19" s="471">
        <v>9741276</v>
      </c>
      <c r="AR19" s="472"/>
      <c r="AS19" s="471">
        <v>141068596</v>
      </c>
      <c r="AT19" s="472"/>
      <c r="AU19" s="471">
        <v>48543324</v>
      </c>
      <c r="AV19" s="472"/>
      <c r="AW19" s="471">
        <v>56883</v>
      </c>
      <c r="AX19" s="472"/>
      <c r="AY19" s="471">
        <v>57849</v>
      </c>
      <c r="AZ19" s="472"/>
      <c r="BA19" s="471">
        <v>44306765</v>
      </c>
      <c r="BB19" s="472"/>
      <c r="BC19" s="471">
        <v>16180054</v>
      </c>
      <c r="BD19" s="472"/>
      <c r="BE19" s="471">
        <v>4857756</v>
      </c>
      <c r="BF19" s="472"/>
      <c r="BG19" s="471">
        <v>13345227</v>
      </c>
      <c r="BH19" s="472"/>
      <c r="BI19" s="471">
        <v>13720738</v>
      </c>
      <c r="BJ19" s="472"/>
      <c r="BK19" s="471">
        <v>0</v>
      </c>
      <c r="BL19" s="472"/>
      <c r="BM19" s="471">
        <v>5055529</v>
      </c>
      <c r="BN19" s="472"/>
      <c r="BO19" s="471">
        <v>793971</v>
      </c>
      <c r="BP19" s="472"/>
      <c r="BQ19" s="471">
        <v>871</v>
      </c>
      <c r="BR19" s="472"/>
      <c r="BS19" s="471">
        <v>4260687</v>
      </c>
      <c r="BT19" s="472"/>
      <c r="BU19" s="471">
        <v>128652240</v>
      </c>
      <c r="BV19" s="472"/>
      <c r="BW19" s="471">
        <v>906138</v>
      </c>
      <c r="BX19" s="472"/>
      <c r="BY19" s="471">
        <v>9167862</v>
      </c>
      <c r="BZ19" s="472"/>
      <c r="CA19" s="471">
        <v>77802774</v>
      </c>
      <c r="CB19" s="472"/>
      <c r="CC19" s="471">
        <v>102384</v>
      </c>
      <c r="CD19" s="472"/>
      <c r="CE19" s="471">
        <v>524880</v>
      </c>
      <c r="CF19" s="472"/>
      <c r="CG19" s="471">
        <v>3292707</v>
      </c>
      <c r="CH19" s="472"/>
      <c r="CI19" s="471">
        <v>757271</v>
      </c>
      <c r="CJ19" s="472"/>
      <c r="CK19" s="471">
        <v>122025</v>
      </c>
      <c r="CL19" s="472"/>
      <c r="CM19" s="471">
        <v>437465</v>
      </c>
      <c r="CN19" s="472"/>
      <c r="CO19" s="471">
        <v>45128</v>
      </c>
      <c r="CP19" s="472"/>
      <c r="CQ19" s="471">
        <v>35493606</v>
      </c>
      <c r="CR19" s="472"/>
      <c r="CS19" s="471">
        <v>138768228</v>
      </c>
      <c r="CT19" s="472"/>
      <c r="CU19" s="471">
        <v>84758801</v>
      </c>
      <c r="CV19" s="472"/>
      <c r="CW19" s="471">
        <v>54009427</v>
      </c>
      <c r="CX19" s="472"/>
      <c r="CY19" s="471">
        <v>8455912</v>
      </c>
      <c r="CZ19" s="472"/>
      <c r="DA19" s="471">
        <v>437799</v>
      </c>
      <c r="DB19" s="472"/>
      <c r="DC19" s="471">
        <v>7990113</v>
      </c>
      <c r="DD19" s="472"/>
      <c r="DE19" s="471">
        <v>28000</v>
      </c>
      <c r="DF19" s="472"/>
      <c r="DG19" s="471">
        <v>49726809</v>
      </c>
      <c r="DH19" s="472"/>
      <c r="DI19" s="471">
        <v>49700429</v>
      </c>
      <c r="DJ19" s="472"/>
      <c r="DK19" s="471">
        <v>21926</v>
      </c>
      <c r="DL19" s="472"/>
      <c r="DM19" s="471">
        <v>4454</v>
      </c>
      <c r="DN19" s="472"/>
      <c r="DO19" s="471">
        <v>363851466</v>
      </c>
      <c r="DP19" s="472"/>
      <c r="DQ19" s="471">
        <v>334058873</v>
      </c>
      <c r="DR19" s="472"/>
      <c r="DS19" s="471">
        <v>28952701</v>
      </c>
      <c r="DT19" s="472"/>
      <c r="DU19" s="471">
        <v>839892</v>
      </c>
      <c r="DV19" s="472"/>
      <c r="DW19" s="471">
        <v>81371588</v>
      </c>
      <c r="DX19" s="472"/>
      <c r="DY19" s="471">
        <v>51798</v>
      </c>
      <c r="DZ19" s="472"/>
      <c r="EA19" s="471">
        <v>278445</v>
      </c>
      <c r="EB19" s="472"/>
      <c r="EC19" s="471">
        <v>594258</v>
      </c>
      <c r="ED19" s="472"/>
      <c r="EE19" s="471">
        <v>32716</v>
      </c>
      <c r="EF19" s="472"/>
      <c r="EG19" s="471">
        <v>947916</v>
      </c>
      <c r="EH19" s="472"/>
      <c r="EI19" s="471">
        <v>311059</v>
      </c>
      <c r="EJ19" s="472"/>
      <c r="EK19" s="471">
        <v>2566357</v>
      </c>
      <c r="EL19" s="472"/>
      <c r="EM19" s="471">
        <v>1379343</v>
      </c>
      <c r="EN19" s="472"/>
      <c r="EO19" s="471">
        <v>3660810</v>
      </c>
      <c r="EP19" s="472"/>
      <c r="EQ19" s="471">
        <v>324348</v>
      </c>
      <c r="ER19" s="472"/>
      <c r="ES19" s="471">
        <v>101065</v>
      </c>
      <c r="ET19" s="472"/>
      <c r="EU19" s="471">
        <v>28576149</v>
      </c>
      <c r="EV19" s="472"/>
      <c r="EW19" s="471">
        <v>37259135</v>
      </c>
      <c r="EX19" s="472"/>
      <c r="EY19" s="471">
        <v>5288189</v>
      </c>
      <c r="EZ19" s="472"/>
      <c r="FA19" s="471">
        <v>2862047</v>
      </c>
      <c r="FB19" s="472"/>
      <c r="FC19" s="471">
        <v>1107403</v>
      </c>
      <c r="FD19" s="472"/>
      <c r="FE19" s="471">
        <v>653742</v>
      </c>
      <c r="FF19" s="472"/>
      <c r="FG19" s="471">
        <v>1067347</v>
      </c>
      <c r="FH19" s="472"/>
      <c r="FI19" s="471">
        <v>33555</v>
      </c>
      <c r="FJ19" s="472"/>
      <c r="FK19" s="471">
        <v>68490697</v>
      </c>
      <c r="FL19" s="472"/>
      <c r="FM19" s="471">
        <v>10915496</v>
      </c>
      <c r="FN19" s="472"/>
      <c r="FO19" s="471">
        <v>35691505</v>
      </c>
      <c r="FP19" s="472"/>
      <c r="FQ19" s="471">
        <v>21883696</v>
      </c>
      <c r="FR19" s="472"/>
      <c r="FS19" s="471">
        <v>3150007</v>
      </c>
      <c r="FT19" s="472"/>
      <c r="FU19" s="471">
        <v>3150007</v>
      </c>
      <c r="FV19" s="472"/>
      <c r="FW19" s="471">
        <v>231521402</v>
      </c>
      <c r="FX19" s="472"/>
      <c r="FY19" s="471">
        <v>45736783</v>
      </c>
      <c r="FZ19" s="472"/>
      <c r="GA19" s="471">
        <v>163509085</v>
      </c>
      <c r="GB19" s="472"/>
      <c r="GC19" s="471">
        <v>986240</v>
      </c>
      <c r="GD19" s="472"/>
      <c r="GE19" s="471">
        <v>0</v>
      </c>
      <c r="GF19" s="472"/>
      <c r="GG19" s="471">
        <v>13495199</v>
      </c>
      <c r="GH19" s="472"/>
      <c r="GI19" s="471">
        <v>0</v>
      </c>
      <c r="GJ19" s="472"/>
      <c r="GK19" s="471">
        <v>1358363</v>
      </c>
      <c r="GL19" s="472"/>
      <c r="GM19" s="471">
        <v>1881</v>
      </c>
      <c r="GN19" s="472"/>
      <c r="GO19" s="471">
        <v>103174</v>
      </c>
      <c r="GP19" s="472"/>
      <c r="GQ19" s="471">
        <v>5289444</v>
      </c>
      <c r="GR19" s="472"/>
      <c r="GS19" s="471">
        <v>1041233</v>
      </c>
      <c r="GT19" s="472"/>
      <c r="GU19" s="471">
        <v>144428281</v>
      </c>
      <c r="GV19" s="472"/>
      <c r="GW19" s="471">
        <v>116811597</v>
      </c>
      <c r="GX19" s="472"/>
      <c r="GY19" s="471">
        <v>27616684</v>
      </c>
      <c r="GZ19" s="472"/>
      <c r="HA19" s="471">
        <v>57082538</v>
      </c>
      <c r="HB19" s="472"/>
      <c r="HC19" s="471">
        <v>67258</v>
      </c>
      <c r="HD19" s="472"/>
      <c r="HE19" s="471">
        <v>56493478</v>
      </c>
      <c r="HF19" s="472"/>
      <c r="HG19" s="471">
        <v>510420</v>
      </c>
      <c r="HH19" s="472"/>
      <c r="HI19" s="471">
        <v>11382</v>
      </c>
      <c r="HJ19" s="472"/>
      <c r="HK19" s="471">
        <v>10244337</v>
      </c>
      <c r="HL19" s="472"/>
      <c r="HM19" s="471">
        <v>10084246</v>
      </c>
      <c r="HN19" s="472"/>
      <c r="HO19" s="471">
        <v>147497</v>
      </c>
      <c r="HP19" s="472"/>
      <c r="HQ19" s="471">
        <v>12594</v>
      </c>
      <c r="HR19" s="472"/>
      <c r="HS19" s="471">
        <v>0</v>
      </c>
      <c r="HT19" s="472"/>
      <c r="HU19" s="471">
        <v>0</v>
      </c>
      <c r="HV19" s="472"/>
      <c r="HW19" s="471">
        <v>158585827</v>
      </c>
      <c r="HX19" s="472"/>
      <c r="HY19" s="471">
        <v>152130673</v>
      </c>
      <c r="HZ19" s="472"/>
      <c r="IA19" s="471">
        <v>1262458</v>
      </c>
      <c r="IB19" s="472"/>
      <c r="IC19" s="471">
        <v>5192696</v>
      </c>
      <c r="ID19" s="472"/>
      <c r="IE19" s="471">
        <v>285914</v>
      </c>
      <c r="IF19" s="472"/>
      <c r="IG19" s="471">
        <v>182545</v>
      </c>
      <c r="IH19" s="472"/>
      <c r="II19" s="471">
        <v>0</v>
      </c>
      <c r="IJ19" s="472"/>
      <c r="IK19" s="471">
        <v>103369</v>
      </c>
      <c r="IL19" s="472"/>
      <c r="IM19" s="471">
        <v>1181763133</v>
      </c>
      <c r="IN19" s="472"/>
      <c r="IO19" s="471">
        <v>67020004</v>
      </c>
      <c r="IP19" s="472"/>
      <c r="IQ19" s="471">
        <v>569656</v>
      </c>
      <c r="IR19" s="472"/>
      <c r="IS19" s="471">
        <v>6944447</v>
      </c>
      <c r="IT19" s="472"/>
      <c r="IU19" s="471">
        <v>41602054</v>
      </c>
      <c r="IV19" s="472"/>
      <c r="IW19" s="471">
        <v>16910805</v>
      </c>
      <c r="IX19" s="472"/>
    </row>
    <row r="20" spans="4:258">
      <c r="D20" s="1585"/>
      <c r="E20" s="465" t="s">
        <v>151</v>
      </c>
      <c r="F20" s="466" t="s">
        <v>291</v>
      </c>
      <c r="G20" s="467">
        <v>1459771310</v>
      </c>
      <c r="H20" s="468"/>
      <c r="I20" s="467">
        <v>74273049</v>
      </c>
      <c r="J20" s="468"/>
      <c r="K20" s="467">
        <v>3284593</v>
      </c>
      <c r="L20" s="468"/>
      <c r="M20" s="467">
        <v>17153363</v>
      </c>
      <c r="N20" s="468"/>
      <c r="O20" s="467">
        <v>44796589</v>
      </c>
      <c r="P20" s="468"/>
      <c r="Q20" s="467">
        <v>9000153</v>
      </c>
      <c r="R20" s="468"/>
      <c r="S20" s="467">
        <v>38351</v>
      </c>
      <c r="T20" s="468"/>
      <c r="U20" s="467">
        <v>10140718</v>
      </c>
      <c r="V20" s="468"/>
      <c r="W20" s="467">
        <v>429287</v>
      </c>
      <c r="X20" s="468"/>
      <c r="Y20" s="467">
        <v>1328620</v>
      </c>
      <c r="Z20" s="468"/>
      <c r="AA20" s="467">
        <v>8075156</v>
      </c>
      <c r="AB20" s="468"/>
      <c r="AC20" s="467">
        <v>165761</v>
      </c>
      <c r="AD20" s="468"/>
      <c r="AE20" s="467">
        <v>63886</v>
      </c>
      <c r="AF20" s="468"/>
      <c r="AG20" s="467">
        <v>7898</v>
      </c>
      <c r="AH20" s="468"/>
      <c r="AI20" s="467">
        <v>70109</v>
      </c>
      <c r="AJ20" s="468"/>
      <c r="AK20" s="467">
        <v>1</v>
      </c>
      <c r="AL20" s="468"/>
      <c r="AM20" s="467">
        <v>0</v>
      </c>
      <c r="AN20" s="468"/>
      <c r="AO20" s="467">
        <v>4158883</v>
      </c>
      <c r="AP20" s="468"/>
      <c r="AQ20" s="467">
        <v>4158883</v>
      </c>
      <c r="AR20" s="468"/>
      <c r="AS20" s="467">
        <v>42802876</v>
      </c>
      <c r="AT20" s="468"/>
      <c r="AU20" s="467">
        <v>3100462</v>
      </c>
      <c r="AV20" s="468"/>
      <c r="AW20" s="467">
        <v>30190</v>
      </c>
      <c r="AX20" s="468"/>
      <c r="AY20" s="467">
        <v>54331</v>
      </c>
      <c r="AZ20" s="468"/>
      <c r="BA20" s="467">
        <v>625391</v>
      </c>
      <c r="BB20" s="468"/>
      <c r="BC20" s="467">
        <v>496412</v>
      </c>
      <c r="BD20" s="468"/>
      <c r="BE20" s="467">
        <v>6341025</v>
      </c>
      <c r="BF20" s="468"/>
      <c r="BG20" s="467">
        <v>25117358</v>
      </c>
      <c r="BH20" s="468"/>
      <c r="BI20" s="467">
        <v>7037083</v>
      </c>
      <c r="BJ20" s="468"/>
      <c r="BK20" s="467">
        <v>624</v>
      </c>
      <c r="BL20" s="468"/>
      <c r="BM20" s="467">
        <v>4120170</v>
      </c>
      <c r="BN20" s="468"/>
      <c r="BO20" s="467">
        <v>4035343</v>
      </c>
      <c r="BP20" s="468"/>
      <c r="BQ20" s="467">
        <v>10296</v>
      </c>
      <c r="BR20" s="468"/>
      <c r="BS20" s="467">
        <v>74531</v>
      </c>
      <c r="BT20" s="468"/>
      <c r="BU20" s="467">
        <v>147288767</v>
      </c>
      <c r="BV20" s="468"/>
      <c r="BW20" s="467">
        <v>258619</v>
      </c>
      <c r="BX20" s="468"/>
      <c r="BY20" s="467">
        <v>141198</v>
      </c>
      <c r="BZ20" s="468"/>
      <c r="CA20" s="467">
        <v>131633023</v>
      </c>
      <c r="CB20" s="468"/>
      <c r="CC20" s="467">
        <v>51882</v>
      </c>
      <c r="CD20" s="468"/>
      <c r="CE20" s="467">
        <v>403237</v>
      </c>
      <c r="CF20" s="468"/>
      <c r="CG20" s="467">
        <v>151972</v>
      </c>
      <c r="CH20" s="468"/>
      <c r="CI20" s="467">
        <v>2600161</v>
      </c>
      <c r="CJ20" s="468"/>
      <c r="CK20" s="467">
        <v>97297</v>
      </c>
      <c r="CL20" s="468"/>
      <c r="CM20" s="467">
        <v>20</v>
      </c>
      <c r="CN20" s="468"/>
      <c r="CO20" s="467">
        <v>7128</v>
      </c>
      <c r="CP20" s="468"/>
      <c r="CQ20" s="467">
        <v>11944230</v>
      </c>
      <c r="CR20" s="468"/>
      <c r="CS20" s="467">
        <v>49527343</v>
      </c>
      <c r="CT20" s="468"/>
      <c r="CU20" s="467">
        <v>28390325</v>
      </c>
      <c r="CV20" s="468"/>
      <c r="CW20" s="467">
        <v>21137018</v>
      </c>
      <c r="CX20" s="468"/>
      <c r="CY20" s="467">
        <v>134133</v>
      </c>
      <c r="CZ20" s="468"/>
      <c r="DA20" s="467">
        <v>2610</v>
      </c>
      <c r="DB20" s="468"/>
      <c r="DC20" s="467">
        <v>131523</v>
      </c>
      <c r="DD20" s="468"/>
      <c r="DE20" s="467">
        <v>0</v>
      </c>
      <c r="DF20" s="468"/>
      <c r="DG20" s="467">
        <v>270273672</v>
      </c>
      <c r="DH20" s="468"/>
      <c r="DI20" s="467">
        <v>269874302</v>
      </c>
      <c r="DJ20" s="468"/>
      <c r="DK20" s="467">
        <v>397577</v>
      </c>
      <c r="DL20" s="468"/>
      <c r="DM20" s="467">
        <v>1793</v>
      </c>
      <c r="DN20" s="468"/>
      <c r="DO20" s="467">
        <v>6175861</v>
      </c>
      <c r="DP20" s="468"/>
      <c r="DQ20" s="467">
        <v>0</v>
      </c>
      <c r="DR20" s="468"/>
      <c r="DS20" s="467">
        <v>6054949</v>
      </c>
      <c r="DT20" s="468"/>
      <c r="DU20" s="467">
        <v>120912</v>
      </c>
      <c r="DV20" s="468"/>
      <c r="DW20" s="467">
        <v>96591030</v>
      </c>
      <c r="DX20" s="468"/>
      <c r="DY20" s="467">
        <v>0</v>
      </c>
      <c r="DZ20" s="468"/>
      <c r="EA20" s="467">
        <v>4121</v>
      </c>
      <c r="EB20" s="468"/>
      <c r="EC20" s="467">
        <v>4141</v>
      </c>
      <c r="ED20" s="468"/>
      <c r="EE20" s="467">
        <v>5223</v>
      </c>
      <c r="EF20" s="468"/>
      <c r="EG20" s="467">
        <v>2617278</v>
      </c>
      <c r="EH20" s="468"/>
      <c r="EI20" s="467">
        <v>185362</v>
      </c>
      <c r="EJ20" s="468"/>
      <c r="EK20" s="467">
        <v>7163663</v>
      </c>
      <c r="EL20" s="468"/>
      <c r="EM20" s="467">
        <v>7054534</v>
      </c>
      <c r="EN20" s="468"/>
      <c r="EO20" s="467">
        <v>42352972</v>
      </c>
      <c r="EP20" s="468"/>
      <c r="EQ20" s="467">
        <v>2445164</v>
      </c>
      <c r="ER20" s="468"/>
      <c r="ES20" s="467">
        <v>1979476</v>
      </c>
      <c r="ET20" s="468"/>
      <c r="EU20" s="467">
        <v>4504204</v>
      </c>
      <c r="EV20" s="468"/>
      <c r="EW20" s="467">
        <v>17479204</v>
      </c>
      <c r="EX20" s="468"/>
      <c r="EY20" s="467">
        <v>10795688</v>
      </c>
      <c r="EZ20" s="468"/>
      <c r="FA20" s="467">
        <v>16802914</v>
      </c>
      <c r="FB20" s="468"/>
      <c r="FC20" s="467">
        <v>173025</v>
      </c>
      <c r="FD20" s="468"/>
      <c r="FE20" s="467">
        <v>16521715</v>
      </c>
      <c r="FF20" s="468"/>
      <c r="FG20" s="467">
        <v>107874</v>
      </c>
      <c r="FH20" s="468"/>
      <c r="FI20" s="467">
        <v>300</v>
      </c>
      <c r="FJ20" s="468"/>
      <c r="FK20" s="467">
        <v>62973732</v>
      </c>
      <c r="FL20" s="468"/>
      <c r="FM20" s="467">
        <v>12373625</v>
      </c>
      <c r="FN20" s="468"/>
      <c r="FO20" s="467">
        <v>15290872</v>
      </c>
      <c r="FP20" s="468"/>
      <c r="FQ20" s="467">
        <v>35309235</v>
      </c>
      <c r="FR20" s="468"/>
      <c r="FS20" s="467">
        <v>835</v>
      </c>
      <c r="FT20" s="468"/>
      <c r="FU20" s="467">
        <v>835</v>
      </c>
      <c r="FV20" s="468"/>
      <c r="FW20" s="467">
        <v>228250623</v>
      </c>
      <c r="FX20" s="468"/>
      <c r="FY20" s="467">
        <v>2204744</v>
      </c>
      <c r="FZ20" s="468"/>
      <c r="GA20" s="467">
        <v>73734417</v>
      </c>
      <c r="GB20" s="468"/>
      <c r="GC20" s="467">
        <v>25325</v>
      </c>
      <c r="GD20" s="468"/>
      <c r="GE20" s="467">
        <v>30</v>
      </c>
      <c r="GF20" s="468"/>
      <c r="GG20" s="467">
        <v>11508432</v>
      </c>
      <c r="GH20" s="468"/>
      <c r="GI20" s="467">
        <v>0</v>
      </c>
      <c r="GJ20" s="468"/>
      <c r="GK20" s="467">
        <v>1487243</v>
      </c>
      <c r="GL20" s="468"/>
      <c r="GM20" s="467">
        <v>0</v>
      </c>
      <c r="GN20" s="468"/>
      <c r="GO20" s="467">
        <v>629</v>
      </c>
      <c r="GP20" s="468"/>
      <c r="GQ20" s="467">
        <v>4689474</v>
      </c>
      <c r="GR20" s="468"/>
      <c r="GS20" s="467">
        <v>134600329</v>
      </c>
      <c r="GT20" s="468"/>
      <c r="GU20" s="467">
        <v>78773067</v>
      </c>
      <c r="GV20" s="468"/>
      <c r="GW20" s="467">
        <v>58889314</v>
      </c>
      <c r="GX20" s="468"/>
      <c r="GY20" s="467">
        <v>19883753</v>
      </c>
      <c r="GZ20" s="468"/>
      <c r="HA20" s="467">
        <v>342846551</v>
      </c>
      <c r="HB20" s="468"/>
      <c r="HC20" s="467">
        <v>358766</v>
      </c>
      <c r="HD20" s="468"/>
      <c r="HE20" s="467">
        <v>342487785</v>
      </c>
      <c r="HF20" s="468"/>
      <c r="HG20" s="467">
        <v>0</v>
      </c>
      <c r="HH20" s="468"/>
      <c r="HI20" s="467">
        <v>0</v>
      </c>
      <c r="HJ20" s="468"/>
      <c r="HK20" s="467">
        <v>1994441</v>
      </c>
      <c r="HL20" s="468"/>
      <c r="HM20" s="467">
        <v>1436585</v>
      </c>
      <c r="HN20" s="468"/>
      <c r="HO20" s="467">
        <v>13938</v>
      </c>
      <c r="HP20" s="468"/>
      <c r="HQ20" s="467">
        <v>543918</v>
      </c>
      <c r="HR20" s="468"/>
      <c r="HS20" s="467">
        <v>0</v>
      </c>
      <c r="HT20" s="468"/>
      <c r="HU20" s="467">
        <v>0</v>
      </c>
      <c r="HV20" s="468"/>
      <c r="HW20" s="467">
        <v>22638954</v>
      </c>
      <c r="HX20" s="468"/>
      <c r="HY20" s="467">
        <v>17072084</v>
      </c>
      <c r="HZ20" s="468"/>
      <c r="IA20" s="467">
        <v>80026</v>
      </c>
      <c r="IB20" s="468"/>
      <c r="IC20" s="467">
        <v>5486844</v>
      </c>
      <c r="ID20" s="468"/>
      <c r="IE20" s="467">
        <v>3691</v>
      </c>
      <c r="IF20" s="468"/>
      <c r="IG20" s="467">
        <v>2478</v>
      </c>
      <c r="IH20" s="468"/>
      <c r="II20" s="467">
        <v>0</v>
      </c>
      <c r="IJ20" s="468"/>
      <c r="IK20" s="467">
        <v>1213</v>
      </c>
      <c r="IL20" s="468"/>
      <c r="IM20" s="467">
        <v>1197523675</v>
      </c>
      <c r="IN20" s="468"/>
      <c r="IO20" s="467">
        <v>45470193</v>
      </c>
      <c r="IP20" s="468"/>
      <c r="IQ20" s="467">
        <v>3134006</v>
      </c>
      <c r="IR20" s="468"/>
      <c r="IS20" s="467">
        <v>16431782</v>
      </c>
      <c r="IT20" s="468"/>
      <c r="IU20" s="467">
        <v>18397000</v>
      </c>
      <c r="IV20" s="468"/>
      <c r="IW20" s="467">
        <v>7472152</v>
      </c>
      <c r="IX20" s="468"/>
    </row>
    <row r="21" spans="4:258">
      <c r="D21" s="1586"/>
      <c r="E21" s="469" t="s">
        <v>152</v>
      </c>
      <c r="F21" s="470" t="s">
        <v>292</v>
      </c>
      <c r="G21" s="471">
        <v>535574938</v>
      </c>
      <c r="H21" s="472"/>
      <c r="I21" s="471">
        <v>12067024</v>
      </c>
      <c r="J21" s="472"/>
      <c r="K21" s="471">
        <v>76542</v>
      </c>
      <c r="L21" s="472"/>
      <c r="M21" s="471">
        <v>2751109</v>
      </c>
      <c r="N21" s="472"/>
      <c r="O21" s="471">
        <v>1580229</v>
      </c>
      <c r="P21" s="472"/>
      <c r="Q21" s="471">
        <v>7659144</v>
      </c>
      <c r="R21" s="472"/>
      <c r="S21" s="471">
        <v>0</v>
      </c>
      <c r="T21" s="472"/>
      <c r="U21" s="471">
        <v>7909001</v>
      </c>
      <c r="V21" s="472"/>
      <c r="W21" s="471">
        <v>7056</v>
      </c>
      <c r="X21" s="472"/>
      <c r="Y21" s="471">
        <v>1112587</v>
      </c>
      <c r="Z21" s="472"/>
      <c r="AA21" s="471">
        <v>6024305</v>
      </c>
      <c r="AB21" s="472"/>
      <c r="AC21" s="471">
        <v>262217</v>
      </c>
      <c r="AD21" s="472"/>
      <c r="AE21" s="471">
        <v>66243</v>
      </c>
      <c r="AF21" s="472"/>
      <c r="AG21" s="471">
        <v>104893</v>
      </c>
      <c r="AH21" s="472"/>
      <c r="AI21" s="471">
        <v>72669</v>
      </c>
      <c r="AJ21" s="472"/>
      <c r="AK21" s="471">
        <v>259031</v>
      </c>
      <c r="AL21" s="472"/>
      <c r="AM21" s="471">
        <v>0</v>
      </c>
      <c r="AN21" s="472"/>
      <c r="AO21" s="471">
        <v>1317420</v>
      </c>
      <c r="AP21" s="472"/>
      <c r="AQ21" s="471">
        <v>1317420</v>
      </c>
      <c r="AR21" s="472"/>
      <c r="AS21" s="471">
        <v>71422289</v>
      </c>
      <c r="AT21" s="472"/>
      <c r="AU21" s="471">
        <v>2287750</v>
      </c>
      <c r="AV21" s="472"/>
      <c r="AW21" s="471">
        <v>140914</v>
      </c>
      <c r="AX21" s="472"/>
      <c r="AY21" s="471">
        <v>98237</v>
      </c>
      <c r="AZ21" s="472"/>
      <c r="BA21" s="471">
        <v>1790053</v>
      </c>
      <c r="BB21" s="472"/>
      <c r="BC21" s="471">
        <v>52673885</v>
      </c>
      <c r="BD21" s="472"/>
      <c r="BE21" s="471">
        <v>3231971</v>
      </c>
      <c r="BF21" s="472"/>
      <c r="BG21" s="471">
        <v>11007931</v>
      </c>
      <c r="BH21" s="472"/>
      <c r="BI21" s="471">
        <v>191548</v>
      </c>
      <c r="BJ21" s="472"/>
      <c r="BK21" s="471">
        <v>0</v>
      </c>
      <c r="BL21" s="472"/>
      <c r="BM21" s="471">
        <v>14426318</v>
      </c>
      <c r="BN21" s="472"/>
      <c r="BO21" s="471">
        <v>1504805</v>
      </c>
      <c r="BP21" s="472"/>
      <c r="BQ21" s="471">
        <v>12915322</v>
      </c>
      <c r="BR21" s="472"/>
      <c r="BS21" s="471">
        <v>6191</v>
      </c>
      <c r="BT21" s="472"/>
      <c r="BU21" s="471">
        <v>4966077</v>
      </c>
      <c r="BV21" s="472"/>
      <c r="BW21" s="471">
        <v>691279</v>
      </c>
      <c r="BX21" s="472"/>
      <c r="BY21" s="471">
        <v>658053</v>
      </c>
      <c r="BZ21" s="472"/>
      <c r="CA21" s="471">
        <v>78</v>
      </c>
      <c r="CB21" s="472"/>
      <c r="CC21" s="471">
        <v>0</v>
      </c>
      <c r="CD21" s="472"/>
      <c r="CE21" s="471">
        <v>55778</v>
      </c>
      <c r="CF21" s="472"/>
      <c r="CG21" s="471">
        <v>871919</v>
      </c>
      <c r="CH21" s="472"/>
      <c r="CI21" s="471">
        <v>66207</v>
      </c>
      <c r="CJ21" s="472"/>
      <c r="CK21" s="471">
        <v>419038</v>
      </c>
      <c r="CL21" s="472"/>
      <c r="CM21" s="471">
        <v>12</v>
      </c>
      <c r="CN21" s="472"/>
      <c r="CO21" s="471">
        <v>13921</v>
      </c>
      <c r="CP21" s="472"/>
      <c r="CQ21" s="471">
        <v>2189792</v>
      </c>
      <c r="CR21" s="472"/>
      <c r="CS21" s="471">
        <v>44647439</v>
      </c>
      <c r="CT21" s="472"/>
      <c r="CU21" s="471">
        <v>44286859</v>
      </c>
      <c r="CV21" s="472"/>
      <c r="CW21" s="471">
        <v>360580</v>
      </c>
      <c r="CX21" s="472"/>
      <c r="CY21" s="471">
        <v>379194</v>
      </c>
      <c r="CZ21" s="472"/>
      <c r="DA21" s="471">
        <v>341862</v>
      </c>
      <c r="DB21" s="472"/>
      <c r="DC21" s="471">
        <v>37332</v>
      </c>
      <c r="DD21" s="472"/>
      <c r="DE21" s="471">
        <v>0</v>
      </c>
      <c r="DF21" s="472"/>
      <c r="DG21" s="471">
        <v>6030708</v>
      </c>
      <c r="DH21" s="472"/>
      <c r="DI21" s="471">
        <v>6030338</v>
      </c>
      <c r="DJ21" s="472"/>
      <c r="DK21" s="471">
        <v>370</v>
      </c>
      <c r="DL21" s="472"/>
      <c r="DM21" s="471">
        <v>0</v>
      </c>
      <c r="DN21" s="472"/>
      <c r="DO21" s="471">
        <v>1023035</v>
      </c>
      <c r="DP21" s="472"/>
      <c r="DQ21" s="471">
        <v>0</v>
      </c>
      <c r="DR21" s="472"/>
      <c r="DS21" s="471">
        <v>1019934</v>
      </c>
      <c r="DT21" s="472"/>
      <c r="DU21" s="471">
        <v>3101</v>
      </c>
      <c r="DV21" s="472"/>
      <c r="DW21" s="471">
        <v>113841187</v>
      </c>
      <c r="DX21" s="472"/>
      <c r="DY21" s="471">
        <v>0</v>
      </c>
      <c r="DZ21" s="472"/>
      <c r="EA21" s="471">
        <v>28387406</v>
      </c>
      <c r="EB21" s="472"/>
      <c r="EC21" s="471">
        <v>81880</v>
      </c>
      <c r="ED21" s="472"/>
      <c r="EE21" s="471">
        <v>57077</v>
      </c>
      <c r="EF21" s="472"/>
      <c r="EG21" s="471">
        <v>65643</v>
      </c>
      <c r="EH21" s="472"/>
      <c r="EI21" s="471">
        <v>26271104</v>
      </c>
      <c r="EJ21" s="472"/>
      <c r="EK21" s="471">
        <v>239609</v>
      </c>
      <c r="EL21" s="472"/>
      <c r="EM21" s="471">
        <v>45021</v>
      </c>
      <c r="EN21" s="472"/>
      <c r="EO21" s="471">
        <v>1803562</v>
      </c>
      <c r="EP21" s="472"/>
      <c r="EQ21" s="471">
        <v>151512</v>
      </c>
      <c r="ER21" s="472"/>
      <c r="ES21" s="471">
        <v>32550</v>
      </c>
      <c r="ET21" s="472"/>
      <c r="EU21" s="471">
        <v>9605744</v>
      </c>
      <c r="EV21" s="472"/>
      <c r="EW21" s="471">
        <v>39969466</v>
      </c>
      <c r="EX21" s="472"/>
      <c r="EY21" s="471">
        <v>7130613</v>
      </c>
      <c r="EZ21" s="472"/>
      <c r="FA21" s="471">
        <v>143594</v>
      </c>
      <c r="FB21" s="472"/>
      <c r="FC21" s="471">
        <v>138433</v>
      </c>
      <c r="FD21" s="472"/>
      <c r="FE21" s="471">
        <v>4629</v>
      </c>
      <c r="FF21" s="472"/>
      <c r="FG21" s="471">
        <v>311</v>
      </c>
      <c r="FH21" s="472"/>
      <c r="FI21" s="471">
        <v>221</v>
      </c>
      <c r="FJ21" s="472"/>
      <c r="FK21" s="471">
        <v>4374019</v>
      </c>
      <c r="FL21" s="472"/>
      <c r="FM21" s="471">
        <v>1208076</v>
      </c>
      <c r="FN21" s="472"/>
      <c r="FO21" s="471">
        <v>668463</v>
      </c>
      <c r="FP21" s="472"/>
      <c r="FQ21" s="471">
        <v>2497480</v>
      </c>
      <c r="FR21" s="472"/>
      <c r="FS21" s="471">
        <v>192179</v>
      </c>
      <c r="FT21" s="472"/>
      <c r="FU21" s="471">
        <v>192179</v>
      </c>
      <c r="FV21" s="472"/>
      <c r="FW21" s="471">
        <v>26269283</v>
      </c>
      <c r="FX21" s="472"/>
      <c r="FY21" s="471">
        <v>1027046</v>
      </c>
      <c r="FZ21" s="472"/>
      <c r="GA21" s="471">
        <v>4868486</v>
      </c>
      <c r="GB21" s="472"/>
      <c r="GC21" s="471">
        <v>9983924</v>
      </c>
      <c r="GD21" s="472"/>
      <c r="GE21" s="471">
        <v>0</v>
      </c>
      <c r="GF21" s="472"/>
      <c r="GG21" s="471">
        <v>1039226</v>
      </c>
      <c r="GH21" s="472"/>
      <c r="GI21" s="471">
        <v>0</v>
      </c>
      <c r="GJ21" s="472"/>
      <c r="GK21" s="471">
        <v>7133</v>
      </c>
      <c r="GL21" s="472"/>
      <c r="GM21" s="471">
        <v>0</v>
      </c>
      <c r="GN21" s="472"/>
      <c r="GO21" s="471">
        <v>32210</v>
      </c>
      <c r="GP21" s="472"/>
      <c r="GQ21" s="471">
        <v>41213</v>
      </c>
      <c r="GR21" s="472"/>
      <c r="GS21" s="471">
        <v>9270045</v>
      </c>
      <c r="GT21" s="472"/>
      <c r="GU21" s="471">
        <v>170258251</v>
      </c>
      <c r="GV21" s="472"/>
      <c r="GW21" s="471">
        <v>2333359</v>
      </c>
      <c r="GX21" s="472"/>
      <c r="GY21" s="471">
        <v>167924892</v>
      </c>
      <c r="GZ21" s="472"/>
      <c r="HA21" s="471">
        <v>50022412</v>
      </c>
      <c r="HB21" s="472"/>
      <c r="HC21" s="471">
        <v>0</v>
      </c>
      <c r="HD21" s="472"/>
      <c r="HE21" s="471">
        <v>49707323</v>
      </c>
      <c r="HF21" s="472"/>
      <c r="HG21" s="471">
        <v>314723</v>
      </c>
      <c r="HH21" s="472"/>
      <c r="HI21" s="471">
        <v>366</v>
      </c>
      <c r="HJ21" s="472"/>
      <c r="HK21" s="471">
        <v>5312667</v>
      </c>
      <c r="HL21" s="472"/>
      <c r="HM21" s="471">
        <v>1202490</v>
      </c>
      <c r="HN21" s="472"/>
      <c r="HO21" s="471">
        <v>4109393</v>
      </c>
      <c r="HP21" s="472"/>
      <c r="HQ21" s="471">
        <v>784</v>
      </c>
      <c r="HR21" s="472"/>
      <c r="HS21" s="471">
        <v>22436</v>
      </c>
      <c r="HT21" s="472"/>
      <c r="HU21" s="471">
        <v>22436</v>
      </c>
      <c r="HV21" s="472"/>
      <c r="HW21" s="471">
        <v>949460</v>
      </c>
      <c r="HX21" s="472"/>
      <c r="HY21" s="471">
        <v>657006</v>
      </c>
      <c r="HZ21" s="472"/>
      <c r="IA21" s="471">
        <v>83415</v>
      </c>
      <c r="IB21" s="472"/>
      <c r="IC21" s="471">
        <v>209039</v>
      </c>
      <c r="ID21" s="472"/>
      <c r="IE21" s="471">
        <v>945</v>
      </c>
      <c r="IF21" s="472"/>
      <c r="IG21" s="471">
        <v>945</v>
      </c>
      <c r="IH21" s="472"/>
      <c r="II21" s="471">
        <v>0</v>
      </c>
      <c r="IJ21" s="472"/>
      <c r="IK21" s="471">
        <v>0</v>
      </c>
      <c r="IL21" s="472"/>
      <c r="IM21" s="471">
        <v>404317541</v>
      </c>
      <c r="IN21" s="472"/>
      <c r="IO21" s="471">
        <v>11104780</v>
      </c>
      <c r="IP21" s="472"/>
      <c r="IQ21" s="471">
        <v>59792</v>
      </c>
      <c r="IR21" s="472"/>
      <c r="IS21" s="471">
        <v>2519679</v>
      </c>
      <c r="IT21" s="472"/>
      <c r="IU21" s="471">
        <v>1526396</v>
      </c>
      <c r="IV21" s="472"/>
      <c r="IW21" s="471">
        <v>6998913</v>
      </c>
      <c r="IX21" s="472"/>
    </row>
    <row r="22" spans="4:258">
      <c r="D22" s="1581">
        <v>2020</v>
      </c>
      <c r="E22" s="465" t="s">
        <v>263</v>
      </c>
      <c r="F22" s="466" t="s">
        <v>430</v>
      </c>
      <c r="G22" s="467">
        <v>53757392564</v>
      </c>
      <c r="H22" s="468"/>
      <c r="I22" s="467">
        <v>1525137729</v>
      </c>
      <c r="J22" s="468"/>
      <c r="K22" s="467">
        <v>253043406</v>
      </c>
      <c r="L22" s="468"/>
      <c r="M22" s="467">
        <v>222124683</v>
      </c>
      <c r="N22" s="468"/>
      <c r="O22" s="467">
        <v>629666989</v>
      </c>
      <c r="P22" s="468"/>
      <c r="Q22" s="467">
        <v>331564362</v>
      </c>
      <c r="R22" s="468"/>
      <c r="S22" s="467">
        <v>88738289</v>
      </c>
      <c r="T22" s="468"/>
      <c r="U22" s="467">
        <v>1585561719</v>
      </c>
      <c r="V22" s="468"/>
      <c r="W22" s="467">
        <v>108753416</v>
      </c>
      <c r="X22" s="468"/>
      <c r="Y22" s="467">
        <v>320699474</v>
      </c>
      <c r="Z22" s="468"/>
      <c r="AA22" s="467">
        <v>799836901</v>
      </c>
      <c r="AB22" s="468"/>
      <c r="AC22" s="467">
        <v>98831153</v>
      </c>
      <c r="AD22" s="468"/>
      <c r="AE22" s="467">
        <v>85553363</v>
      </c>
      <c r="AF22" s="468"/>
      <c r="AG22" s="467">
        <v>58444300</v>
      </c>
      <c r="AH22" s="468"/>
      <c r="AI22" s="467">
        <v>103690226</v>
      </c>
      <c r="AJ22" s="468"/>
      <c r="AK22" s="467">
        <v>5540818</v>
      </c>
      <c r="AL22" s="468"/>
      <c r="AM22" s="467">
        <v>4212068</v>
      </c>
      <c r="AN22" s="468"/>
      <c r="AO22" s="467">
        <v>802781370</v>
      </c>
      <c r="AP22" s="468"/>
      <c r="AQ22" s="467">
        <v>802781370</v>
      </c>
      <c r="AR22" s="468"/>
      <c r="AS22" s="467">
        <v>3552839938</v>
      </c>
      <c r="AT22" s="468"/>
      <c r="AU22" s="467">
        <v>315827434</v>
      </c>
      <c r="AV22" s="468"/>
      <c r="AW22" s="467">
        <v>96353243</v>
      </c>
      <c r="AX22" s="468"/>
      <c r="AY22" s="467">
        <v>32854183</v>
      </c>
      <c r="AZ22" s="468"/>
      <c r="BA22" s="467">
        <v>384866399</v>
      </c>
      <c r="BB22" s="468"/>
      <c r="BC22" s="467">
        <v>466849677</v>
      </c>
      <c r="BD22" s="468"/>
      <c r="BE22" s="467">
        <v>220453525</v>
      </c>
      <c r="BF22" s="468"/>
      <c r="BG22" s="467">
        <v>1167695485</v>
      </c>
      <c r="BH22" s="468"/>
      <c r="BI22" s="467">
        <v>182140044</v>
      </c>
      <c r="BJ22" s="468"/>
      <c r="BK22" s="467">
        <v>685799948</v>
      </c>
      <c r="BL22" s="468"/>
      <c r="BM22" s="467">
        <v>3141059459</v>
      </c>
      <c r="BN22" s="468"/>
      <c r="BO22" s="467">
        <v>279142590</v>
      </c>
      <c r="BP22" s="468"/>
      <c r="BQ22" s="467">
        <v>385700506</v>
      </c>
      <c r="BR22" s="468"/>
      <c r="BS22" s="467">
        <v>2476216363</v>
      </c>
      <c r="BT22" s="468"/>
      <c r="BU22" s="467">
        <v>3265204494</v>
      </c>
      <c r="BV22" s="468"/>
      <c r="BW22" s="467">
        <v>91674979</v>
      </c>
      <c r="BX22" s="468"/>
      <c r="BY22" s="467">
        <v>823306826</v>
      </c>
      <c r="BZ22" s="468"/>
      <c r="CA22" s="467">
        <v>1213671090</v>
      </c>
      <c r="CB22" s="468"/>
      <c r="CC22" s="467">
        <v>103732440</v>
      </c>
      <c r="CD22" s="468"/>
      <c r="CE22" s="467">
        <v>195403671</v>
      </c>
      <c r="CF22" s="468"/>
      <c r="CG22" s="467">
        <v>158296452</v>
      </c>
      <c r="CH22" s="468"/>
      <c r="CI22" s="467">
        <v>182785777</v>
      </c>
      <c r="CJ22" s="468"/>
      <c r="CK22" s="467">
        <v>93979158</v>
      </c>
      <c r="CL22" s="468"/>
      <c r="CM22" s="467">
        <v>5856966</v>
      </c>
      <c r="CN22" s="468"/>
      <c r="CO22" s="467">
        <v>4282521</v>
      </c>
      <c r="CP22" s="468"/>
      <c r="CQ22" s="467">
        <v>392214614</v>
      </c>
      <c r="CR22" s="468"/>
      <c r="CS22" s="467">
        <v>3822416673</v>
      </c>
      <c r="CT22" s="468"/>
      <c r="CU22" s="467">
        <v>2751920309</v>
      </c>
      <c r="CV22" s="468"/>
      <c r="CW22" s="467">
        <v>1070496364</v>
      </c>
      <c r="CX22" s="468"/>
      <c r="CY22" s="467">
        <v>248905520</v>
      </c>
      <c r="CZ22" s="468"/>
      <c r="DA22" s="467">
        <v>87162782</v>
      </c>
      <c r="DB22" s="468"/>
      <c r="DC22" s="467">
        <v>154992349</v>
      </c>
      <c r="DD22" s="468"/>
      <c r="DE22" s="467">
        <v>6750389</v>
      </c>
      <c r="DF22" s="468"/>
      <c r="DG22" s="467">
        <v>1658238375</v>
      </c>
      <c r="DH22" s="468"/>
      <c r="DI22" s="467">
        <v>642485228</v>
      </c>
      <c r="DJ22" s="468"/>
      <c r="DK22" s="467">
        <v>1015290101</v>
      </c>
      <c r="DL22" s="468"/>
      <c r="DM22" s="467">
        <v>463046</v>
      </c>
      <c r="DN22" s="468"/>
      <c r="DO22" s="467">
        <v>2303589542</v>
      </c>
      <c r="DP22" s="468"/>
      <c r="DQ22" s="467">
        <v>573784961</v>
      </c>
      <c r="DR22" s="468"/>
      <c r="DS22" s="467">
        <v>1681733319</v>
      </c>
      <c r="DT22" s="468"/>
      <c r="DU22" s="467">
        <v>48071262</v>
      </c>
      <c r="DV22" s="468"/>
      <c r="DW22" s="467">
        <v>4652971571</v>
      </c>
      <c r="DX22" s="468"/>
      <c r="DY22" s="467">
        <v>66958</v>
      </c>
      <c r="DZ22" s="468"/>
      <c r="EA22" s="467">
        <v>41649187</v>
      </c>
      <c r="EB22" s="468"/>
      <c r="EC22" s="467">
        <v>148753027</v>
      </c>
      <c r="ED22" s="468"/>
      <c r="EE22" s="467">
        <v>7600426</v>
      </c>
      <c r="EF22" s="468"/>
      <c r="EG22" s="467">
        <v>66446975</v>
      </c>
      <c r="EH22" s="468"/>
      <c r="EI22" s="467">
        <v>211723626</v>
      </c>
      <c r="EJ22" s="468"/>
      <c r="EK22" s="467">
        <v>276307712</v>
      </c>
      <c r="EL22" s="468"/>
      <c r="EM22" s="467">
        <v>60568520</v>
      </c>
      <c r="EN22" s="468"/>
      <c r="EO22" s="467">
        <v>96201640</v>
      </c>
      <c r="EP22" s="468"/>
      <c r="EQ22" s="467">
        <v>256752222</v>
      </c>
      <c r="ER22" s="468"/>
      <c r="ES22" s="467">
        <v>118345463</v>
      </c>
      <c r="ET22" s="468"/>
      <c r="EU22" s="467">
        <v>1840190279</v>
      </c>
      <c r="EV22" s="468"/>
      <c r="EW22" s="467">
        <v>743009752</v>
      </c>
      <c r="EX22" s="468"/>
      <c r="EY22" s="467">
        <v>785355784</v>
      </c>
      <c r="EZ22" s="468"/>
      <c r="FA22" s="467">
        <v>1596330038</v>
      </c>
      <c r="FB22" s="468"/>
      <c r="FC22" s="467">
        <v>1538207349</v>
      </c>
      <c r="FD22" s="468"/>
      <c r="FE22" s="467">
        <v>48070141</v>
      </c>
      <c r="FF22" s="468"/>
      <c r="FG22" s="467">
        <v>6599046</v>
      </c>
      <c r="FH22" s="468"/>
      <c r="FI22" s="467">
        <v>3453502</v>
      </c>
      <c r="FJ22" s="468"/>
      <c r="FK22" s="467">
        <v>1656372347</v>
      </c>
      <c r="FL22" s="468"/>
      <c r="FM22" s="467">
        <v>486040928</v>
      </c>
      <c r="FN22" s="468"/>
      <c r="FO22" s="467">
        <v>661424935</v>
      </c>
      <c r="FP22" s="468"/>
      <c r="FQ22" s="467">
        <v>508906484</v>
      </c>
      <c r="FR22" s="468"/>
      <c r="FS22" s="467">
        <v>280146537</v>
      </c>
      <c r="FT22" s="468"/>
      <c r="FU22" s="467">
        <v>280146537</v>
      </c>
      <c r="FV22" s="468"/>
      <c r="FW22" s="467">
        <v>4086388132</v>
      </c>
      <c r="FX22" s="468"/>
      <c r="FY22" s="467">
        <v>1158128741</v>
      </c>
      <c r="FZ22" s="468"/>
      <c r="GA22" s="467">
        <v>1465072073</v>
      </c>
      <c r="GB22" s="468"/>
      <c r="GC22" s="467">
        <v>198107519</v>
      </c>
      <c r="GD22" s="468"/>
      <c r="GE22" s="467">
        <v>916137</v>
      </c>
      <c r="GF22" s="468"/>
      <c r="GG22" s="467">
        <v>686176152</v>
      </c>
      <c r="GH22" s="468"/>
      <c r="GI22" s="467">
        <v>18646246</v>
      </c>
      <c r="GJ22" s="468"/>
      <c r="GK22" s="467">
        <v>10924748</v>
      </c>
      <c r="GL22" s="468"/>
      <c r="GM22" s="467">
        <v>17914343</v>
      </c>
      <c r="GN22" s="468"/>
      <c r="GO22" s="467">
        <v>1358564</v>
      </c>
      <c r="GP22" s="468"/>
      <c r="GQ22" s="467">
        <v>198684479</v>
      </c>
      <c r="GR22" s="468"/>
      <c r="GS22" s="467">
        <v>330459130</v>
      </c>
      <c r="GT22" s="468"/>
      <c r="GU22" s="467">
        <v>7891497653</v>
      </c>
      <c r="GV22" s="468"/>
      <c r="GW22" s="467">
        <v>3521973106</v>
      </c>
      <c r="GX22" s="468"/>
      <c r="GY22" s="467">
        <v>4369524547</v>
      </c>
      <c r="GZ22" s="468"/>
      <c r="HA22" s="467">
        <v>7970175225</v>
      </c>
      <c r="HB22" s="468"/>
      <c r="HC22" s="467">
        <v>5579762</v>
      </c>
      <c r="HD22" s="468"/>
      <c r="HE22" s="467">
        <v>7499352395</v>
      </c>
      <c r="HF22" s="468"/>
      <c r="HG22" s="467">
        <v>405125754</v>
      </c>
      <c r="HH22" s="468"/>
      <c r="HI22" s="467">
        <v>60117314</v>
      </c>
      <c r="HJ22" s="468"/>
      <c r="HK22" s="467">
        <v>1709958654</v>
      </c>
      <c r="HL22" s="468"/>
      <c r="HM22" s="467">
        <v>1580201087</v>
      </c>
      <c r="HN22" s="468"/>
      <c r="HO22" s="467">
        <v>121913137</v>
      </c>
      <c r="HP22" s="468"/>
      <c r="HQ22" s="467">
        <v>7844430</v>
      </c>
      <c r="HR22" s="468"/>
      <c r="HS22" s="467">
        <v>49532486</v>
      </c>
      <c r="HT22" s="468"/>
      <c r="HU22" s="467">
        <v>49532486</v>
      </c>
      <c r="HV22" s="468"/>
      <c r="HW22" s="467">
        <v>1891831408</v>
      </c>
      <c r="HX22" s="468"/>
      <c r="HY22" s="467">
        <v>1716182087</v>
      </c>
      <c r="HZ22" s="468"/>
      <c r="IA22" s="467">
        <v>74488007</v>
      </c>
      <c r="IB22" s="468"/>
      <c r="IC22" s="467">
        <v>101161314</v>
      </c>
      <c r="ID22" s="468"/>
      <c r="IE22" s="467">
        <v>66453694</v>
      </c>
      <c r="IF22" s="468"/>
      <c r="IG22" s="467">
        <v>10847548</v>
      </c>
      <c r="IH22" s="468"/>
      <c r="II22" s="467">
        <v>0</v>
      </c>
      <c r="IJ22" s="468"/>
      <c r="IK22" s="467">
        <v>55606146</v>
      </c>
      <c r="IL22" s="468"/>
      <c r="IM22" s="467">
        <v>38663569750</v>
      </c>
      <c r="IN22" s="468"/>
      <c r="IO22" s="467">
        <v>1010211177</v>
      </c>
      <c r="IP22" s="468"/>
      <c r="IQ22" s="467">
        <v>113272091</v>
      </c>
      <c r="IR22" s="468"/>
      <c r="IS22" s="467">
        <v>121107279</v>
      </c>
      <c r="IT22" s="468"/>
      <c r="IU22" s="467">
        <v>502651595</v>
      </c>
      <c r="IV22" s="468"/>
      <c r="IW22" s="467">
        <v>220380250</v>
      </c>
      <c r="IX22" s="468"/>
    </row>
    <row r="23" spans="4:258">
      <c r="D23" s="1582"/>
      <c r="E23" s="469" t="s">
        <v>3</v>
      </c>
      <c r="F23" s="470">
        <v>16</v>
      </c>
      <c r="G23" s="471">
        <v>10337450707</v>
      </c>
      <c r="H23" s="472"/>
      <c r="I23" s="471">
        <v>382241470</v>
      </c>
      <c r="J23" s="472"/>
      <c r="K23" s="471">
        <v>39669040</v>
      </c>
      <c r="L23" s="472"/>
      <c r="M23" s="471">
        <v>34393442</v>
      </c>
      <c r="N23" s="472"/>
      <c r="O23" s="471">
        <v>204688049</v>
      </c>
      <c r="P23" s="472"/>
      <c r="Q23" s="471">
        <v>99435805</v>
      </c>
      <c r="R23" s="472"/>
      <c r="S23" s="471">
        <v>4055134</v>
      </c>
      <c r="T23" s="472"/>
      <c r="U23" s="471">
        <v>278838361</v>
      </c>
      <c r="V23" s="472"/>
      <c r="W23" s="471">
        <v>3767104</v>
      </c>
      <c r="X23" s="472"/>
      <c r="Y23" s="471">
        <v>94085688</v>
      </c>
      <c r="Z23" s="472"/>
      <c r="AA23" s="471">
        <v>154282870</v>
      </c>
      <c r="AB23" s="472"/>
      <c r="AC23" s="471">
        <v>2361522</v>
      </c>
      <c r="AD23" s="472"/>
      <c r="AE23" s="471">
        <v>4376081</v>
      </c>
      <c r="AF23" s="472"/>
      <c r="AG23" s="471">
        <v>3076937</v>
      </c>
      <c r="AH23" s="472"/>
      <c r="AI23" s="471">
        <v>16515992</v>
      </c>
      <c r="AJ23" s="472"/>
      <c r="AK23" s="471">
        <v>270057</v>
      </c>
      <c r="AL23" s="472"/>
      <c r="AM23" s="471">
        <v>102110</v>
      </c>
      <c r="AN23" s="472"/>
      <c r="AO23" s="471">
        <v>70843170</v>
      </c>
      <c r="AP23" s="472"/>
      <c r="AQ23" s="471">
        <v>70843170</v>
      </c>
      <c r="AR23" s="472"/>
      <c r="AS23" s="471">
        <v>695872261</v>
      </c>
      <c r="AT23" s="472"/>
      <c r="AU23" s="471">
        <v>141977909</v>
      </c>
      <c r="AV23" s="472"/>
      <c r="AW23" s="471">
        <v>3455340</v>
      </c>
      <c r="AX23" s="472"/>
      <c r="AY23" s="471">
        <v>1427466</v>
      </c>
      <c r="AZ23" s="472"/>
      <c r="BA23" s="471">
        <v>129516533</v>
      </c>
      <c r="BB23" s="472"/>
      <c r="BC23" s="471">
        <v>128136113</v>
      </c>
      <c r="BD23" s="472"/>
      <c r="BE23" s="471">
        <v>28683185</v>
      </c>
      <c r="BF23" s="472"/>
      <c r="BG23" s="471">
        <v>194084882</v>
      </c>
      <c r="BH23" s="472"/>
      <c r="BI23" s="471">
        <v>68537939</v>
      </c>
      <c r="BJ23" s="472"/>
      <c r="BK23" s="471">
        <v>52894</v>
      </c>
      <c r="BL23" s="472"/>
      <c r="BM23" s="471">
        <v>87136761</v>
      </c>
      <c r="BN23" s="472"/>
      <c r="BO23" s="471">
        <v>57195911</v>
      </c>
      <c r="BP23" s="472"/>
      <c r="BQ23" s="471">
        <v>18836803</v>
      </c>
      <c r="BR23" s="472"/>
      <c r="BS23" s="471">
        <v>11104047</v>
      </c>
      <c r="BT23" s="472"/>
      <c r="BU23" s="471">
        <v>511119663</v>
      </c>
      <c r="BV23" s="472"/>
      <c r="BW23" s="471">
        <v>17309590</v>
      </c>
      <c r="BX23" s="472"/>
      <c r="BY23" s="471">
        <v>86117069</v>
      </c>
      <c r="BZ23" s="472"/>
      <c r="CA23" s="471">
        <v>207015799</v>
      </c>
      <c r="CB23" s="472"/>
      <c r="CC23" s="471">
        <v>3292741</v>
      </c>
      <c r="CD23" s="472"/>
      <c r="CE23" s="471">
        <v>24813292</v>
      </c>
      <c r="CF23" s="472"/>
      <c r="CG23" s="471">
        <v>18244049</v>
      </c>
      <c r="CH23" s="472"/>
      <c r="CI23" s="471">
        <v>25133904</v>
      </c>
      <c r="CJ23" s="472"/>
      <c r="CK23" s="471">
        <v>2867676</v>
      </c>
      <c r="CL23" s="472"/>
      <c r="CM23" s="471">
        <v>656756</v>
      </c>
      <c r="CN23" s="472"/>
      <c r="CO23" s="471">
        <v>269288</v>
      </c>
      <c r="CP23" s="472"/>
      <c r="CQ23" s="471">
        <v>125399499</v>
      </c>
      <c r="CR23" s="472"/>
      <c r="CS23" s="471">
        <v>1202696949</v>
      </c>
      <c r="CT23" s="472"/>
      <c r="CU23" s="471">
        <v>1093975401</v>
      </c>
      <c r="CV23" s="472"/>
      <c r="CW23" s="471">
        <v>108721548</v>
      </c>
      <c r="CX23" s="472"/>
      <c r="CY23" s="471">
        <v>98875661</v>
      </c>
      <c r="CZ23" s="472"/>
      <c r="DA23" s="471">
        <v>57213069</v>
      </c>
      <c r="DB23" s="472"/>
      <c r="DC23" s="471">
        <v>40901846</v>
      </c>
      <c r="DD23" s="472"/>
      <c r="DE23" s="471">
        <v>760746</v>
      </c>
      <c r="DF23" s="472"/>
      <c r="DG23" s="471">
        <v>343520190</v>
      </c>
      <c r="DH23" s="472"/>
      <c r="DI23" s="471">
        <v>331024386</v>
      </c>
      <c r="DJ23" s="472"/>
      <c r="DK23" s="471">
        <v>12489015</v>
      </c>
      <c r="DL23" s="472"/>
      <c r="DM23" s="471">
        <v>6789</v>
      </c>
      <c r="DN23" s="472"/>
      <c r="DO23" s="471">
        <v>536443398</v>
      </c>
      <c r="DP23" s="472"/>
      <c r="DQ23" s="471">
        <v>368418276</v>
      </c>
      <c r="DR23" s="472"/>
      <c r="DS23" s="471">
        <v>164223519</v>
      </c>
      <c r="DT23" s="472"/>
      <c r="DU23" s="471">
        <v>3801603</v>
      </c>
      <c r="DV23" s="472"/>
      <c r="DW23" s="471">
        <v>532534458</v>
      </c>
      <c r="DX23" s="472"/>
      <c r="DY23" s="471">
        <v>22044</v>
      </c>
      <c r="DZ23" s="472"/>
      <c r="EA23" s="471">
        <v>28385665</v>
      </c>
      <c r="EB23" s="472"/>
      <c r="EC23" s="471">
        <v>3478015</v>
      </c>
      <c r="ED23" s="472"/>
      <c r="EE23" s="471">
        <v>319533</v>
      </c>
      <c r="EF23" s="472"/>
      <c r="EG23" s="471">
        <v>13139763</v>
      </c>
      <c r="EH23" s="472"/>
      <c r="EI23" s="471">
        <v>24674813</v>
      </c>
      <c r="EJ23" s="472"/>
      <c r="EK23" s="471">
        <v>135904352</v>
      </c>
      <c r="EL23" s="472"/>
      <c r="EM23" s="471">
        <v>22702479</v>
      </c>
      <c r="EN23" s="472"/>
      <c r="EO23" s="471">
        <v>51875052</v>
      </c>
      <c r="EP23" s="472"/>
      <c r="EQ23" s="471">
        <v>25322999</v>
      </c>
      <c r="ER23" s="472"/>
      <c r="ES23" s="471">
        <v>21247011</v>
      </c>
      <c r="ET23" s="472"/>
      <c r="EU23" s="471">
        <v>58449281</v>
      </c>
      <c r="EV23" s="472"/>
      <c r="EW23" s="471">
        <v>112792090</v>
      </c>
      <c r="EX23" s="472"/>
      <c r="EY23" s="471">
        <v>34221361</v>
      </c>
      <c r="EZ23" s="472"/>
      <c r="FA23" s="471">
        <v>95390646</v>
      </c>
      <c r="FB23" s="472"/>
      <c r="FC23" s="471">
        <v>74005015</v>
      </c>
      <c r="FD23" s="472"/>
      <c r="FE23" s="471">
        <v>19384679</v>
      </c>
      <c r="FF23" s="472"/>
      <c r="FG23" s="471">
        <v>1846589</v>
      </c>
      <c r="FH23" s="472"/>
      <c r="FI23" s="471">
        <v>154363</v>
      </c>
      <c r="FJ23" s="472"/>
      <c r="FK23" s="471">
        <v>964429445</v>
      </c>
      <c r="FL23" s="472"/>
      <c r="FM23" s="471">
        <v>170349892</v>
      </c>
      <c r="FN23" s="472"/>
      <c r="FO23" s="471">
        <v>549162613</v>
      </c>
      <c r="FP23" s="472"/>
      <c r="FQ23" s="471">
        <v>244916940</v>
      </c>
      <c r="FR23" s="472"/>
      <c r="FS23" s="471">
        <v>6955587</v>
      </c>
      <c r="FT23" s="472"/>
      <c r="FU23" s="471">
        <v>6955587</v>
      </c>
      <c r="FV23" s="472"/>
      <c r="FW23" s="471">
        <v>1225247001</v>
      </c>
      <c r="FX23" s="472"/>
      <c r="FY23" s="471">
        <v>214293074</v>
      </c>
      <c r="FZ23" s="472"/>
      <c r="GA23" s="471">
        <v>453973211</v>
      </c>
      <c r="GB23" s="472"/>
      <c r="GC23" s="471">
        <v>74416850</v>
      </c>
      <c r="GD23" s="472"/>
      <c r="GE23" s="471">
        <v>328452</v>
      </c>
      <c r="GF23" s="472"/>
      <c r="GG23" s="471">
        <v>161189655</v>
      </c>
      <c r="GH23" s="472"/>
      <c r="GI23" s="471">
        <v>1324028</v>
      </c>
      <c r="GJ23" s="472"/>
      <c r="GK23" s="471">
        <v>4720247</v>
      </c>
      <c r="GL23" s="472"/>
      <c r="GM23" s="471">
        <v>14120426</v>
      </c>
      <c r="GN23" s="472"/>
      <c r="GO23" s="471">
        <v>834752</v>
      </c>
      <c r="GP23" s="472"/>
      <c r="GQ23" s="471">
        <v>84868193</v>
      </c>
      <c r="GR23" s="472"/>
      <c r="GS23" s="471">
        <v>215178113</v>
      </c>
      <c r="GT23" s="472"/>
      <c r="GU23" s="471">
        <v>1832578971</v>
      </c>
      <c r="GV23" s="472"/>
      <c r="GW23" s="471">
        <v>1107177787</v>
      </c>
      <c r="GX23" s="472"/>
      <c r="GY23" s="471">
        <v>725401184</v>
      </c>
      <c r="GZ23" s="472"/>
      <c r="HA23" s="471">
        <v>1125298016</v>
      </c>
      <c r="HB23" s="472"/>
      <c r="HC23" s="471">
        <v>694901</v>
      </c>
      <c r="HD23" s="472"/>
      <c r="HE23" s="471">
        <v>1114403204</v>
      </c>
      <c r="HF23" s="472"/>
      <c r="HG23" s="471">
        <v>8784956</v>
      </c>
      <c r="HH23" s="472"/>
      <c r="HI23" s="471">
        <v>1414955</v>
      </c>
      <c r="HJ23" s="472"/>
      <c r="HK23" s="471">
        <v>35522708</v>
      </c>
      <c r="HL23" s="472"/>
      <c r="HM23" s="471">
        <v>32398190</v>
      </c>
      <c r="HN23" s="472"/>
      <c r="HO23" s="471">
        <v>2824456</v>
      </c>
      <c r="HP23" s="472"/>
      <c r="HQ23" s="471">
        <v>300062</v>
      </c>
      <c r="HR23" s="472"/>
      <c r="HS23" s="471">
        <v>1322087</v>
      </c>
      <c r="HT23" s="472"/>
      <c r="HU23" s="471">
        <v>1322087</v>
      </c>
      <c r="HV23" s="472"/>
      <c r="HW23" s="471">
        <v>309598398</v>
      </c>
      <c r="HX23" s="472"/>
      <c r="HY23" s="471">
        <v>253700398</v>
      </c>
      <c r="HZ23" s="472"/>
      <c r="IA23" s="471">
        <v>6422206</v>
      </c>
      <c r="IB23" s="472"/>
      <c r="IC23" s="471">
        <v>49475794</v>
      </c>
      <c r="ID23" s="472"/>
      <c r="IE23" s="471">
        <v>985506</v>
      </c>
      <c r="IF23" s="472"/>
      <c r="IG23" s="471">
        <v>80857</v>
      </c>
      <c r="IH23" s="472"/>
      <c r="II23" s="471">
        <v>0</v>
      </c>
      <c r="IJ23" s="472"/>
      <c r="IK23" s="471">
        <v>904649</v>
      </c>
      <c r="IL23" s="472"/>
      <c r="IM23" s="471">
        <v>7925076356</v>
      </c>
      <c r="IN23" s="472"/>
      <c r="IO23" s="471">
        <v>266806369</v>
      </c>
      <c r="IP23" s="472"/>
      <c r="IQ23" s="471">
        <v>39043211</v>
      </c>
      <c r="IR23" s="472"/>
      <c r="IS23" s="471">
        <v>27018488</v>
      </c>
      <c r="IT23" s="472"/>
      <c r="IU23" s="471">
        <v>125161444</v>
      </c>
      <c r="IV23" s="472"/>
      <c r="IW23" s="471">
        <v>71700240</v>
      </c>
      <c r="IX23" s="472"/>
    </row>
    <row r="24" spans="4:258">
      <c r="D24" s="1582"/>
      <c r="E24" s="465" t="s">
        <v>150</v>
      </c>
      <c r="F24" s="466" t="s">
        <v>290</v>
      </c>
      <c r="G24" s="467">
        <v>1378420987</v>
      </c>
      <c r="H24" s="468"/>
      <c r="I24" s="467">
        <v>62151332</v>
      </c>
      <c r="J24" s="468"/>
      <c r="K24" s="467">
        <v>650442</v>
      </c>
      <c r="L24" s="468"/>
      <c r="M24" s="467">
        <v>9206648</v>
      </c>
      <c r="N24" s="468"/>
      <c r="O24" s="467">
        <v>37387269</v>
      </c>
      <c r="P24" s="468"/>
      <c r="Q24" s="467">
        <v>13755710</v>
      </c>
      <c r="R24" s="468"/>
      <c r="S24" s="467">
        <v>1151263</v>
      </c>
      <c r="T24" s="468"/>
      <c r="U24" s="467">
        <v>26956025</v>
      </c>
      <c r="V24" s="468"/>
      <c r="W24" s="467">
        <v>383095</v>
      </c>
      <c r="X24" s="468"/>
      <c r="Y24" s="467">
        <v>5590346</v>
      </c>
      <c r="Z24" s="468"/>
      <c r="AA24" s="467">
        <v>7171117</v>
      </c>
      <c r="AB24" s="468"/>
      <c r="AC24" s="467">
        <v>381854</v>
      </c>
      <c r="AD24" s="468"/>
      <c r="AE24" s="467">
        <v>667019</v>
      </c>
      <c r="AF24" s="468"/>
      <c r="AG24" s="467">
        <v>225076</v>
      </c>
      <c r="AH24" s="468"/>
      <c r="AI24" s="467">
        <v>12529495</v>
      </c>
      <c r="AJ24" s="468"/>
      <c r="AK24" s="467">
        <v>8023</v>
      </c>
      <c r="AL24" s="468"/>
      <c r="AM24" s="467">
        <v>0</v>
      </c>
      <c r="AN24" s="468"/>
      <c r="AO24" s="467">
        <v>8401216</v>
      </c>
      <c r="AP24" s="468"/>
      <c r="AQ24" s="467">
        <v>8401216</v>
      </c>
      <c r="AR24" s="468"/>
      <c r="AS24" s="467">
        <v>128845597</v>
      </c>
      <c r="AT24" s="468"/>
      <c r="AU24" s="467">
        <v>39093362</v>
      </c>
      <c r="AV24" s="468"/>
      <c r="AW24" s="467">
        <v>48311</v>
      </c>
      <c r="AX24" s="468"/>
      <c r="AY24" s="467">
        <v>96782</v>
      </c>
      <c r="AZ24" s="468"/>
      <c r="BA24" s="467">
        <v>44824786</v>
      </c>
      <c r="BB24" s="468"/>
      <c r="BC24" s="467">
        <v>18303407</v>
      </c>
      <c r="BD24" s="468"/>
      <c r="BE24" s="467">
        <v>5191344</v>
      </c>
      <c r="BF24" s="468"/>
      <c r="BG24" s="467">
        <v>11212906</v>
      </c>
      <c r="BH24" s="468"/>
      <c r="BI24" s="467">
        <v>10063781</v>
      </c>
      <c r="BJ24" s="468"/>
      <c r="BK24" s="467">
        <v>10918</v>
      </c>
      <c r="BL24" s="468"/>
      <c r="BM24" s="467">
        <v>2358168</v>
      </c>
      <c r="BN24" s="468"/>
      <c r="BO24" s="467">
        <v>1030374</v>
      </c>
      <c r="BP24" s="468"/>
      <c r="BQ24" s="467">
        <v>0</v>
      </c>
      <c r="BR24" s="468"/>
      <c r="BS24" s="467">
        <v>1327794</v>
      </c>
      <c r="BT24" s="468"/>
      <c r="BU24" s="467">
        <v>109732062</v>
      </c>
      <c r="BV24" s="468"/>
      <c r="BW24" s="467">
        <v>870386</v>
      </c>
      <c r="BX24" s="468"/>
      <c r="BY24" s="467">
        <v>10774197</v>
      </c>
      <c r="BZ24" s="468"/>
      <c r="CA24" s="467">
        <v>75676293</v>
      </c>
      <c r="CB24" s="468"/>
      <c r="CC24" s="467">
        <v>156526</v>
      </c>
      <c r="CD24" s="468"/>
      <c r="CE24" s="467">
        <v>488977</v>
      </c>
      <c r="CF24" s="468"/>
      <c r="CG24" s="467">
        <v>2902125</v>
      </c>
      <c r="CH24" s="468"/>
      <c r="CI24" s="467">
        <v>752336</v>
      </c>
      <c r="CJ24" s="468"/>
      <c r="CK24" s="467">
        <v>191440</v>
      </c>
      <c r="CL24" s="468"/>
      <c r="CM24" s="467">
        <v>120183</v>
      </c>
      <c r="CN24" s="468"/>
      <c r="CO24" s="467">
        <v>11691</v>
      </c>
      <c r="CP24" s="468"/>
      <c r="CQ24" s="467">
        <v>17787908</v>
      </c>
      <c r="CR24" s="468"/>
      <c r="CS24" s="467">
        <v>116496456</v>
      </c>
      <c r="CT24" s="468"/>
      <c r="CU24" s="467">
        <v>74269086</v>
      </c>
      <c r="CV24" s="468"/>
      <c r="CW24" s="467">
        <v>42227370</v>
      </c>
      <c r="CX24" s="468"/>
      <c r="CY24" s="467">
        <v>9543997</v>
      </c>
      <c r="CZ24" s="468"/>
      <c r="DA24" s="467">
        <v>28087</v>
      </c>
      <c r="DB24" s="468"/>
      <c r="DC24" s="467">
        <v>9246469</v>
      </c>
      <c r="DD24" s="468"/>
      <c r="DE24" s="467">
        <v>269441</v>
      </c>
      <c r="DF24" s="468"/>
      <c r="DG24" s="467">
        <v>44364033</v>
      </c>
      <c r="DH24" s="468"/>
      <c r="DI24" s="467">
        <v>44327631</v>
      </c>
      <c r="DJ24" s="468"/>
      <c r="DK24" s="467">
        <v>34948</v>
      </c>
      <c r="DL24" s="468"/>
      <c r="DM24" s="467">
        <v>1454</v>
      </c>
      <c r="DN24" s="468"/>
      <c r="DO24" s="467">
        <v>273423149</v>
      </c>
      <c r="DP24" s="468"/>
      <c r="DQ24" s="467">
        <v>250235962</v>
      </c>
      <c r="DR24" s="468"/>
      <c r="DS24" s="467">
        <v>22724867</v>
      </c>
      <c r="DT24" s="468"/>
      <c r="DU24" s="467">
        <v>462320</v>
      </c>
      <c r="DV24" s="468"/>
      <c r="DW24" s="467">
        <v>86411730</v>
      </c>
      <c r="DX24" s="468"/>
      <c r="DY24" s="467">
        <v>0</v>
      </c>
      <c r="DZ24" s="468"/>
      <c r="EA24" s="467">
        <v>60946</v>
      </c>
      <c r="EB24" s="468"/>
      <c r="EC24" s="467">
        <v>455511</v>
      </c>
      <c r="ED24" s="468"/>
      <c r="EE24" s="467">
        <v>6384</v>
      </c>
      <c r="EF24" s="468"/>
      <c r="EG24" s="467">
        <v>351461</v>
      </c>
      <c r="EH24" s="468"/>
      <c r="EI24" s="467">
        <v>181503</v>
      </c>
      <c r="EJ24" s="468"/>
      <c r="EK24" s="467">
        <v>1689580</v>
      </c>
      <c r="EL24" s="468"/>
      <c r="EM24" s="467">
        <v>1078057</v>
      </c>
      <c r="EN24" s="468"/>
      <c r="EO24" s="467">
        <v>3767952</v>
      </c>
      <c r="EP24" s="468"/>
      <c r="EQ24" s="467">
        <v>287608</v>
      </c>
      <c r="ER24" s="468"/>
      <c r="ES24" s="467">
        <v>15655</v>
      </c>
      <c r="ET24" s="468"/>
      <c r="EU24" s="467">
        <v>30530703</v>
      </c>
      <c r="EV24" s="468"/>
      <c r="EW24" s="467">
        <v>37217675</v>
      </c>
      <c r="EX24" s="468"/>
      <c r="EY24" s="467">
        <v>10768695</v>
      </c>
      <c r="EZ24" s="468"/>
      <c r="FA24" s="467">
        <v>2976919</v>
      </c>
      <c r="FB24" s="468"/>
      <c r="FC24" s="467">
        <v>531043</v>
      </c>
      <c r="FD24" s="468"/>
      <c r="FE24" s="467">
        <v>590737</v>
      </c>
      <c r="FF24" s="468"/>
      <c r="FG24" s="467">
        <v>1813115</v>
      </c>
      <c r="FH24" s="468"/>
      <c r="FI24" s="467">
        <v>42024</v>
      </c>
      <c r="FJ24" s="468"/>
      <c r="FK24" s="467">
        <v>57432449</v>
      </c>
      <c r="FL24" s="468"/>
      <c r="FM24" s="467">
        <v>9804783</v>
      </c>
      <c r="FN24" s="468"/>
      <c r="FO24" s="467">
        <v>26246502</v>
      </c>
      <c r="FP24" s="468"/>
      <c r="FQ24" s="467">
        <v>21381164</v>
      </c>
      <c r="FR24" s="468"/>
      <c r="FS24" s="467">
        <v>2559634</v>
      </c>
      <c r="FT24" s="468"/>
      <c r="FU24" s="467">
        <v>2559634</v>
      </c>
      <c r="FV24" s="468"/>
      <c r="FW24" s="467">
        <v>157581043</v>
      </c>
      <c r="FX24" s="468"/>
      <c r="FY24" s="467">
        <v>32133802</v>
      </c>
      <c r="FZ24" s="468"/>
      <c r="GA24" s="467">
        <v>108239212</v>
      </c>
      <c r="GB24" s="468"/>
      <c r="GC24" s="467">
        <v>602835</v>
      </c>
      <c r="GD24" s="468"/>
      <c r="GE24" s="467">
        <v>3000</v>
      </c>
      <c r="GF24" s="468"/>
      <c r="GG24" s="467">
        <v>8119137</v>
      </c>
      <c r="GH24" s="468"/>
      <c r="GI24" s="467">
        <v>441</v>
      </c>
      <c r="GJ24" s="468"/>
      <c r="GK24" s="467">
        <v>1340913</v>
      </c>
      <c r="GL24" s="468"/>
      <c r="GM24" s="467">
        <v>0</v>
      </c>
      <c r="GN24" s="468"/>
      <c r="GO24" s="467">
        <v>36644</v>
      </c>
      <c r="GP24" s="468"/>
      <c r="GQ24" s="467">
        <v>5860057</v>
      </c>
      <c r="GR24" s="468"/>
      <c r="GS24" s="467">
        <v>1245002</v>
      </c>
      <c r="GT24" s="468"/>
      <c r="GU24" s="467">
        <v>116825236</v>
      </c>
      <c r="GV24" s="468"/>
      <c r="GW24" s="467">
        <v>89468699</v>
      </c>
      <c r="GX24" s="468"/>
      <c r="GY24" s="467">
        <v>27356537</v>
      </c>
      <c r="GZ24" s="468"/>
      <c r="HA24" s="467">
        <v>30191944</v>
      </c>
      <c r="HB24" s="468"/>
      <c r="HC24" s="467">
        <v>84456</v>
      </c>
      <c r="HD24" s="468"/>
      <c r="HE24" s="467">
        <v>30041184</v>
      </c>
      <c r="HF24" s="468"/>
      <c r="HG24" s="467">
        <v>57378</v>
      </c>
      <c r="HH24" s="468"/>
      <c r="HI24" s="467">
        <v>8926</v>
      </c>
      <c r="HJ24" s="468"/>
      <c r="HK24" s="467">
        <v>12746436</v>
      </c>
      <c r="HL24" s="468"/>
      <c r="HM24" s="467">
        <v>12454766</v>
      </c>
      <c r="HN24" s="468"/>
      <c r="HO24" s="467">
        <v>287040</v>
      </c>
      <c r="HP24" s="468"/>
      <c r="HQ24" s="467">
        <v>4630</v>
      </c>
      <c r="HR24" s="468"/>
      <c r="HS24" s="467">
        <v>655</v>
      </c>
      <c r="HT24" s="468"/>
      <c r="HU24" s="467">
        <v>655</v>
      </c>
      <c r="HV24" s="468"/>
      <c r="HW24" s="467">
        <v>129401921</v>
      </c>
      <c r="HX24" s="468"/>
      <c r="HY24" s="467">
        <v>121367008</v>
      </c>
      <c r="HZ24" s="468"/>
      <c r="IA24" s="467">
        <v>1058246</v>
      </c>
      <c r="IB24" s="468"/>
      <c r="IC24" s="467">
        <v>6976667</v>
      </c>
      <c r="ID24" s="468"/>
      <c r="IE24" s="467">
        <v>20985</v>
      </c>
      <c r="IF24" s="468"/>
      <c r="IG24" s="467">
        <v>8685</v>
      </c>
      <c r="IH24" s="468"/>
      <c r="II24" s="467">
        <v>0</v>
      </c>
      <c r="IJ24" s="468"/>
      <c r="IK24" s="467">
        <v>12300</v>
      </c>
      <c r="IL24" s="468"/>
      <c r="IM24" s="467">
        <v>973090322</v>
      </c>
      <c r="IN24" s="468"/>
      <c r="IO24" s="467">
        <v>47485385</v>
      </c>
      <c r="IP24" s="468"/>
      <c r="IQ24" s="467">
        <v>605200</v>
      </c>
      <c r="IR24" s="468"/>
      <c r="IS24" s="467">
        <v>5640787</v>
      </c>
      <c r="IT24" s="468"/>
      <c r="IU24" s="467">
        <v>30633501</v>
      </c>
      <c r="IV24" s="468"/>
      <c r="IW24" s="467">
        <v>9562312</v>
      </c>
      <c r="IX24" s="468"/>
    </row>
    <row r="25" spans="4:258">
      <c r="D25" s="1582"/>
      <c r="E25" s="469" t="s">
        <v>151</v>
      </c>
      <c r="F25" s="470" t="s">
        <v>291</v>
      </c>
      <c r="G25" s="471">
        <v>1356193404</v>
      </c>
      <c r="H25" s="472"/>
      <c r="I25" s="471">
        <v>60354457</v>
      </c>
      <c r="J25" s="472"/>
      <c r="K25" s="471">
        <v>3850458</v>
      </c>
      <c r="L25" s="472"/>
      <c r="M25" s="471">
        <v>11737036</v>
      </c>
      <c r="N25" s="472"/>
      <c r="O25" s="471">
        <v>37791694</v>
      </c>
      <c r="P25" s="472"/>
      <c r="Q25" s="471">
        <v>6971857</v>
      </c>
      <c r="R25" s="472"/>
      <c r="S25" s="471">
        <v>3412</v>
      </c>
      <c r="T25" s="472"/>
      <c r="U25" s="471">
        <v>8541428</v>
      </c>
      <c r="V25" s="472"/>
      <c r="W25" s="471">
        <v>497218</v>
      </c>
      <c r="X25" s="472"/>
      <c r="Y25" s="471">
        <v>1538304</v>
      </c>
      <c r="Z25" s="472"/>
      <c r="AA25" s="471">
        <v>6216530</v>
      </c>
      <c r="AB25" s="472"/>
      <c r="AC25" s="471">
        <v>111554</v>
      </c>
      <c r="AD25" s="472"/>
      <c r="AE25" s="471">
        <v>37934</v>
      </c>
      <c r="AF25" s="472"/>
      <c r="AG25" s="471">
        <v>13795</v>
      </c>
      <c r="AH25" s="472"/>
      <c r="AI25" s="471">
        <v>125085</v>
      </c>
      <c r="AJ25" s="472"/>
      <c r="AK25" s="471">
        <v>1008</v>
      </c>
      <c r="AL25" s="472"/>
      <c r="AM25" s="471">
        <v>0</v>
      </c>
      <c r="AN25" s="472"/>
      <c r="AO25" s="471">
        <v>5150251</v>
      </c>
      <c r="AP25" s="472"/>
      <c r="AQ25" s="471">
        <v>5150251</v>
      </c>
      <c r="AR25" s="472"/>
      <c r="AS25" s="471">
        <v>44920678</v>
      </c>
      <c r="AT25" s="472"/>
      <c r="AU25" s="471">
        <v>2490586</v>
      </c>
      <c r="AV25" s="472"/>
      <c r="AW25" s="471">
        <v>39184</v>
      </c>
      <c r="AX25" s="472"/>
      <c r="AY25" s="471">
        <v>42752</v>
      </c>
      <c r="AZ25" s="472"/>
      <c r="BA25" s="471">
        <v>588817</v>
      </c>
      <c r="BB25" s="472"/>
      <c r="BC25" s="471">
        <v>284270</v>
      </c>
      <c r="BD25" s="472"/>
      <c r="BE25" s="471">
        <v>4999774</v>
      </c>
      <c r="BF25" s="472"/>
      <c r="BG25" s="471">
        <v>18277334</v>
      </c>
      <c r="BH25" s="472"/>
      <c r="BI25" s="471">
        <v>18196418</v>
      </c>
      <c r="BJ25" s="472"/>
      <c r="BK25" s="471">
        <v>1543</v>
      </c>
      <c r="BL25" s="472"/>
      <c r="BM25" s="471">
        <v>3782563</v>
      </c>
      <c r="BN25" s="472"/>
      <c r="BO25" s="471">
        <v>3663298</v>
      </c>
      <c r="BP25" s="472"/>
      <c r="BQ25" s="471">
        <v>4834</v>
      </c>
      <c r="BR25" s="472"/>
      <c r="BS25" s="471">
        <v>114431</v>
      </c>
      <c r="BT25" s="472"/>
      <c r="BU25" s="471">
        <v>141461884</v>
      </c>
      <c r="BV25" s="472"/>
      <c r="BW25" s="471">
        <v>165570</v>
      </c>
      <c r="BX25" s="472"/>
      <c r="BY25" s="471">
        <v>206718</v>
      </c>
      <c r="BZ25" s="472"/>
      <c r="CA25" s="471">
        <v>129782781</v>
      </c>
      <c r="CB25" s="472"/>
      <c r="CC25" s="471">
        <v>9543</v>
      </c>
      <c r="CD25" s="472"/>
      <c r="CE25" s="471">
        <v>411759</v>
      </c>
      <c r="CF25" s="472"/>
      <c r="CG25" s="471">
        <v>162594</v>
      </c>
      <c r="CH25" s="472"/>
      <c r="CI25" s="471">
        <v>1485636</v>
      </c>
      <c r="CJ25" s="472"/>
      <c r="CK25" s="471">
        <v>182022</v>
      </c>
      <c r="CL25" s="472"/>
      <c r="CM25" s="471">
        <v>109</v>
      </c>
      <c r="CN25" s="472"/>
      <c r="CO25" s="471">
        <v>13272</v>
      </c>
      <c r="CP25" s="472"/>
      <c r="CQ25" s="471">
        <v>9041880</v>
      </c>
      <c r="CR25" s="472"/>
      <c r="CS25" s="471">
        <v>53395052</v>
      </c>
      <c r="CT25" s="472"/>
      <c r="CU25" s="471">
        <v>25044814</v>
      </c>
      <c r="CV25" s="472"/>
      <c r="CW25" s="471">
        <v>28350238</v>
      </c>
      <c r="CX25" s="472"/>
      <c r="CY25" s="471">
        <v>280775</v>
      </c>
      <c r="CZ25" s="472"/>
      <c r="DA25" s="471">
        <v>124581</v>
      </c>
      <c r="DB25" s="472"/>
      <c r="DC25" s="471">
        <v>152984</v>
      </c>
      <c r="DD25" s="472"/>
      <c r="DE25" s="471">
        <v>3210</v>
      </c>
      <c r="DF25" s="472"/>
      <c r="DG25" s="471">
        <v>200795346</v>
      </c>
      <c r="DH25" s="472"/>
      <c r="DI25" s="471">
        <v>200430036</v>
      </c>
      <c r="DJ25" s="472"/>
      <c r="DK25" s="471">
        <v>365300</v>
      </c>
      <c r="DL25" s="472"/>
      <c r="DM25" s="471">
        <v>10</v>
      </c>
      <c r="DN25" s="472"/>
      <c r="DO25" s="471">
        <v>4669797</v>
      </c>
      <c r="DP25" s="472"/>
      <c r="DQ25" s="471">
        <v>27983</v>
      </c>
      <c r="DR25" s="472"/>
      <c r="DS25" s="471">
        <v>4227268</v>
      </c>
      <c r="DT25" s="472"/>
      <c r="DU25" s="471">
        <v>414546</v>
      </c>
      <c r="DV25" s="472"/>
      <c r="DW25" s="471">
        <v>94121883</v>
      </c>
      <c r="DX25" s="472"/>
      <c r="DY25" s="471">
        <v>0</v>
      </c>
      <c r="DZ25" s="472"/>
      <c r="EA25" s="471">
        <v>137848</v>
      </c>
      <c r="EB25" s="472"/>
      <c r="EC25" s="471">
        <v>41386</v>
      </c>
      <c r="ED25" s="472"/>
      <c r="EE25" s="471">
        <v>34342</v>
      </c>
      <c r="EF25" s="472"/>
      <c r="EG25" s="471">
        <v>746464</v>
      </c>
      <c r="EH25" s="472"/>
      <c r="EI25" s="471">
        <v>69237</v>
      </c>
      <c r="EJ25" s="472"/>
      <c r="EK25" s="471">
        <v>4784670</v>
      </c>
      <c r="EL25" s="472"/>
      <c r="EM25" s="471">
        <v>9285904</v>
      </c>
      <c r="EN25" s="472"/>
      <c r="EO25" s="471">
        <v>45809412</v>
      </c>
      <c r="EP25" s="472"/>
      <c r="EQ25" s="471">
        <v>897174</v>
      </c>
      <c r="ER25" s="472"/>
      <c r="ES25" s="471">
        <v>349253</v>
      </c>
      <c r="ET25" s="472"/>
      <c r="EU25" s="471">
        <v>4361181</v>
      </c>
      <c r="EV25" s="472"/>
      <c r="EW25" s="471">
        <v>19087524</v>
      </c>
      <c r="EX25" s="472"/>
      <c r="EY25" s="471">
        <v>8517488</v>
      </c>
      <c r="EZ25" s="472"/>
      <c r="FA25" s="471">
        <v>12001981</v>
      </c>
      <c r="FB25" s="472"/>
      <c r="FC25" s="471">
        <v>161695</v>
      </c>
      <c r="FD25" s="472"/>
      <c r="FE25" s="471">
        <v>11803692</v>
      </c>
      <c r="FF25" s="472"/>
      <c r="FG25" s="471">
        <v>9227</v>
      </c>
      <c r="FH25" s="472"/>
      <c r="FI25" s="471">
        <v>27367</v>
      </c>
      <c r="FJ25" s="472"/>
      <c r="FK25" s="471">
        <v>56685095</v>
      </c>
      <c r="FL25" s="472"/>
      <c r="FM25" s="471">
        <v>8854129</v>
      </c>
      <c r="FN25" s="472"/>
      <c r="FO25" s="471">
        <v>13331780</v>
      </c>
      <c r="FP25" s="472"/>
      <c r="FQ25" s="471">
        <v>34499186</v>
      </c>
      <c r="FR25" s="472"/>
      <c r="FS25" s="471">
        <v>12359</v>
      </c>
      <c r="FT25" s="472"/>
      <c r="FU25" s="471">
        <v>12359</v>
      </c>
      <c r="FV25" s="472"/>
      <c r="FW25" s="471">
        <v>231519174</v>
      </c>
      <c r="FX25" s="472"/>
      <c r="FY25" s="471">
        <v>5365128</v>
      </c>
      <c r="FZ25" s="472"/>
      <c r="GA25" s="471">
        <v>49650835</v>
      </c>
      <c r="GB25" s="472"/>
      <c r="GC25" s="471">
        <v>63486</v>
      </c>
      <c r="GD25" s="472"/>
      <c r="GE25" s="471">
        <v>0</v>
      </c>
      <c r="GF25" s="472"/>
      <c r="GG25" s="471">
        <v>34592898</v>
      </c>
      <c r="GH25" s="472"/>
      <c r="GI25" s="471">
        <v>0</v>
      </c>
      <c r="GJ25" s="472"/>
      <c r="GK25" s="471">
        <v>783908</v>
      </c>
      <c r="GL25" s="472"/>
      <c r="GM25" s="471">
        <v>0</v>
      </c>
      <c r="GN25" s="472"/>
      <c r="GO25" s="471">
        <v>512</v>
      </c>
      <c r="GP25" s="472"/>
      <c r="GQ25" s="471">
        <v>6177164</v>
      </c>
      <c r="GR25" s="472"/>
      <c r="GS25" s="471">
        <v>134885243</v>
      </c>
      <c r="GT25" s="472"/>
      <c r="GU25" s="471">
        <v>86648411</v>
      </c>
      <c r="GV25" s="472"/>
      <c r="GW25" s="471">
        <v>77517892</v>
      </c>
      <c r="GX25" s="472"/>
      <c r="GY25" s="471">
        <v>9130519</v>
      </c>
      <c r="GZ25" s="472"/>
      <c r="HA25" s="471">
        <v>327893452</v>
      </c>
      <c r="HB25" s="472"/>
      <c r="HC25" s="471">
        <v>441952</v>
      </c>
      <c r="HD25" s="472"/>
      <c r="HE25" s="471">
        <v>327424655</v>
      </c>
      <c r="HF25" s="472"/>
      <c r="HG25" s="471">
        <v>26845</v>
      </c>
      <c r="HH25" s="472"/>
      <c r="HI25" s="471">
        <v>0</v>
      </c>
      <c r="HJ25" s="472"/>
      <c r="HK25" s="471">
        <v>1029831</v>
      </c>
      <c r="HL25" s="472"/>
      <c r="HM25" s="471">
        <v>768555</v>
      </c>
      <c r="HN25" s="472"/>
      <c r="HO25" s="471">
        <v>4818</v>
      </c>
      <c r="HP25" s="472"/>
      <c r="HQ25" s="471">
        <v>256458</v>
      </c>
      <c r="HR25" s="472"/>
      <c r="HS25" s="471">
        <v>0</v>
      </c>
      <c r="HT25" s="472"/>
      <c r="HU25" s="471">
        <v>0</v>
      </c>
      <c r="HV25" s="472"/>
      <c r="HW25" s="471">
        <v>22928187</v>
      </c>
      <c r="HX25" s="472"/>
      <c r="HY25" s="471">
        <v>14458690</v>
      </c>
      <c r="HZ25" s="472"/>
      <c r="IA25" s="471">
        <v>1410315</v>
      </c>
      <c r="IB25" s="472"/>
      <c r="IC25" s="471">
        <v>7059182</v>
      </c>
      <c r="ID25" s="472"/>
      <c r="IE25" s="471">
        <v>800</v>
      </c>
      <c r="IF25" s="472"/>
      <c r="IG25" s="471">
        <v>800</v>
      </c>
      <c r="IH25" s="472"/>
      <c r="II25" s="471">
        <v>0</v>
      </c>
      <c r="IJ25" s="472"/>
      <c r="IK25" s="471">
        <v>0</v>
      </c>
      <c r="IL25" s="472"/>
      <c r="IM25" s="471">
        <v>1092180534</v>
      </c>
      <c r="IN25" s="472"/>
      <c r="IO25" s="471">
        <v>34637793</v>
      </c>
      <c r="IP25" s="472"/>
      <c r="IQ25" s="471">
        <v>3701241</v>
      </c>
      <c r="IR25" s="472"/>
      <c r="IS25" s="471">
        <v>11466151</v>
      </c>
      <c r="IT25" s="472"/>
      <c r="IU25" s="471">
        <v>13403462</v>
      </c>
      <c r="IV25" s="472"/>
      <c r="IW25" s="471">
        <v>6063527</v>
      </c>
      <c r="IX25" s="472"/>
    </row>
    <row r="26" spans="4:258">
      <c r="D26" s="1583"/>
      <c r="E26" s="465" t="s">
        <v>152</v>
      </c>
      <c r="F26" s="466" t="s">
        <v>292</v>
      </c>
      <c r="G26" s="467">
        <v>439483263</v>
      </c>
      <c r="H26" s="468"/>
      <c r="I26" s="467">
        <v>10580509</v>
      </c>
      <c r="J26" s="468"/>
      <c r="K26" s="467">
        <v>19149</v>
      </c>
      <c r="L26" s="468"/>
      <c r="M26" s="467">
        <v>2429844</v>
      </c>
      <c r="N26" s="468"/>
      <c r="O26" s="467">
        <v>1075287</v>
      </c>
      <c r="P26" s="468"/>
      <c r="Q26" s="467">
        <v>7056122</v>
      </c>
      <c r="R26" s="468"/>
      <c r="S26" s="467">
        <v>107</v>
      </c>
      <c r="T26" s="468"/>
      <c r="U26" s="467">
        <v>9129480</v>
      </c>
      <c r="V26" s="468"/>
      <c r="W26" s="467">
        <v>7091</v>
      </c>
      <c r="X26" s="468"/>
      <c r="Y26" s="467">
        <v>1308401</v>
      </c>
      <c r="Z26" s="468"/>
      <c r="AA26" s="467">
        <v>7529348</v>
      </c>
      <c r="AB26" s="468"/>
      <c r="AC26" s="467">
        <v>142436</v>
      </c>
      <c r="AD26" s="468"/>
      <c r="AE26" s="467">
        <v>65115</v>
      </c>
      <c r="AF26" s="468"/>
      <c r="AG26" s="467">
        <v>20840</v>
      </c>
      <c r="AH26" s="468"/>
      <c r="AI26" s="467">
        <v>11882</v>
      </c>
      <c r="AJ26" s="468"/>
      <c r="AK26" s="467">
        <v>44367</v>
      </c>
      <c r="AL26" s="468"/>
      <c r="AM26" s="467">
        <v>0</v>
      </c>
      <c r="AN26" s="468"/>
      <c r="AO26" s="467">
        <v>545886</v>
      </c>
      <c r="AP26" s="468"/>
      <c r="AQ26" s="467">
        <v>545886</v>
      </c>
      <c r="AR26" s="468"/>
      <c r="AS26" s="467">
        <v>63018930</v>
      </c>
      <c r="AT26" s="468"/>
      <c r="AU26" s="467">
        <v>2414418</v>
      </c>
      <c r="AV26" s="468"/>
      <c r="AW26" s="467">
        <v>102656</v>
      </c>
      <c r="AX26" s="468"/>
      <c r="AY26" s="467">
        <v>308128</v>
      </c>
      <c r="AZ26" s="468"/>
      <c r="BA26" s="467">
        <v>3068073</v>
      </c>
      <c r="BB26" s="468"/>
      <c r="BC26" s="467">
        <v>49180742</v>
      </c>
      <c r="BD26" s="468"/>
      <c r="BE26" s="467">
        <v>3238868</v>
      </c>
      <c r="BF26" s="468"/>
      <c r="BG26" s="467">
        <v>4590564</v>
      </c>
      <c r="BH26" s="468"/>
      <c r="BI26" s="467">
        <v>115481</v>
      </c>
      <c r="BJ26" s="468"/>
      <c r="BK26" s="467">
        <v>0</v>
      </c>
      <c r="BL26" s="468"/>
      <c r="BM26" s="467">
        <v>17879388</v>
      </c>
      <c r="BN26" s="468"/>
      <c r="BO26" s="467">
        <v>1539938</v>
      </c>
      <c r="BP26" s="468"/>
      <c r="BQ26" s="467">
        <v>16329353</v>
      </c>
      <c r="BR26" s="468"/>
      <c r="BS26" s="467">
        <v>10097</v>
      </c>
      <c r="BT26" s="468"/>
      <c r="BU26" s="467">
        <v>2914889</v>
      </c>
      <c r="BV26" s="468"/>
      <c r="BW26" s="467">
        <v>357916</v>
      </c>
      <c r="BX26" s="468"/>
      <c r="BY26" s="467">
        <v>116310</v>
      </c>
      <c r="BZ26" s="468"/>
      <c r="CA26" s="467">
        <v>6245</v>
      </c>
      <c r="CB26" s="468"/>
      <c r="CC26" s="467">
        <v>1629</v>
      </c>
      <c r="CD26" s="468"/>
      <c r="CE26" s="467">
        <v>64511</v>
      </c>
      <c r="CF26" s="468"/>
      <c r="CG26" s="467">
        <v>194588</v>
      </c>
      <c r="CH26" s="468"/>
      <c r="CI26" s="467">
        <v>65690</v>
      </c>
      <c r="CJ26" s="468"/>
      <c r="CK26" s="467">
        <v>314477</v>
      </c>
      <c r="CL26" s="468"/>
      <c r="CM26" s="467">
        <v>0</v>
      </c>
      <c r="CN26" s="468"/>
      <c r="CO26" s="467">
        <v>28977</v>
      </c>
      <c r="CP26" s="468"/>
      <c r="CQ26" s="467">
        <v>1764546</v>
      </c>
      <c r="CR26" s="468"/>
      <c r="CS26" s="467">
        <v>33159815</v>
      </c>
      <c r="CT26" s="468"/>
      <c r="CU26" s="467">
        <v>32879072</v>
      </c>
      <c r="CV26" s="468"/>
      <c r="CW26" s="467">
        <v>280743</v>
      </c>
      <c r="CX26" s="468"/>
      <c r="CY26" s="467">
        <v>210122</v>
      </c>
      <c r="CZ26" s="468"/>
      <c r="DA26" s="467">
        <v>193094</v>
      </c>
      <c r="DB26" s="468"/>
      <c r="DC26" s="467">
        <v>17028</v>
      </c>
      <c r="DD26" s="468"/>
      <c r="DE26" s="467">
        <v>0</v>
      </c>
      <c r="DF26" s="468"/>
      <c r="DG26" s="467">
        <v>4189648</v>
      </c>
      <c r="DH26" s="468"/>
      <c r="DI26" s="467">
        <v>4182424</v>
      </c>
      <c r="DJ26" s="468"/>
      <c r="DK26" s="467">
        <v>7160</v>
      </c>
      <c r="DL26" s="468"/>
      <c r="DM26" s="467">
        <v>64</v>
      </c>
      <c r="DN26" s="468"/>
      <c r="DO26" s="467">
        <v>870935</v>
      </c>
      <c r="DP26" s="468"/>
      <c r="DQ26" s="467">
        <v>12136</v>
      </c>
      <c r="DR26" s="468"/>
      <c r="DS26" s="467">
        <v>852512</v>
      </c>
      <c r="DT26" s="468"/>
      <c r="DU26" s="467">
        <v>6287</v>
      </c>
      <c r="DV26" s="468"/>
      <c r="DW26" s="467">
        <v>101889675</v>
      </c>
      <c r="DX26" s="468"/>
      <c r="DY26" s="467">
        <v>2514</v>
      </c>
      <c r="DZ26" s="468"/>
      <c r="EA26" s="467">
        <v>24935119</v>
      </c>
      <c r="EB26" s="468"/>
      <c r="EC26" s="467">
        <v>200123</v>
      </c>
      <c r="ED26" s="468"/>
      <c r="EE26" s="467">
        <v>128775</v>
      </c>
      <c r="EF26" s="468"/>
      <c r="EG26" s="467">
        <v>50759</v>
      </c>
      <c r="EH26" s="468"/>
      <c r="EI26" s="467">
        <v>22053540</v>
      </c>
      <c r="EJ26" s="468"/>
      <c r="EK26" s="467">
        <v>126735</v>
      </c>
      <c r="EL26" s="468"/>
      <c r="EM26" s="467">
        <v>33248</v>
      </c>
      <c r="EN26" s="468"/>
      <c r="EO26" s="467">
        <v>1538252</v>
      </c>
      <c r="EP26" s="468"/>
      <c r="EQ26" s="467">
        <v>333335</v>
      </c>
      <c r="ER26" s="468"/>
      <c r="ES26" s="467">
        <v>26230</v>
      </c>
      <c r="ET26" s="468"/>
      <c r="EU26" s="467">
        <v>8139415</v>
      </c>
      <c r="EV26" s="468"/>
      <c r="EW26" s="467">
        <v>38978719</v>
      </c>
      <c r="EX26" s="468"/>
      <c r="EY26" s="467">
        <v>5342911</v>
      </c>
      <c r="EZ26" s="468"/>
      <c r="FA26" s="467">
        <v>179229</v>
      </c>
      <c r="FB26" s="468"/>
      <c r="FC26" s="467">
        <v>170133</v>
      </c>
      <c r="FD26" s="468"/>
      <c r="FE26" s="467">
        <v>4924</v>
      </c>
      <c r="FF26" s="468"/>
      <c r="FG26" s="467">
        <v>14</v>
      </c>
      <c r="FH26" s="468"/>
      <c r="FI26" s="467">
        <v>4158</v>
      </c>
      <c r="FJ26" s="468"/>
      <c r="FK26" s="467">
        <v>2966114</v>
      </c>
      <c r="FL26" s="468"/>
      <c r="FM26" s="467">
        <v>699187</v>
      </c>
      <c r="FN26" s="468"/>
      <c r="FO26" s="467">
        <v>314616</v>
      </c>
      <c r="FP26" s="468"/>
      <c r="FQ26" s="467">
        <v>1952311</v>
      </c>
      <c r="FR26" s="468"/>
      <c r="FS26" s="467">
        <v>94475</v>
      </c>
      <c r="FT26" s="468"/>
      <c r="FU26" s="467">
        <v>94475</v>
      </c>
      <c r="FV26" s="468"/>
      <c r="FW26" s="467">
        <v>18895768</v>
      </c>
      <c r="FX26" s="468"/>
      <c r="FY26" s="467">
        <v>485162</v>
      </c>
      <c r="FZ26" s="468"/>
      <c r="GA26" s="467">
        <v>4898099</v>
      </c>
      <c r="GB26" s="468"/>
      <c r="GC26" s="467">
        <v>7048036</v>
      </c>
      <c r="GD26" s="468"/>
      <c r="GE26" s="467">
        <v>0</v>
      </c>
      <c r="GF26" s="468"/>
      <c r="GG26" s="467">
        <v>518778</v>
      </c>
      <c r="GH26" s="468"/>
      <c r="GI26" s="467">
        <v>0</v>
      </c>
      <c r="GJ26" s="468"/>
      <c r="GK26" s="467">
        <v>481012</v>
      </c>
      <c r="GL26" s="468"/>
      <c r="GM26" s="467">
        <v>3784</v>
      </c>
      <c r="GN26" s="468"/>
      <c r="GO26" s="467">
        <v>35127</v>
      </c>
      <c r="GP26" s="468"/>
      <c r="GQ26" s="467">
        <v>82899</v>
      </c>
      <c r="GR26" s="468"/>
      <c r="GS26" s="467">
        <v>5342871</v>
      </c>
      <c r="GT26" s="468"/>
      <c r="GU26" s="467">
        <v>109931889</v>
      </c>
      <c r="GV26" s="468"/>
      <c r="GW26" s="467">
        <v>1326146</v>
      </c>
      <c r="GX26" s="468"/>
      <c r="GY26" s="467">
        <v>108605743</v>
      </c>
      <c r="GZ26" s="468"/>
      <c r="HA26" s="467">
        <v>59190863</v>
      </c>
      <c r="HB26" s="468"/>
      <c r="HC26" s="467">
        <v>3850</v>
      </c>
      <c r="HD26" s="468"/>
      <c r="HE26" s="467">
        <v>58898961</v>
      </c>
      <c r="HF26" s="468"/>
      <c r="HG26" s="467">
        <v>288052</v>
      </c>
      <c r="HH26" s="468"/>
      <c r="HI26" s="467">
        <v>0</v>
      </c>
      <c r="HJ26" s="468"/>
      <c r="HK26" s="467">
        <v>3180027</v>
      </c>
      <c r="HL26" s="468"/>
      <c r="HM26" s="467">
        <v>702210</v>
      </c>
      <c r="HN26" s="468"/>
      <c r="HO26" s="467">
        <v>2474712</v>
      </c>
      <c r="HP26" s="468"/>
      <c r="HQ26" s="467">
        <v>3105</v>
      </c>
      <c r="HR26" s="468"/>
      <c r="HS26" s="467">
        <v>0</v>
      </c>
      <c r="HT26" s="468"/>
      <c r="HU26" s="467">
        <v>0</v>
      </c>
      <c r="HV26" s="468"/>
      <c r="HW26" s="467">
        <v>655621</v>
      </c>
      <c r="HX26" s="468"/>
      <c r="HY26" s="467">
        <v>348625</v>
      </c>
      <c r="HZ26" s="468"/>
      <c r="IA26" s="467">
        <v>167140</v>
      </c>
      <c r="IB26" s="468"/>
      <c r="IC26" s="467">
        <v>139856</v>
      </c>
      <c r="ID26" s="468"/>
      <c r="IE26" s="467">
        <v>0</v>
      </c>
      <c r="IF26" s="468"/>
      <c r="IG26" s="467">
        <v>0</v>
      </c>
      <c r="IH26" s="468"/>
      <c r="II26" s="467">
        <v>0</v>
      </c>
      <c r="IJ26" s="468"/>
      <c r="IK26" s="467">
        <v>0</v>
      </c>
      <c r="IL26" s="468"/>
      <c r="IM26" s="467">
        <v>344547862</v>
      </c>
      <c r="IN26" s="468"/>
      <c r="IO26" s="467">
        <v>9576867</v>
      </c>
      <c r="IP26" s="468"/>
      <c r="IQ26" s="467">
        <v>15649</v>
      </c>
      <c r="IR26" s="468"/>
      <c r="IS26" s="467">
        <v>2317368</v>
      </c>
      <c r="IT26" s="468"/>
      <c r="IU26" s="467">
        <v>1070488</v>
      </c>
      <c r="IV26" s="468"/>
      <c r="IW26" s="467">
        <v>6173255</v>
      </c>
      <c r="IX26" s="468"/>
    </row>
    <row r="27" spans="4:258">
      <c r="D27" s="1584">
        <v>2019</v>
      </c>
      <c r="E27" s="469" t="s">
        <v>263</v>
      </c>
      <c r="F27" s="470" t="s">
        <v>430</v>
      </c>
      <c r="G27" s="471">
        <v>59902809944</v>
      </c>
      <c r="H27" s="472"/>
      <c r="I27" s="471">
        <v>1676895517</v>
      </c>
      <c r="J27" s="472"/>
      <c r="K27" s="471">
        <v>208072389</v>
      </c>
      <c r="L27" s="472"/>
      <c r="M27" s="471">
        <v>192482843</v>
      </c>
      <c r="N27" s="472"/>
      <c r="O27" s="471">
        <v>826716895</v>
      </c>
      <c r="P27" s="472"/>
      <c r="Q27" s="471">
        <v>345876845</v>
      </c>
      <c r="R27" s="472"/>
      <c r="S27" s="471">
        <v>103746545</v>
      </c>
      <c r="T27" s="472"/>
      <c r="U27" s="471">
        <v>1512492756</v>
      </c>
      <c r="V27" s="472"/>
      <c r="W27" s="471">
        <v>98160496</v>
      </c>
      <c r="X27" s="472"/>
      <c r="Y27" s="471">
        <v>334874960</v>
      </c>
      <c r="Z27" s="472"/>
      <c r="AA27" s="471">
        <v>745963948</v>
      </c>
      <c r="AB27" s="472"/>
      <c r="AC27" s="471">
        <v>93930288</v>
      </c>
      <c r="AD27" s="472"/>
      <c r="AE27" s="471">
        <v>95872575</v>
      </c>
      <c r="AF27" s="472"/>
      <c r="AG27" s="471">
        <v>65262259</v>
      </c>
      <c r="AH27" s="472"/>
      <c r="AI27" s="471">
        <v>71517499</v>
      </c>
      <c r="AJ27" s="472"/>
      <c r="AK27" s="471">
        <v>5938262</v>
      </c>
      <c r="AL27" s="472"/>
      <c r="AM27" s="471">
        <v>972469</v>
      </c>
      <c r="AN27" s="472"/>
      <c r="AO27" s="471">
        <v>771591783</v>
      </c>
      <c r="AP27" s="472"/>
      <c r="AQ27" s="471">
        <v>771591783</v>
      </c>
      <c r="AR27" s="472"/>
      <c r="AS27" s="471">
        <v>3335588451</v>
      </c>
      <c r="AT27" s="472"/>
      <c r="AU27" s="471">
        <v>289735021</v>
      </c>
      <c r="AV27" s="472"/>
      <c r="AW27" s="471">
        <v>95325486</v>
      </c>
      <c r="AX27" s="472"/>
      <c r="AY27" s="471">
        <v>30830406</v>
      </c>
      <c r="AZ27" s="472"/>
      <c r="BA27" s="471">
        <v>375832652</v>
      </c>
      <c r="BB27" s="472"/>
      <c r="BC27" s="471">
        <v>433206758</v>
      </c>
      <c r="BD27" s="472"/>
      <c r="BE27" s="471">
        <v>204657982</v>
      </c>
      <c r="BF27" s="472"/>
      <c r="BG27" s="471">
        <v>1135764179</v>
      </c>
      <c r="BH27" s="472"/>
      <c r="BI27" s="471">
        <v>162429004</v>
      </c>
      <c r="BJ27" s="472"/>
      <c r="BK27" s="471">
        <v>607806963</v>
      </c>
      <c r="BL27" s="472"/>
      <c r="BM27" s="471">
        <v>4441268117</v>
      </c>
      <c r="BN27" s="472"/>
      <c r="BO27" s="471">
        <v>311547194</v>
      </c>
      <c r="BP27" s="472"/>
      <c r="BQ27" s="471">
        <v>479278879</v>
      </c>
      <c r="BR27" s="472"/>
      <c r="BS27" s="471">
        <v>3650442044</v>
      </c>
      <c r="BT27" s="472"/>
      <c r="BU27" s="471">
        <v>3386733481</v>
      </c>
      <c r="BV27" s="472"/>
      <c r="BW27" s="471">
        <v>100701939</v>
      </c>
      <c r="BX27" s="472"/>
      <c r="BY27" s="471">
        <v>1043388804</v>
      </c>
      <c r="BZ27" s="472"/>
      <c r="CA27" s="471">
        <v>1110491162</v>
      </c>
      <c r="CB27" s="472"/>
      <c r="CC27" s="471">
        <v>108871684</v>
      </c>
      <c r="CD27" s="472"/>
      <c r="CE27" s="471">
        <v>188123041</v>
      </c>
      <c r="CF27" s="472"/>
      <c r="CG27" s="471">
        <v>168927881</v>
      </c>
      <c r="CH27" s="472"/>
      <c r="CI27" s="471">
        <v>168772098</v>
      </c>
      <c r="CJ27" s="472"/>
      <c r="CK27" s="471">
        <v>90842611</v>
      </c>
      <c r="CL27" s="472"/>
      <c r="CM27" s="471">
        <v>5202126</v>
      </c>
      <c r="CN27" s="472"/>
      <c r="CO27" s="471">
        <v>8446255</v>
      </c>
      <c r="CP27" s="472"/>
      <c r="CQ27" s="471">
        <v>392965880</v>
      </c>
      <c r="CR27" s="472"/>
      <c r="CS27" s="471">
        <v>4171739847</v>
      </c>
      <c r="CT27" s="472"/>
      <c r="CU27" s="471">
        <v>2938617286</v>
      </c>
      <c r="CV27" s="472"/>
      <c r="CW27" s="471">
        <v>1233122561</v>
      </c>
      <c r="CX27" s="472"/>
      <c r="CY27" s="471">
        <v>315910174</v>
      </c>
      <c r="CZ27" s="472"/>
      <c r="DA27" s="471">
        <v>107583682</v>
      </c>
      <c r="DB27" s="472"/>
      <c r="DC27" s="471">
        <v>198750400</v>
      </c>
      <c r="DD27" s="472"/>
      <c r="DE27" s="471">
        <v>9576092</v>
      </c>
      <c r="DF27" s="472"/>
      <c r="DG27" s="471">
        <v>1763788117</v>
      </c>
      <c r="DH27" s="472"/>
      <c r="DI27" s="471">
        <v>699594649</v>
      </c>
      <c r="DJ27" s="472"/>
      <c r="DK27" s="471">
        <v>1063721436</v>
      </c>
      <c r="DL27" s="472"/>
      <c r="DM27" s="471">
        <v>472032</v>
      </c>
      <c r="DN27" s="472"/>
      <c r="DO27" s="471">
        <v>2661624308</v>
      </c>
      <c r="DP27" s="472"/>
      <c r="DQ27" s="471">
        <v>640053946</v>
      </c>
      <c r="DR27" s="472"/>
      <c r="DS27" s="471">
        <v>1961624439</v>
      </c>
      <c r="DT27" s="472"/>
      <c r="DU27" s="471">
        <v>59945923</v>
      </c>
      <c r="DV27" s="472"/>
      <c r="DW27" s="471">
        <v>5214601946</v>
      </c>
      <c r="DX27" s="472"/>
      <c r="DY27" s="471">
        <v>207642</v>
      </c>
      <c r="DZ27" s="472"/>
      <c r="EA27" s="471">
        <v>58413900</v>
      </c>
      <c r="EB27" s="472"/>
      <c r="EC27" s="471">
        <v>153809741</v>
      </c>
      <c r="ED27" s="472"/>
      <c r="EE27" s="471">
        <v>7783047</v>
      </c>
      <c r="EF27" s="472"/>
      <c r="EG27" s="471">
        <v>77164581</v>
      </c>
      <c r="EH27" s="472"/>
      <c r="EI27" s="471">
        <v>276447499</v>
      </c>
      <c r="EJ27" s="472"/>
      <c r="EK27" s="471">
        <v>259531696</v>
      </c>
      <c r="EL27" s="472"/>
      <c r="EM27" s="471">
        <v>79952686</v>
      </c>
      <c r="EN27" s="472"/>
      <c r="EO27" s="471">
        <v>110147048</v>
      </c>
      <c r="EP27" s="472"/>
      <c r="EQ27" s="471">
        <v>286972227</v>
      </c>
      <c r="ER27" s="472"/>
      <c r="ES27" s="471">
        <v>132820828</v>
      </c>
      <c r="ET27" s="472"/>
      <c r="EU27" s="471">
        <v>2143183334</v>
      </c>
      <c r="EV27" s="472"/>
      <c r="EW27" s="471">
        <v>984904524</v>
      </c>
      <c r="EX27" s="472"/>
      <c r="EY27" s="471">
        <v>643263193</v>
      </c>
      <c r="EZ27" s="472"/>
      <c r="FA27" s="471">
        <v>1910457051</v>
      </c>
      <c r="FB27" s="472"/>
      <c r="FC27" s="471">
        <v>1841582924</v>
      </c>
      <c r="FD27" s="472"/>
      <c r="FE27" s="471">
        <v>55318809</v>
      </c>
      <c r="FF27" s="472"/>
      <c r="FG27" s="471">
        <v>8730565</v>
      </c>
      <c r="FH27" s="472"/>
      <c r="FI27" s="471">
        <v>4824753</v>
      </c>
      <c r="FJ27" s="472"/>
      <c r="FK27" s="471">
        <v>1781102729</v>
      </c>
      <c r="FL27" s="472"/>
      <c r="FM27" s="471">
        <v>516846207</v>
      </c>
      <c r="FN27" s="472"/>
      <c r="FO27" s="471">
        <v>707743607</v>
      </c>
      <c r="FP27" s="472"/>
      <c r="FQ27" s="471">
        <v>556512915</v>
      </c>
      <c r="FR27" s="472"/>
      <c r="FS27" s="471">
        <v>296202396</v>
      </c>
      <c r="FT27" s="472"/>
      <c r="FU27" s="471">
        <v>296202396</v>
      </c>
      <c r="FV27" s="472"/>
      <c r="FW27" s="471">
        <v>4443953800</v>
      </c>
      <c r="FX27" s="472"/>
      <c r="FY27" s="471">
        <v>1343233989</v>
      </c>
      <c r="FZ27" s="472"/>
      <c r="GA27" s="471">
        <v>1601708775</v>
      </c>
      <c r="GB27" s="472"/>
      <c r="GC27" s="471">
        <v>190534455</v>
      </c>
      <c r="GD27" s="472"/>
      <c r="GE27" s="471">
        <v>1793471</v>
      </c>
      <c r="GF27" s="472"/>
      <c r="GG27" s="471">
        <v>688511951</v>
      </c>
      <c r="GH27" s="472"/>
      <c r="GI27" s="471">
        <v>21957613</v>
      </c>
      <c r="GJ27" s="472"/>
      <c r="GK27" s="471">
        <v>9990978</v>
      </c>
      <c r="GL27" s="472"/>
      <c r="GM27" s="471">
        <v>14810072</v>
      </c>
      <c r="GN27" s="472"/>
      <c r="GO27" s="471">
        <v>2055513</v>
      </c>
      <c r="GP27" s="472"/>
      <c r="GQ27" s="471">
        <v>199673537</v>
      </c>
      <c r="GR27" s="472"/>
      <c r="GS27" s="471">
        <v>369683446</v>
      </c>
      <c r="GT27" s="472"/>
      <c r="GU27" s="471">
        <v>8332136746</v>
      </c>
      <c r="GV27" s="472"/>
      <c r="GW27" s="471">
        <v>3603188350</v>
      </c>
      <c r="GX27" s="472"/>
      <c r="GY27" s="471">
        <v>4728948396</v>
      </c>
      <c r="GZ27" s="472"/>
      <c r="HA27" s="471">
        <v>9800396220</v>
      </c>
      <c r="HB27" s="472"/>
      <c r="HC27" s="471">
        <v>6132613</v>
      </c>
      <c r="HD27" s="472"/>
      <c r="HE27" s="471">
        <v>9001949514</v>
      </c>
      <c r="HF27" s="472"/>
      <c r="HG27" s="471">
        <v>692231846</v>
      </c>
      <c r="HH27" s="472"/>
      <c r="HI27" s="471">
        <v>100082247</v>
      </c>
      <c r="HJ27" s="472"/>
      <c r="HK27" s="471">
        <v>1745999758</v>
      </c>
      <c r="HL27" s="472"/>
      <c r="HM27" s="471">
        <v>1585634952</v>
      </c>
      <c r="HN27" s="472"/>
      <c r="HO27" s="471">
        <v>151042181</v>
      </c>
      <c r="HP27" s="472"/>
      <c r="HQ27" s="471">
        <v>9322625</v>
      </c>
      <c r="HR27" s="472"/>
      <c r="HS27" s="471">
        <v>52225086</v>
      </c>
      <c r="HT27" s="472"/>
      <c r="HU27" s="471">
        <v>52225086</v>
      </c>
      <c r="HV27" s="472"/>
      <c r="HW27" s="471">
        <v>2187107954</v>
      </c>
      <c r="HX27" s="472"/>
      <c r="HY27" s="471">
        <v>1993995903</v>
      </c>
      <c r="HZ27" s="472"/>
      <c r="IA27" s="471">
        <v>73653941</v>
      </c>
      <c r="IB27" s="472"/>
      <c r="IC27" s="471">
        <v>119458110</v>
      </c>
      <c r="ID27" s="472"/>
      <c r="IE27" s="471">
        <v>100993707</v>
      </c>
      <c r="IF27" s="472"/>
      <c r="IG27" s="471">
        <v>8536529</v>
      </c>
      <c r="IH27" s="472"/>
      <c r="II27" s="471">
        <v>0</v>
      </c>
      <c r="IJ27" s="472"/>
      <c r="IK27" s="471">
        <v>92457178</v>
      </c>
      <c r="IL27" s="472"/>
      <c r="IM27" s="471">
        <v>45996230559</v>
      </c>
      <c r="IN27" s="472"/>
      <c r="IO27" s="471">
        <v>1186069138</v>
      </c>
      <c r="IP27" s="472"/>
      <c r="IQ27" s="471">
        <v>89470961</v>
      </c>
      <c r="IR27" s="472"/>
      <c r="IS27" s="471">
        <v>139359912</v>
      </c>
      <c r="IT27" s="472"/>
      <c r="IU27" s="471">
        <v>677126626</v>
      </c>
      <c r="IV27" s="472"/>
      <c r="IW27" s="471">
        <v>228532681</v>
      </c>
      <c r="IX27" s="472"/>
    </row>
    <row r="28" spans="4:258">
      <c r="D28" s="1585"/>
      <c r="E28" s="465" t="s">
        <v>3</v>
      </c>
      <c r="F28" s="466">
        <v>16</v>
      </c>
      <c r="G28" s="467">
        <v>11332820292</v>
      </c>
      <c r="H28" s="468"/>
      <c r="I28" s="467">
        <v>424815220</v>
      </c>
      <c r="J28" s="468"/>
      <c r="K28" s="467">
        <v>30282645</v>
      </c>
      <c r="L28" s="468"/>
      <c r="M28" s="467">
        <v>37408467</v>
      </c>
      <c r="N28" s="468"/>
      <c r="O28" s="467">
        <v>236964918</v>
      </c>
      <c r="P28" s="468"/>
      <c r="Q28" s="467">
        <v>116115902</v>
      </c>
      <c r="R28" s="468"/>
      <c r="S28" s="467">
        <v>4043288</v>
      </c>
      <c r="T28" s="468"/>
      <c r="U28" s="467">
        <v>260489592</v>
      </c>
      <c r="V28" s="468"/>
      <c r="W28" s="467">
        <v>2600970</v>
      </c>
      <c r="X28" s="468"/>
      <c r="Y28" s="467">
        <v>94054900</v>
      </c>
      <c r="Z28" s="468"/>
      <c r="AA28" s="467">
        <v>144504275</v>
      </c>
      <c r="AB28" s="468"/>
      <c r="AC28" s="467">
        <v>2669381</v>
      </c>
      <c r="AD28" s="468"/>
      <c r="AE28" s="467">
        <v>4394203</v>
      </c>
      <c r="AF28" s="468"/>
      <c r="AG28" s="467">
        <v>3315389</v>
      </c>
      <c r="AH28" s="468"/>
      <c r="AI28" s="467">
        <v>8536901</v>
      </c>
      <c r="AJ28" s="468"/>
      <c r="AK28" s="467">
        <v>233904</v>
      </c>
      <c r="AL28" s="468"/>
      <c r="AM28" s="467">
        <v>179669</v>
      </c>
      <c r="AN28" s="468"/>
      <c r="AO28" s="467">
        <v>75473357</v>
      </c>
      <c r="AP28" s="468"/>
      <c r="AQ28" s="467">
        <v>75473357</v>
      </c>
      <c r="AR28" s="468"/>
      <c r="AS28" s="467">
        <v>644284649</v>
      </c>
      <c r="AT28" s="468"/>
      <c r="AU28" s="467">
        <v>128028192</v>
      </c>
      <c r="AV28" s="468"/>
      <c r="AW28" s="467">
        <v>3513292</v>
      </c>
      <c r="AX28" s="468"/>
      <c r="AY28" s="467">
        <v>1404282</v>
      </c>
      <c r="AZ28" s="468"/>
      <c r="BA28" s="467">
        <v>122172676</v>
      </c>
      <c r="BB28" s="468"/>
      <c r="BC28" s="467">
        <v>119561130</v>
      </c>
      <c r="BD28" s="468"/>
      <c r="BE28" s="467">
        <v>28828105</v>
      </c>
      <c r="BF28" s="468"/>
      <c r="BG28" s="467">
        <v>162784536</v>
      </c>
      <c r="BH28" s="468"/>
      <c r="BI28" s="467">
        <v>77962842</v>
      </c>
      <c r="BJ28" s="468"/>
      <c r="BK28" s="467">
        <v>29594</v>
      </c>
      <c r="BL28" s="468"/>
      <c r="BM28" s="467">
        <v>99931332</v>
      </c>
      <c r="BN28" s="468"/>
      <c r="BO28" s="467">
        <v>69461050</v>
      </c>
      <c r="BP28" s="468"/>
      <c r="BQ28" s="467">
        <v>20407838</v>
      </c>
      <c r="BR28" s="468"/>
      <c r="BS28" s="467">
        <v>10062444</v>
      </c>
      <c r="BT28" s="468"/>
      <c r="BU28" s="467">
        <v>506211451</v>
      </c>
      <c r="BV28" s="468"/>
      <c r="BW28" s="467">
        <v>20671412</v>
      </c>
      <c r="BX28" s="468"/>
      <c r="BY28" s="467">
        <v>97636243</v>
      </c>
      <c r="BZ28" s="468"/>
      <c r="CA28" s="467">
        <v>183437038</v>
      </c>
      <c r="CB28" s="468"/>
      <c r="CC28" s="467">
        <v>2568470</v>
      </c>
      <c r="CD28" s="468"/>
      <c r="CE28" s="467">
        <v>25629112</v>
      </c>
      <c r="CF28" s="468"/>
      <c r="CG28" s="467">
        <v>13051863</v>
      </c>
      <c r="CH28" s="468"/>
      <c r="CI28" s="467">
        <v>29139684</v>
      </c>
      <c r="CJ28" s="468"/>
      <c r="CK28" s="467">
        <v>1745156</v>
      </c>
      <c r="CL28" s="468"/>
      <c r="CM28" s="467">
        <v>1509959</v>
      </c>
      <c r="CN28" s="468"/>
      <c r="CO28" s="467">
        <v>337730</v>
      </c>
      <c r="CP28" s="468"/>
      <c r="CQ28" s="467">
        <v>130484784</v>
      </c>
      <c r="CR28" s="468"/>
      <c r="CS28" s="467">
        <v>1278246556</v>
      </c>
      <c r="CT28" s="468"/>
      <c r="CU28" s="467">
        <v>1163732634</v>
      </c>
      <c r="CV28" s="468"/>
      <c r="CW28" s="467">
        <v>114513922</v>
      </c>
      <c r="CX28" s="468"/>
      <c r="CY28" s="467">
        <v>110122742</v>
      </c>
      <c r="CZ28" s="468"/>
      <c r="DA28" s="467">
        <v>67168295</v>
      </c>
      <c r="DB28" s="468"/>
      <c r="DC28" s="467">
        <v>41785514</v>
      </c>
      <c r="DD28" s="468"/>
      <c r="DE28" s="467">
        <v>1168933</v>
      </c>
      <c r="DF28" s="468"/>
      <c r="DG28" s="467">
        <v>376873580</v>
      </c>
      <c r="DH28" s="468"/>
      <c r="DI28" s="467">
        <v>364648754</v>
      </c>
      <c r="DJ28" s="468"/>
      <c r="DK28" s="467">
        <v>12197559</v>
      </c>
      <c r="DL28" s="468"/>
      <c r="DM28" s="467">
        <v>27267</v>
      </c>
      <c r="DN28" s="468"/>
      <c r="DO28" s="467">
        <v>587226333</v>
      </c>
      <c r="DP28" s="468"/>
      <c r="DQ28" s="467">
        <v>416237818</v>
      </c>
      <c r="DR28" s="468"/>
      <c r="DS28" s="467">
        <v>165407836</v>
      </c>
      <c r="DT28" s="468"/>
      <c r="DU28" s="467">
        <v>5580679</v>
      </c>
      <c r="DV28" s="468"/>
      <c r="DW28" s="467">
        <v>643929835</v>
      </c>
      <c r="DX28" s="468"/>
      <c r="DY28" s="467">
        <v>27766</v>
      </c>
      <c r="DZ28" s="468"/>
      <c r="EA28" s="467">
        <v>43696510</v>
      </c>
      <c r="EB28" s="468"/>
      <c r="EC28" s="467">
        <v>4401868</v>
      </c>
      <c r="ED28" s="468"/>
      <c r="EE28" s="467">
        <v>548514</v>
      </c>
      <c r="EF28" s="468"/>
      <c r="EG28" s="467">
        <v>14589894</v>
      </c>
      <c r="EH28" s="468"/>
      <c r="EI28" s="467">
        <v>38477164</v>
      </c>
      <c r="EJ28" s="468"/>
      <c r="EK28" s="467">
        <v>129381419</v>
      </c>
      <c r="EL28" s="468"/>
      <c r="EM28" s="467">
        <v>29385714</v>
      </c>
      <c r="EN28" s="468"/>
      <c r="EO28" s="467">
        <v>68464688</v>
      </c>
      <c r="EP28" s="468"/>
      <c r="EQ28" s="467">
        <v>35801434</v>
      </c>
      <c r="ER28" s="468"/>
      <c r="ES28" s="467">
        <v>21360348</v>
      </c>
      <c r="ET28" s="468"/>
      <c r="EU28" s="467">
        <v>61249021</v>
      </c>
      <c r="EV28" s="468"/>
      <c r="EW28" s="467">
        <v>167061865</v>
      </c>
      <c r="EX28" s="468"/>
      <c r="EY28" s="467">
        <v>29483630</v>
      </c>
      <c r="EZ28" s="468"/>
      <c r="FA28" s="467">
        <v>102683287</v>
      </c>
      <c r="FB28" s="468"/>
      <c r="FC28" s="467">
        <v>77784977</v>
      </c>
      <c r="FD28" s="468"/>
      <c r="FE28" s="467">
        <v>23351352</v>
      </c>
      <c r="FF28" s="468"/>
      <c r="FG28" s="467">
        <v>1412345</v>
      </c>
      <c r="FH28" s="468"/>
      <c r="FI28" s="467">
        <v>134613</v>
      </c>
      <c r="FJ28" s="468"/>
      <c r="FK28" s="467">
        <v>1026654938</v>
      </c>
      <c r="FL28" s="468"/>
      <c r="FM28" s="467">
        <v>177439182</v>
      </c>
      <c r="FN28" s="468"/>
      <c r="FO28" s="467">
        <v>581423294</v>
      </c>
      <c r="FP28" s="468"/>
      <c r="FQ28" s="467">
        <v>267792462</v>
      </c>
      <c r="FR28" s="468"/>
      <c r="FS28" s="467">
        <v>4868241</v>
      </c>
      <c r="FT28" s="468"/>
      <c r="FU28" s="467">
        <v>4868241</v>
      </c>
      <c r="FV28" s="468"/>
      <c r="FW28" s="467">
        <v>1319016857</v>
      </c>
      <c r="FX28" s="468"/>
      <c r="FY28" s="467">
        <v>224882492</v>
      </c>
      <c r="FZ28" s="468"/>
      <c r="GA28" s="467">
        <v>492694881</v>
      </c>
      <c r="GB28" s="468"/>
      <c r="GC28" s="467">
        <v>77756238</v>
      </c>
      <c r="GD28" s="468"/>
      <c r="GE28" s="467">
        <v>398460</v>
      </c>
      <c r="GF28" s="468"/>
      <c r="GG28" s="467">
        <v>163831479</v>
      </c>
      <c r="GH28" s="468"/>
      <c r="GI28" s="467">
        <v>4192075</v>
      </c>
      <c r="GJ28" s="468"/>
      <c r="GK28" s="467">
        <v>4548172</v>
      </c>
      <c r="GL28" s="468"/>
      <c r="GM28" s="467">
        <v>7371070</v>
      </c>
      <c r="GN28" s="468"/>
      <c r="GO28" s="467">
        <v>527328</v>
      </c>
      <c r="GP28" s="468"/>
      <c r="GQ28" s="467">
        <v>91126992</v>
      </c>
      <c r="GR28" s="468"/>
      <c r="GS28" s="467">
        <v>251687670</v>
      </c>
      <c r="GT28" s="468"/>
      <c r="GU28" s="467">
        <v>2048728960</v>
      </c>
      <c r="GV28" s="468"/>
      <c r="GW28" s="467">
        <v>1328112871</v>
      </c>
      <c r="GX28" s="468"/>
      <c r="GY28" s="467">
        <v>720616089</v>
      </c>
      <c r="GZ28" s="468"/>
      <c r="HA28" s="467">
        <v>1438541601</v>
      </c>
      <c r="HB28" s="468"/>
      <c r="HC28" s="467">
        <v>792562</v>
      </c>
      <c r="HD28" s="468"/>
      <c r="HE28" s="467">
        <v>1432113116</v>
      </c>
      <c r="HF28" s="468"/>
      <c r="HG28" s="467">
        <v>3161661</v>
      </c>
      <c r="HH28" s="468"/>
      <c r="HI28" s="467">
        <v>2474262</v>
      </c>
      <c r="HJ28" s="468"/>
      <c r="HK28" s="467">
        <v>31562250</v>
      </c>
      <c r="HL28" s="468"/>
      <c r="HM28" s="467">
        <v>27519241</v>
      </c>
      <c r="HN28" s="468"/>
      <c r="HO28" s="467">
        <v>3566559</v>
      </c>
      <c r="HP28" s="468"/>
      <c r="HQ28" s="467">
        <v>476450</v>
      </c>
      <c r="HR28" s="468"/>
      <c r="HS28" s="467">
        <v>160718</v>
      </c>
      <c r="HT28" s="468"/>
      <c r="HU28" s="467">
        <v>160718</v>
      </c>
      <c r="HV28" s="468"/>
      <c r="HW28" s="467">
        <v>351749690</v>
      </c>
      <c r="HX28" s="468"/>
      <c r="HY28" s="467">
        <v>287944513</v>
      </c>
      <c r="HZ28" s="468"/>
      <c r="IA28" s="467">
        <v>7035044</v>
      </c>
      <c r="IB28" s="468"/>
      <c r="IC28" s="467">
        <v>56770133</v>
      </c>
      <c r="ID28" s="468"/>
      <c r="IE28" s="467">
        <v>1249103</v>
      </c>
      <c r="IF28" s="468"/>
      <c r="IG28" s="467">
        <v>183096</v>
      </c>
      <c r="IH28" s="468"/>
      <c r="II28" s="467">
        <v>0</v>
      </c>
      <c r="IJ28" s="468"/>
      <c r="IK28" s="467">
        <v>1066007</v>
      </c>
      <c r="IL28" s="468"/>
      <c r="IM28" s="467">
        <v>9080753077</v>
      </c>
      <c r="IN28" s="468"/>
      <c r="IO28" s="467">
        <v>281844522</v>
      </c>
      <c r="IP28" s="468"/>
      <c r="IQ28" s="467">
        <v>28255584</v>
      </c>
      <c r="IR28" s="468"/>
      <c r="IS28" s="467">
        <v>30976307</v>
      </c>
      <c r="IT28" s="468"/>
      <c r="IU28" s="467">
        <v>140059409</v>
      </c>
      <c r="IV28" s="468"/>
      <c r="IW28" s="467">
        <v>79230378</v>
      </c>
      <c r="IX28" s="468"/>
    </row>
    <row r="29" spans="4:258">
      <c r="D29" s="1585"/>
      <c r="E29" s="469" t="s">
        <v>150</v>
      </c>
      <c r="F29" s="470" t="s">
        <v>290</v>
      </c>
      <c r="G29" s="471">
        <v>1508269348</v>
      </c>
      <c r="H29" s="472"/>
      <c r="I29" s="471">
        <v>78442288</v>
      </c>
      <c r="J29" s="472"/>
      <c r="K29" s="471">
        <v>3473916</v>
      </c>
      <c r="L29" s="472"/>
      <c r="M29" s="471">
        <v>10665820</v>
      </c>
      <c r="N29" s="472"/>
      <c r="O29" s="471">
        <v>40630082</v>
      </c>
      <c r="P29" s="472"/>
      <c r="Q29" s="471">
        <v>22804269</v>
      </c>
      <c r="R29" s="472"/>
      <c r="S29" s="471">
        <v>868201</v>
      </c>
      <c r="T29" s="472"/>
      <c r="U29" s="471">
        <v>17428097</v>
      </c>
      <c r="V29" s="472"/>
      <c r="W29" s="471">
        <v>486367</v>
      </c>
      <c r="X29" s="472"/>
      <c r="Y29" s="471">
        <v>5282475</v>
      </c>
      <c r="Z29" s="472"/>
      <c r="AA29" s="471">
        <v>5908523</v>
      </c>
      <c r="AB29" s="472"/>
      <c r="AC29" s="471">
        <v>358700</v>
      </c>
      <c r="AD29" s="472"/>
      <c r="AE29" s="471">
        <v>1509658</v>
      </c>
      <c r="AF29" s="472"/>
      <c r="AG29" s="471">
        <v>192889</v>
      </c>
      <c r="AH29" s="472"/>
      <c r="AI29" s="471">
        <v>3687885</v>
      </c>
      <c r="AJ29" s="472"/>
      <c r="AK29" s="471">
        <v>1182</v>
      </c>
      <c r="AL29" s="472"/>
      <c r="AM29" s="471">
        <v>418</v>
      </c>
      <c r="AN29" s="472"/>
      <c r="AO29" s="471">
        <v>8035112</v>
      </c>
      <c r="AP29" s="472"/>
      <c r="AQ29" s="471">
        <v>8035112</v>
      </c>
      <c r="AR29" s="472"/>
      <c r="AS29" s="471">
        <v>128552508</v>
      </c>
      <c r="AT29" s="472"/>
      <c r="AU29" s="471">
        <v>31097285</v>
      </c>
      <c r="AV29" s="472"/>
      <c r="AW29" s="471">
        <v>51033</v>
      </c>
      <c r="AX29" s="472"/>
      <c r="AY29" s="471">
        <v>114100</v>
      </c>
      <c r="AZ29" s="472"/>
      <c r="BA29" s="471">
        <v>45498640</v>
      </c>
      <c r="BB29" s="472"/>
      <c r="BC29" s="471">
        <v>24304033</v>
      </c>
      <c r="BD29" s="472"/>
      <c r="BE29" s="471">
        <v>5702878</v>
      </c>
      <c r="BF29" s="472"/>
      <c r="BG29" s="471">
        <v>10531225</v>
      </c>
      <c r="BH29" s="472"/>
      <c r="BI29" s="471">
        <v>11253314</v>
      </c>
      <c r="BJ29" s="472"/>
      <c r="BK29" s="471">
        <v>0</v>
      </c>
      <c r="BL29" s="472"/>
      <c r="BM29" s="471">
        <v>2605953</v>
      </c>
      <c r="BN29" s="472"/>
      <c r="BO29" s="471">
        <v>1301259</v>
      </c>
      <c r="BP29" s="472"/>
      <c r="BQ29" s="471">
        <v>5750</v>
      </c>
      <c r="BR29" s="472"/>
      <c r="BS29" s="471">
        <v>1298944</v>
      </c>
      <c r="BT29" s="472"/>
      <c r="BU29" s="471">
        <v>108638244</v>
      </c>
      <c r="BV29" s="472"/>
      <c r="BW29" s="471">
        <v>1110919</v>
      </c>
      <c r="BX29" s="472"/>
      <c r="BY29" s="471">
        <v>12780804</v>
      </c>
      <c r="BZ29" s="472"/>
      <c r="CA29" s="471">
        <v>70884949</v>
      </c>
      <c r="CB29" s="472"/>
      <c r="CC29" s="471">
        <v>173393</v>
      </c>
      <c r="CD29" s="472"/>
      <c r="CE29" s="471">
        <v>472234</v>
      </c>
      <c r="CF29" s="472"/>
      <c r="CG29" s="471">
        <v>2618967</v>
      </c>
      <c r="CH29" s="472"/>
      <c r="CI29" s="471">
        <v>635579</v>
      </c>
      <c r="CJ29" s="472"/>
      <c r="CK29" s="471">
        <v>162384</v>
      </c>
      <c r="CL29" s="472"/>
      <c r="CM29" s="471">
        <v>414227</v>
      </c>
      <c r="CN29" s="472"/>
      <c r="CO29" s="471">
        <v>124176</v>
      </c>
      <c r="CP29" s="472"/>
      <c r="CQ29" s="471">
        <v>19260612</v>
      </c>
      <c r="CR29" s="472"/>
      <c r="CS29" s="471">
        <v>115460097</v>
      </c>
      <c r="CT29" s="472"/>
      <c r="CU29" s="471">
        <v>79203164</v>
      </c>
      <c r="CV29" s="472"/>
      <c r="CW29" s="471">
        <v>36256933</v>
      </c>
      <c r="CX29" s="472"/>
      <c r="CY29" s="471">
        <v>12062838</v>
      </c>
      <c r="CZ29" s="472"/>
      <c r="DA29" s="471">
        <v>169839</v>
      </c>
      <c r="DB29" s="472"/>
      <c r="DC29" s="471">
        <v>11408199</v>
      </c>
      <c r="DD29" s="472"/>
      <c r="DE29" s="471">
        <v>484800</v>
      </c>
      <c r="DF29" s="472"/>
      <c r="DG29" s="471">
        <v>48266187</v>
      </c>
      <c r="DH29" s="472"/>
      <c r="DI29" s="471">
        <v>48238811</v>
      </c>
      <c r="DJ29" s="472"/>
      <c r="DK29" s="471">
        <v>27376</v>
      </c>
      <c r="DL29" s="472"/>
      <c r="DM29" s="471">
        <v>0</v>
      </c>
      <c r="DN29" s="472"/>
      <c r="DO29" s="471">
        <v>322835242</v>
      </c>
      <c r="DP29" s="472"/>
      <c r="DQ29" s="471">
        <v>292499271</v>
      </c>
      <c r="DR29" s="472"/>
      <c r="DS29" s="471">
        <v>29826338</v>
      </c>
      <c r="DT29" s="472"/>
      <c r="DU29" s="471">
        <v>509633</v>
      </c>
      <c r="DV29" s="472"/>
      <c r="DW29" s="471">
        <v>101111340</v>
      </c>
      <c r="DX29" s="472"/>
      <c r="DY29" s="471">
        <v>0</v>
      </c>
      <c r="DZ29" s="472"/>
      <c r="EA29" s="471">
        <v>20350</v>
      </c>
      <c r="EB29" s="472"/>
      <c r="EC29" s="471">
        <v>1233944</v>
      </c>
      <c r="ED29" s="472"/>
      <c r="EE29" s="471">
        <v>33694</v>
      </c>
      <c r="EF29" s="472"/>
      <c r="EG29" s="471">
        <v>1427022</v>
      </c>
      <c r="EH29" s="472"/>
      <c r="EI29" s="471">
        <v>215860</v>
      </c>
      <c r="EJ29" s="472"/>
      <c r="EK29" s="471">
        <v>1511479</v>
      </c>
      <c r="EL29" s="472"/>
      <c r="EM29" s="471">
        <v>1155235</v>
      </c>
      <c r="EN29" s="472"/>
      <c r="EO29" s="471">
        <v>2422991</v>
      </c>
      <c r="EP29" s="472"/>
      <c r="EQ29" s="471">
        <v>156724</v>
      </c>
      <c r="ER29" s="472"/>
      <c r="ES29" s="471">
        <v>6044</v>
      </c>
      <c r="ET29" s="472"/>
      <c r="EU29" s="471">
        <v>28466495</v>
      </c>
      <c r="EV29" s="472"/>
      <c r="EW29" s="471">
        <v>60201149</v>
      </c>
      <c r="EX29" s="472"/>
      <c r="EY29" s="471">
        <v>4260353</v>
      </c>
      <c r="EZ29" s="472"/>
      <c r="FA29" s="471">
        <v>3924058</v>
      </c>
      <c r="FB29" s="472"/>
      <c r="FC29" s="471">
        <v>692625</v>
      </c>
      <c r="FD29" s="472"/>
      <c r="FE29" s="471">
        <v>1891409</v>
      </c>
      <c r="FF29" s="472"/>
      <c r="FG29" s="471">
        <v>1317785</v>
      </c>
      <c r="FH29" s="472"/>
      <c r="FI29" s="471">
        <v>22239</v>
      </c>
      <c r="FJ29" s="472"/>
      <c r="FK29" s="471">
        <v>58474560</v>
      </c>
      <c r="FL29" s="472"/>
      <c r="FM29" s="471">
        <v>10148635</v>
      </c>
      <c r="FN29" s="472"/>
      <c r="FO29" s="471">
        <v>27630741</v>
      </c>
      <c r="FP29" s="472"/>
      <c r="FQ29" s="471">
        <v>20695184</v>
      </c>
      <c r="FR29" s="472"/>
      <c r="FS29" s="471">
        <v>2343588</v>
      </c>
      <c r="FT29" s="472"/>
      <c r="FU29" s="471">
        <v>2343588</v>
      </c>
      <c r="FV29" s="472"/>
      <c r="FW29" s="471">
        <v>167543245</v>
      </c>
      <c r="FX29" s="472"/>
      <c r="FY29" s="471">
        <v>34439931</v>
      </c>
      <c r="FZ29" s="472"/>
      <c r="GA29" s="471">
        <v>121320448</v>
      </c>
      <c r="GB29" s="472"/>
      <c r="GC29" s="471">
        <v>827133</v>
      </c>
      <c r="GD29" s="472"/>
      <c r="GE29" s="471">
        <v>0</v>
      </c>
      <c r="GF29" s="472"/>
      <c r="GG29" s="471">
        <v>3148797</v>
      </c>
      <c r="GH29" s="472"/>
      <c r="GI29" s="471">
        <v>0</v>
      </c>
      <c r="GJ29" s="472"/>
      <c r="GK29" s="471">
        <v>1523445</v>
      </c>
      <c r="GL29" s="472"/>
      <c r="GM29" s="471">
        <v>1683</v>
      </c>
      <c r="GN29" s="472"/>
      <c r="GO29" s="471">
        <v>99</v>
      </c>
      <c r="GP29" s="472"/>
      <c r="GQ29" s="471">
        <v>5118948</v>
      </c>
      <c r="GR29" s="472"/>
      <c r="GS29" s="471">
        <v>1162761</v>
      </c>
      <c r="GT29" s="472"/>
      <c r="GU29" s="471">
        <v>134495627</v>
      </c>
      <c r="GV29" s="472"/>
      <c r="GW29" s="471">
        <v>106918513</v>
      </c>
      <c r="GX29" s="472"/>
      <c r="GY29" s="471">
        <v>27577114</v>
      </c>
      <c r="GZ29" s="472"/>
      <c r="HA29" s="471">
        <v>37029586</v>
      </c>
      <c r="HB29" s="472"/>
      <c r="HC29" s="471">
        <v>69455</v>
      </c>
      <c r="HD29" s="472"/>
      <c r="HE29" s="471">
        <v>35488667</v>
      </c>
      <c r="HF29" s="472"/>
      <c r="HG29" s="471">
        <v>731929</v>
      </c>
      <c r="HH29" s="472"/>
      <c r="HI29" s="471">
        <v>739535</v>
      </c>
      <c r="HJ29" s="472"/>
      <c r="HK29" s="471">
        <v>11303853</v>
      </c>
      <c r="HL29" s="472"/>
      <c r="HM29" s="471">
        <v>11130890</v>
      </c>
      <c r="HN29" s="472"/>
      <c r="HO29" s="471">
        <v>161361</v>
      </c>
      <c r="HP29" s="472"/>
      <c r="HQ29" s="471">
        <v>11602</v>
      </c>
      <c r="HR29" s="472"/>
      <c r="HS29" s="471">
        <v>0</v>
      </c>
      <c r="HT29" s="472"/>
      <c r="HU29" s="471">
        <v>0</v>
      </c>
      <c r="HV29" s="472"/>
      <c r="HW29" s="471">
        <v>149602906</v>
      </c>
      <c r="HX29" s="472"/>
      <c r="HY29" s="471">
        <v>140919131</v>
      </c>
      <c r="HZ29" s="472"/>
      <c r="IA29" s="471">
        <v>1652663</v>
      </c>
      <c r="IB29" s="472"/>
      <c r="IC29" s="471">
        <v>7031112</v>
      </c>
      <c r="ID29" s="472"/>
      <c r="IE29" s="471">
        <v>114019</v>
      </c>
      <c r="IF29" s="472"/>
      <c r="IG29" s="471">
        <v>3761</v>
      </c>
      <c r="IH29" s="472"/>
      <c r="II29" s="471">
        <v>0</v>
      </c>
      <c r="IJ29" s="472"/>
      <c r="IK29" s="471">
        <v>110258</v>
      </c>
      <c r="IL29" s="472"/>
      <c r="IM29" s="471">
        <v>1140560448</v>
      </c>
      <c r="IN29" s="472"/>
      <c r="IO29" s="471">
        <v>61967398</v>
      </c>
      <c r="IP29" s="472"/>
      <c r="IQ29" s="471">
        <v>3468461</v>
      </c>
      <c r="IR29" s="472"/>
      <c r="IS29" s="471">
        <v>7310895</v>
      </c>
      <c r="IT29" s="472"/>
      <c r="IU29" s="471">
        <v>34633958</v>
      </c>
      <c r="IV29" s="472"/>
      <c r="IW29" s="471">
        <v>15698305</v>
      </c>
      <c r="IX29" s="472"/>
    </row>
    <row r="30" spans="4:258">
      <c r="D30" s="1585"/>
      <c r="E30" s="465" t="s">
        <v>151</v>
      </c>
      <c r="F30" s="466" t="s">
        <v>291</v>
      </c>
      <c r="G30" s="467">
        <v>1491251007</v>
      </c>
      <c r="H30" s="468"/>
      <c r="I30" s="467">
        <v>69642294</v>
      </c>
      <c r="J30" s="468"/>
      <c r="K30" s="467">
        <v>3504519</v>
      </c>
      <c r="L30" s="468"/>
      <c r="M30" s="467">
        <v>8305784</v>
      </c>
      <c r="N30" s="468"/>
      <c r="O30" s="467">
        <v>48791106</v>
      </c>
      <c r="P30" s="468"/>
      <c r="Q30" s="467">
        <v>8460884</v>
      </c>
      <c r="R30" s="468"/>
      <c r="S30" s="467">
        <v>580001</v>
      </c>
      <c r="T30" s="468"/>
      <c r="U30" s="467">
        <v>6207130</v>
      </c>
      <c r="V30" s="468"/>
      <c r="W30" s="467">
        <v>432048</v>
      </c>
      <c r="X30" s="468"/>
      <c r="Y30" s="467">
        <v>1447313</v>
      </c>
      <c r="Z30" s="468"/>
      <c r="AA30" s="467">
        <v>4004654</v>
      </c>
      <c r="AB30" s="468"/>
      <c r="AC30" s="467">
        <v>65610</v>
      </c>
      <c r="AD30" s="468"/>
      <c r="AE30" s="467">
        <v>8300</v>
      </c>
      <c r="AF30" s="468"/>
      <c r="AG30" s="467">
        <v>9801</v>
      </c>
      <c r="AH30" s="468"/>
      <c r="AI30" s="467">
        <v>235554</v>
      </c>
      <c r="AJ30" s="468"/>
      <c r="AK30" s="467">
        <v>3850</v>
      </c>
      <c r="AL30" s="468"/>
      <c r="AM30" s="467">
        <v>0</v>
      </c>
      <c r="AN30" s="468"/>
      <c r="AO30" s="467">
        <v>3473201</v>
      </c>
      <c r="AP30" s="468"/>
      <c r="AQ30" s="467">
        <v>3473201</v>
      </c>
      <c r="AR30" s="468"/>
      <c r="AS30" s="467">
        <v>38577474</v>
      </c>
      <c r="AT30" s="468"/>
      <c r="AU30" s="467">
        <v>2382045</v>
      </c>
      <c r="AV30" s="468"/>
      <c r="AW30" s="467">
        <v>38619</v>
      </c>
      <c r="AX30" s="468"/>
      <c r="AY30" s="467">
        <v>41463</v>
      </c>
      <c r="AZ30" s="468"/>
      <c r="BA30" s="467">
        <v>533286</v>
      </c>
      <c r="BB30" s="468"/>
      <c r="BC30" s="467">
        <v>172114</v>
      </c>
      <c r="BD30" s="468"/>
      <c r="BE30" s="467">
        <v>4656818</v>
      </c>
      <c r="BF30" s="468"/>
      <c r="BG30" s="467">
        <v>14559302</v>
      </c>
      <c r="BH30" s="468"/>
      <c r="BI30" s="467">
        <v>16193827</v>
      </c>
      <c r="BJ30" s="468"/>
      <c r="BK30" s="467">
        <v>0</v>
      </c>
      <c r="BL30" s="468"/>
      <c r="BM30" s="467">
        <v>4066947</v>
      </c>
      <c r="BN30" s="468"/>
      <c r="BO30" s="467">
        <v>3922819</v>
      </c>
      <c r="BP30" s="468"/>
      <c r="BQ30" s="467">
        <v>0</v>
      </c>
      <c r="BR30" s="468"/>
      <c r="BS30" s="467">
        <v>144128</v>
      </c>
      <c r="BT30" s="468"/>
      <c r="BU30" s="467">
        <v>126485564</v>
      </c>
      <c r="BV30" s="468"/>
      <c r="BW30" s="467">
        <v>442471</v>
      </c>
      <c r="BX30" s="468"/>
      <c r="BY30" s="467">
        <v>158324</v>
      </c>
      <c r="BZ30" s="468"/>
      <c r="CA30" s="467">
        <v>111451790</v>
      </c>
      <c r="CB30" s="468"/>
      <c r="CC30" s="467">
        <v>0</v>
      </c>
      <c r="CD30" s="468"/>
      <c r="CE30" s="467">
        <v>334585</v>
      </c>
      <c r="CF30" s="468"/>
      <c r="CG30" s="467">
        <v>176237</v>
      </c>
      <c r="CH30" s="468"/>
      <c r="CI30" s="467">
        <v>2048096</v>
      </c>
      <c r="CJ30" s="468"/>
      <c r="CK30" s="467">
        <v>103709</v>
      </c>
      <c r="CL30" s="468"/>
      <c r="CM30" s="467">
        <v>0</v>
      </c>
      <c r="CN30" s="468"/>
      <c r="CO30" s="467">
        <v>12753</v>
      </c>
      <c r="CP30" s="468"/>
      <c r="CQ30" s="467">
        <v>11757599</v>
      </c>
      <c r="CR30" s="468"/>
      <c r="CS30" s="467">
        <v>54438919</v>
      </c>
      <c r="CT30" s="468"/>
      <c r="CU30" s="467">
        <v>19726432</v>
      </c>
      <c r="CV30" s="468"/>
      <c r="CW30" s="467">
        <v>34712487</v>
      </c>
      <c r="CX30" s="468"/>
      <c r="CY30" s="467">
        <v>127809</v>
      </c>
      <c r="CZ30" s="468"/>
      <c r="DA30" s="467">
        <v>12388</v>
      </c>
      <c r="DB30" s="468"/>
      <c r="DC30" s="467">
        <v>115421</v>
      </c>
      <c r="DD30" s="468"/>
      <c r="DE30" s="467">
        <v>0</v>
      </c>
      <c r="DF30" s="468"/>
      <c r="DG30" s="467">
        <v>212092491</v>
      </c>
      <c r="DH30" s="468"/>
      <c r="DI30" s="467">
        <v>212058085</v>
      </c>
      <c r="DJ30" s="468"/>
      <c r="DK30" s="467">
        <v>34406</v>
      </c>
      <c r="DL30" s="468"/>
      <c r="DM30" s="467">
        <v>0</v>
      </c>
      <c r="DN30" s="468"/>
      <c r="DO30" s="467">
        <v>4829317</v>
      </c>
      <c r="DP30" s="468"/>
      <c r="DQ30" s="467">
        <v>0</v>
      </c>
      <c r="DR30" s="468"/>
      <c r="DS30" s="467">
        <v>4715073</v>
      </c>
      <c r="DT30" s="468"/>
      <c r="DU30" s="467">
        <v>114244</v>
      </c>
      <c r="DV30" s="468"/>
      <c r="DW30" s="467">
        <v>123683440</v>
      </c>
      <c r="DX30" s="468"/>
      <c r="DY30" s="467">
        <v>0</v>
      </c>
      <c r="DZ30" s="468"/>
      <c r="EA30" s="467">
        <v>238513</v>
      </c>
      <c r="EB30" s="468"/>
      <c r="EC30" s="467">
        <v>314071</v>
      </c>
      <c r="ED30" s="468"/>
      <c r="EE30" s="467">
        <v>29066</v>
      </c>
      <c r="EF30" s="468"/>
      <c r="EG30" s="467">
        <v>312148</v>
      </c>
      <c r="EH30" s="468"/>
      <c r="EI30" s="467">
        <v>111105</v>
      </c>
      <c r="EJ30" s="468"/>
      <c r="EK30" s="467">
        <v>4684838</v>
      </c>
      <c r="EL30" s="468"/>
      <c r="EM30" s="467">
        <v>13767866</v>
      </c>
      <c r="EN30" s="468"/>
      <c r="EO30" s="467">
        <v>63088759</v>
      </c>
      <c r="EP30" s="468"/>
      <c r="EQ30" s="467">
        <v>925609</v>
      </c>
      <c r="ER30" s="468"/>
      <c r="ES30" s="467">
        <v>101716</v>
      </c>
      <c r="ET30" s="468"/>
      <c r="EU30" s="467">
        <v>5115817</v>
      </c>
      <c r="EV30" s="468"/>
      <c r="EW30" s="467">
        <v>26905136</v>
      </c>
      <c r="EX30" s="468"/>
      <c r="EY30" s="467">
        <v>8088796</v>
      </c>
      <c r="EZ30" s="468"/>
      <c r="FA30" s="467">
        <v>14712063</v>
      </c>
      <c r="FB30" s="468"/>
      <c r="FC30" s="467">
        <v>98797</v>
      </c>
      <c r="FD30" s="468"/>
      <c r="FE30" s="467">
        <v>14539715</v>
      </c>
      <c r="FF30" s="468"/>
      <c r="FG30" s="467">
        <v>68732</v>
      </c>
      <c r="FH30" s="468"/>
      <c r="FI30" s="467">
        <v>4819</v>
      </c>
      <c r="FJ30" s="468"/>
      <c r="FK30" s="467">
        <v>54580948</v>
      </c>
      <c r="FL30" s="468"/>
      <c r="FM30" s="467">
        <v>8487962</v>
      </c>
      <c r="FN30" s="468"/>
      <c r="FO30" s="467">
        <v>15750943</v>
      </c>
      <c r="FP30" s="468"/>
      <c r="FQ30" s="467">
        <v>30342043</v>
      </c>
      <c r="FR30" s="468"/>
      <c r="FS30" s="467">
        <v>66041</v>
      </c>
      <c r="FT30" s="468"/>
      <c r="FU30" s="467">
        <v>66041</v>
      </c>
      <c r="FV30" s="468"/>
      <c r="FW30" s="467">
        <v>251982262</v>
      </c>
      <c r="FX30" s="468"/>
      <c r="FY30" s="467">
        <v>3280541</v>
      </c>
      <c r="FZ30" s="468"/>
      <c r="GA30" s="467">
        <v>65750970</v>
      </c>
      <c r="GB30" s="468"/>
      <c r="GC30" s="467">
        <v>33428</v>
      </c>
      <c r="GD30" s="468"/>
      <c r="GE30" s="467">
        <v>2985</v>
      </c>
      <c r="GF30" s="468"/>
      <c r="GG30" s="467">
        <v>18585009</v>
      </c>
      <c r="GH30" s="468"/>
      <c r="GI30" s="467">
        <v>0</v>
      </c>
      <c r="GJ30" s="468"/>
      <c r="GK30" s="467">
        <v>241008</v>
      </c>
      <c r="GL30" s="468"/>
      <c r="GM30" s="467">
        <v>0</v>
      </c>
      <c r="GN30" s="468"/>
      <c r="GO30" s="467">
        <v>210</v>
      </c>
      <c r="GP30" s="468"/>
      <c r="GQ30" s="467">
        <v>5441975</v>
      </c>
      <c r="GR30" s="468"/>
      <c r="GS30" s="467">
        <v>158646136</v>
      </c>
      <c r="GT30" s="468"/>
      <c r="GU30" s="467">
        <v>89302559</v>
      </c>
      <c r="GV30" s="468"/>
      <c r="GW30" s="467">
        <v>80936887</v>
      </c>
      <c r="GX30" s="468"/>
      <c r="GY30" s="467">
        <v>8365672</v>
      </c>
      <c r="GZ30" s="468"/>
      <c r="HA30" s="467">
        <v>413637375</v>
      </c>
      <c r="HB30" s="468"/>
      <c r="HC30" s="467">
        <v>423766</v>
      </c>
      <c r="HD30" s="468"/>
      <c r="HE30" s="467">
        <v>413196509</v>
      </c>
      <c r="HF30" s="468"/>
      <c r="HG30" s="467">
        <v>17100</v>
      </c>
      <c r="HH30" s="468"/>
      <c r="HI30" s="467">
        <v>0</v>
      </c>
      <c r="HJ30" s="468"/>
      <c r="HK30" s="467">
        <v>1222453</v>
      </c>
      <c r="HL30" s="468"/>
      <c r="HM30" s="467">
        <v>797154</v>
      </c>
      <c r="HN30" s="468"/>
      <c r="HO30" s="467">
        <v>2101</v>
      </c>
      <c r="HP30" s="468"/>
      <c r="HQ30" s="467">
        <v>423198</v>
      </c>
      <c r="HR30" s="468"/>
      <c r="HS30" s="467">
        <v>0</v>
      </c>
      <c r="HT30" s="468"/>
      <c r="HU30" s="467">
        <v>0</v>
      </c>
      <c r="HV30" s="468"/>
      <c r="HW30" s="467">
        <v>22094420</v>
      </c>
      <c r="HX30" s="468"/>
      <c r="HY30" s="467">
        <v>13007792</v>
      </c>
      <c r="HZ30" s="468"/>
      <c r="IA30" s="467">
        <v>1204128</v>
      </c>
      <c r="IB30" s="468"/>
      <c r="IC30" s="467">
        <v>7882500</v>
      </c>
      <c r="ID30" s="468"/>
      <c r="IE30" s="467">
        <v>28300</v>
      </c>
      <c r="IF30" s="468"/>
      <c r="IG30" s="467">
        <v>0</v>
      </c>
      <c r="IH30" s="468"/>
      <c r="II30" s="467">
        <v>0</v>
      </c>
      <c r="IJ30" s="468"/>
      <c r="IK30" s="467">
        <v>28300</v>
      </c>
      <c r="IL30" s="468"/>
      <c r="IM30" s="467">
        <v>1261529866</v>
      </c>
      <c r="IN30" s="468"/>
      <c r="IO30" s="467">
        <v>32397093</v>
      </c>
      <c r="IP30" s="468"/>
      <c r="IQ30" s="467">
        <v>3349215</v>
      </c>
      <c r="IR30" s="468"/>
      <c r="IS30" s="467">
        <v>8074052</v>
      </c>
      <c r="IT30" s="468"/>
      <c r="IU30" s="467">
        <v>14022091</v>
      </c>
      <c r="IV30" s="468"/>
      <c r="IW30" s="467">
        <v>6951627</v>
      </c>
      <c r="IX30" s="468"/>
    </row>
    <row r="31" spans="4:258">
      <c r="D31" s="1586"/>
      <c r="E31" s="469" t="s">
        <v>152</v>
      </c>
      <c r="F31" s="470" t="s">
        <v>292</v>
      </c>
      <c r="G31" s="471">
        <v>522541261</v>
      </c>
      <c r="H31" s="472"/>
      <c r="I31" s="471">
        <v>9019984</v>
      </c>
      <c r="J31" s="472"/>
      <c r="K31" s="471">
        <v>650</v>
      </c>
      <c r="L31" s="472"/>
      <c r="M31" s="471">
        <v>2961873</v>
      </c>
      <c r="N31" s="472"/>
      <c r="O31" s="471">
        <v>766996</v>
      </c>
      <c r="P31" s="472"/>
      <c r="Q31" s="471">
        <v>5290465</v>
      </c>
      <c r="R31" s="472"/>
      <c r="S31" s="471">
        <v>0</v>
      </c>
      <c r="T31" s="472"/>
      <c r="U31" s="471">
        <v>6088178</v>
      </c>
      <c r="V31" s="472"/>
      <c r="W31" s="471">
        <v>0</v>
      </c>
      <c r="X31" s="472"/>
      <c r="Y31" s="471">
        <v>730598</v>
      </c>
      <c r="Z31" s="472"/>
      <c r="AA31" s="471">
        <v>5043568</v>
      </c>
      <c r="AB31" s="472"/>
      <c r="AC31" s="471">
        <v>121932</v>
      </c>
      <c r="AD31" s="472"/>
      <c r="AE31" s="471">
        <v>50721</v>
      </c>
      <c r="AF31" s="472"/>
      <c r="AG31" s="471">
        <v>63049</v>
      </c>
      <c r="AH31" s="472"/>
      <c r="AI31" s="471">
        <v>1146</v>
      </c>
      <c r="AJ31" s="472"/>
      <c r="AK31" s="471">
        <v>77164</v>
      </c>
      <c r="AL31" s="472"/>
      <c r="AM31" s="471">
        <v>0</v>
      </c>
      <c r="AN31" s="472"/>
      <c r="AO31" s="471">
        <v>421568</v>
      </c>
      <c r="AP31" s="472"/>
      <c r="AQ31" s="471">
        <v>421568</v>
      </c>
      <c r="AR31" s="472"/>
      <c r="AS31" s="471">
        <v>58844759</v>
      </c>
      <c r="AT31" s="472"/>
      <c r="AU31" s="471">
        <v>1863100</v>
      </c>
      <c r="AV31" s="472"/>
      <c r="AW31" s="471">
        <v>218628</v>
      </c>
      <c r="AX31" s="472"/>
      <c r="AY31" s="471">
        <v>324932</v>
      </c>
      <c r="AZ31" s="472"/>
      <c r="BA31" s="471">
        <v>3175494</v>
      </c>
      <c r="BB31" s="472"/>
      <c r="BC31" s="471">
        <v>46557624</v>
      </c>
      <c r="BD31" s="472"/>
      <c r="BE31" s="471">
        <v>2642064</v>
      </c>
      <c r="BF31" s="472"/>
      <c r="BG31" s="471">
        <v>3811215</v>
      </c>
      <c r="BH31" s="472"/>
      <c r="BI31" s="471">
        <v>251702</v>
      </c>
      <c r="BJ31" s="472"/>
      <c r="BK31" s="471">
        <v>0</v>
      </c>
      <c r="BL31" s="472"/>
      <c r="BM31" s="471">
        <v>18811276</v>
      </c>
      <c r="BN31" s="472"/>
      <c r="BO31" s="471">
        <v>1035747</v>
      </c>
      <c r="BP31" s="472"/>
      <c r="BQ31" s="471">
        <v>17773682</v>
      </c>
      <c r="BR31" s="472"/>
      <c r="BS31" s="471">
        <v>1847</v>
      </c>
      <c r="BT31" s="472"/>
      <c r="BU31" s="471">
        <v>2075591</v>
      </c>
      <c r="BV31" s="472"/>
      <c r="BW31" s="471">
        <v>180327</v>
      </c>
      <c r="BX31" s="472"/>
      <c r="BY31" s="471">
        <v>193113</v>
      </c>
      <c r="BZ31" s="472"/>
      <c r="CA31" s="471">
        <v>89</v>
      </c>
      <c r="CB31" s="472"/>
      <c r="CC31" s="471">
        <v>0</v>
      </c>
      <c r="CD31" s="472"/>
      <c r="CE31" s="471">
        <v>86106</v>
      </c>
      <c r="CF31" s="472"/>
      <c r="CG31" s="471">
        <v>206446</v>
      </c>
      <c r="CH31" s="472"/>
      <c r="CI31" s="471">
        <v>69284</v>
      </c>
      <c r="CJ31" s="472"/>
      <c r="CK31" s="471">
        <v>136752</v>
      </c>
      <c r="CL31" s="472"/>
      <c r="CM31" s="471">
        <v>0</v>
      </c>
      <c r="CN31" s="472"/>
      <c r="CO31" s="471">
        <v>586</v>
      </c>
      <c r="CP31" s="472"/>
      <c r="CQ31" s="471">
        <v>1202888</v>
      </c>
      <c r="CR31" s="472"/>
      <c r="CS31" s="471">
        <v>37675795</v>
      </c>
      <c r="CT31" s="472"/>
      <c r="CU31" s="471">
        <v>37423715</v>
      </c>
      <c r="CV31" s="472"/>
      <c r="CW31" s="471">
        <v>252080</v>
      </c>
      <c r="CX31" s="472"/>
      <c r="CY31" s="471">
        <v>473751</v>
      </c>
      <c r="CZ31" s="472"/>
      <c r="DA31" s="471">
        <v>429225</v>
      </c>
      <c r="DB31" s="472"/>
      <c r="DC31" s="471">
        <v>44526</v>
      </c>
      <c r="DD31" s="472"/>
      <c r="DE31" s="471">
        <v>0</v>
      </c>
      <c r="DF31" s="472"/>
      <c r="DG31" s="471">
        <v>3583895</v>
      </c>
      <c r="DH31" s="472"/>
      <c r="DI31" s="471">
        <v>3582497</v>
      </c>
      <c r="DJ31" s="472"/>
      <c r="DK31" s="471">
        <v>916</v>
      </c>
      <c r="DL31" s="472"/>
      <c r="DM31" s="471">
        <v>482</v>
      </c>
      <c r="DN31" s="472"/>
      <c r="DO31" s="471">
        <v>1147391</v>
      </c>
      <c r="DP31" s="472"/>
      <c r="DQ31" s="471">
        <v>0</v>
      </c>
      <c r="DR31" s="472"/>
      <c r="DS31" s="471">
        <v>1110788</v>
      </c>
      <c r="DT31" s="472"/>
      <c r="DU31" s="471">
        <v>36603</v>
      </c>
      <c r="DV31" s="472"/>
      <c r="DW31" s="471">
        <v>148801055</v>
      </c>
      <c r="DX31" s="472"/>
      <c r="DY31" s="471">
        <v>66</v>
      </c>
      <c r="DZ31" s="472"/>
      <c r="EA31" s="471">
        <v>39730602</v>
      </c>
      <c r="EB31" s="472"/>
      <c r="EC31" s="471">
        <v>339132</v>
      </c>
      <c r="ED31" s="472"/>
      <c r="EE31" s="471">
        <v>335828</v>
      </c>
      <c r="EF31" s="472"/>
      <c r="EG31" s="471">
        <v>65615</v>
      </c>
      <c r="EH31" s="472"/>
      <c r="EI31" s="471">
        <v>35874334</v>
      </c>
      <c r="EJ31" s="472"/>
      <c r="EK31" s="471">
        <v>26005</v>
      </c>
      <c r="EL31" s="472"/>
      <c r="EM31" s="471">
        <v>30236</v>
      </c>
      <c r="EN31" s="472"/>
      <c r="EO31" s="471">
        <v>1754138</v>
      </c>
      <c r="EP31" s="472"/>
      <c r="EQ31" s="471">
        <v>422562</v>
      </c>
      <c r="ER31" s="472"/>
      <c r="ES31" s="471">
        <v>58770</v>
      </c>
      <c r="ET31" s="472"/>
      <c r="EU31" s="471">
        <v>11792154</v>
      </c>
      <c r="EV31" s="472"/>
      <c r="EW31" s="471">
        <v>52595168</v>
      </c>
      <c r="EX31" s="472"/>
      <c r="EY31" s="471">
        <v>5776445</v>
      </c>
      <c r="EZ31" s="472"/>
      <c r="FA31" s="471">
        <v>247220</v>
      </c>
      <c r="FB31" s="472"/>
      <c r="FC31" s="471">
        <v>242916</v>
      </c>
      <c r="FD31" s="472"/>
      <c r="FE31" s="471">
        <v>4016</v>
      </c>
      <c r="FF31" s="472"/>
      <c r="FG31" s="471">
        <v>180</v>
      </c>
      <c r="FH31" s="472"/>
      <c r="FI31" s="471">
        <v>108</v>
      </c>
      <c r="FJ31" s="472"/>
      <c r="FK31" s="471">
        <v>3488934</v>
      </c>
      <c r="FL31" s="472"/>
      <c r="FM31" s="471">
        <v>929776</v>
      </c>
      <c r="FN31" s="472"/>
      <c r="FO31" s="471">
        <v>556916</v>
      </c>
      <c r="FP31" s="472"/>
      <c r="FQ31" s="471">
        <v>2002242</v>
      </c>
      <c r="FR31" s="472"/>
      <c r="FS31" s="471">
        <v>6759</v>
      </c>
      <c r="FT31" s="472"/>
      <c r="FU31" s="471">
        <v>6759</v>
      </c>
      <c r="FV31" s="472"/>
      <c r="FW31" s="471">
        <v>20498836</v>
      </c>
      <c r="FX31" s="472"/>
      <c r="FY31" s="471">
        <v>419653</v>
      </c>
      <c r="FZ31" s="472"/>
      <c r="GA31" s="471">
        <v>3425810</v>
      </c>
      <c r="GB31" s="472"/>
      <c r="GC31" s="471">
        <v>7765551</v>
      </c>
      <c r="GD31" s="472"/>
      <c r="GE31" s="471">
        <v>60115</v>
      </c>
      <c r="GF31" s="472"/>
      <c r="GG31" s="471">
        <v>321674</v>
      </c>
      <c r="GH31" s="472"/>
      <c r="GI31" s="471">
        <v>1788113</v>
      </c>
      <c r="GJ31" s="472"/>
      <c r="GK31" s="471">
        <v>0</v>
      </c>
      <c r="GL31" s="472"/>
      <c r="GM31" s="471">
        <v>0</v>
      </c>
      <c r="GN31" s="472"/>
      <c r="GO31" s="471">
        <v>51495</v>
      </c>
      <c r="GP31" s="472"/>
      <c r="GQ31" s="471">
        <v>96705</v>
      </c>
      <c r="GR31" s="472"/>
      <c r="GS31" s="471">
        <v>6569720</v>
      </c>
      <c r="GT31" s="472"/>
      <c r="GU31" s="471">
        <v>137492643</v>
      </c>
      <c r="GV31" s="472"/>
      <c r="GW31" s="471">
        <v>2868547</v>
      </c>
      <c r="GX31" s="472"/>
      <c r="GY31" s="471">
        <v>134624096</v>
      </c>
      <c r="GZ31" s="472"/>
      <c r="HA31" s="471">
        <v>68999040</v>
      </c>
      <c r="HB31" s="472"/>
      <c r="HC31" s="471">
        <v>5775</v>
      </c>
      <c r="HD31" s="472"/>
      <c r="HE31" s="471">
        <v>68319481</v>
      </c>
      <c r="HF31" s="472"/>
      <c r="HG31" s="471">
        <v>673784</v>
      </c>
      <c r="HH31" s="472"/>
      <c r="HI31" s="471">
        <v>0</v>
      </c>
      <c r="HJ31" s="472"/>
      <c r="HK31" s="471">
        <v>3590022</v>
      </c>
      <c r="HL31" s="472"/>
      <c r="HM31" s="471">
        <v>327664</v>
      </c>
      <c r="HN31" s="472"/>
      <c r="HO31" s="471">
        <v>3253273</v>
      </c>
      <c r="HP31" s="472"/>
      <c r="HQ31" s="471">
        <v>9085</v>
      </c>
      <c r="HR31" s="472"/>
      <c r="HS31" s="471">
        <v>0</v>
      </c>
      <c r="HT31" s="472"/>
      <c r="HU31" s="471">
        <v>0</v>
      </c>
      <c r="HV31" s="472"/>
      <c r="HW31" s="471">
        <v>1274539</v>
      </c>
      <c r="HX31" s="472"/>
      <c r="HY31" s="471">
        <v>840913</v>
      </c>
      <c r="HZ31" s="472"/>
      <c r="IA31" s="471">
        <v>236446</v>
      </c>
      <c r="IB31" s="472"/>
      <c r="IC31" s="471">
        <v>197180</v>
      </c>
      <c r="ID31" s="472"/>
      <c r="IE31" s="471">
        <v>25</v>
      </c>
      <c r="IF31" s="472"/>
      <c r="IG31" s="471">
        <v>25</v>
      </c>
      <c r="IH31" s="472"/>
      <c r="II31" s="471">
        <v>0</v>
      </c>
      <c r="IJ31" s="472"/>
      <c r="IK31" s="471">
        <v>0</v>
      </c>
      <c r="IL31" s="472"/>
      <c r="IM31" s="471">
        <v>423606333</v>
      </c>
      <c r="IN31" s="472"/>
      <c r="IO31" s="471">
        <v>8321596</v>
      </c>
      <c r="IP31" s="472"/>
      <c r="IQ31" s="471">
        <v>0</v>
      </c>
      <c r="IR31" s="472"/>
      <c r="IS31" s="471">
        <v>2901299</v>
      </c>
      <c r="IT31" s="472"/>
      <c r="IU31" s="471">
        <v>764796</v>
      </c>
      <c r="IV31" s="472"/>
      <c r="IW31" s="471">
        <v>4655501</v>
      </c>
      <c r="IX31" s="472"/>
    </row>
    <row r="32" spans="4:258">
      <c r="D32" s="1581">
        <v>2018</v>
      </c>
      <c r="E32" s="465" t="s">
        <v>263</v>
      </c>
      <c r="F32" s="466" t="s">
        <v>430</v>
      </c>
      <c r="G32" s="467">
        <v>57849991618</v>
      </c>
      <c r="H32" s="468"/>
      <c r="I32" s="467">
        <v>1644631776</v>
      </c>
      <c r="J32" s="468"/>
      <c r="K32" s="467">
        <v>193351349</v>
      </c>
      <c r="L32" s="468"/>
      <c r="M32" s="467">
        <v>199095322</v>
      </c>
      <c r="N32" s="468"/>
      <c r="O32" s="467">
        <v>832466651</v>
      </c>
      <c r="P32" s="468"/>
      <c r="Q32" s="467">
        <v>327623782</v>
      </c>
      <c r="R32" s="468"/>
      <c r="S32" s="467">
        <v>92094672</v>
      </c>
      <c r="T32" s="468"/>
      <c r="U32" s="467">
        <v>1401644440</v>
      </c>
      <c r="V32" s="468"/>
      <c r="W32" s="467">
        <v>78579010</v>
      </c>
      <c r="X32" s="468"/>
      <c r="Y32" s="467">
        <v>295844097</v>
      </c>
      <c r="Z32" s="468"/>
      <c r="AA32" s="467">
        <v>681485425</v>
      </c>
      <c r="AB32" s="468"/>
      <c r="AC32" s="467">
        <v>84096855</v>
      </c>
      <c r="AD32" s="468"/>
      <c r="AE32" s="467">
        <v>109721844</v>
      </c>
      <c r="AF32" s="468"/>
      <c r="AG32" s="467">
        <v>63338379</v>
      </c>
      <c r="AH32" s="468"/>
      <c r="AI32" s="467">
        <v>83024250</v>
      </c>
      <c r="AJ32" s="468"/>
      <c r="AK32" s="467">
        <v>4356310</v>
      </c>
      <c r="AL32" s="468"/>
      <c r="AM32" s="467">
        <v>1198270</v>
      </c>
      <c r="AN32" s="468"/>
      <c r="AO32" s="467">
        <v>816699821</v>
      </c>
      <c r="AP32" s="468"/>
      <c r="AQ32" s="467">
        <v>816699821</v>
      </c>
      <c r="AR32" s="468"/>
      <c r="AS32" s="467">
        <v>3266695727</v>
      </c>
      <c r="AT32" s="468"/>
      <c r="AU32" s="467">
        <v>300965639</v>
      </c>
      <c r="AV32" s="468"/>
      <c r="AW32" s="467">
        <v>121910350</v>
      </c>
      <c r="AX32" s="468"/>
      <c r="AY32" s="467">
        <v>26608452</v>
      </c>
      <c r="AZ32" s="468"/>
      <c r="BA32" s="467">
        <v>349690234</v>
      </c>
      <c r="BB32" s="468"/>
      <c r="BC32" s="467">
        <v>437024610</v>
      </c>
      <c r="BD32" s="468"/>
      <c r="BE32" s="467">
        <v>194033290</v>
      </c>
      <c r="BF32" s="468"/>
      <c r="BG32" s="467">
        <v>1090840732</v>
      </c>
      <c r="BH32" s="468"/>
      <c r="BI32" s="467">
        <v>157723886</v>
      </c>
      <c r="BJ32" s="468"/>
      <c r="BK32" s="467">
        <v>587898534</v>
      </c>
      <c r="BL32" s="468"/>
      <c r="BM32" s="467">
        <v>4773950782</v>
      </c>
      <c r="BN32" s="468"/>
      <c r="BO32" s="467">
        <v>288324911</v>
      </c>
      <c r="BP32" s="468"/>
      <c r="BQ32" s="467">
        <v>533867068</v>
      </c>
      <c r="BR32" s="468"/>
      <c r="BS32" s="467">
        <v>3951758803</v>
      </c>
      <c r="BT32" s="468"/>
      <c r="BU32" s="467">
        <v>2895506619</v>
      </c>
      <c r="BV32" s="468"/>
      <c r="BW32" s="467">
        <v>87838406</v>
      </c>
      <c r="BX32" s="468"/>
      <c r="BY32" s="467">
        <v>777720078</v>
      </c>
      <c r="BZ32" s="468"/>
      <c r="CA32" s="467">
        <v>916783954</v>
      </c>
      <c r="CB32" s="468"/>
      <c r="CC32" s="467">
        <v>105702683</v>
      </c>
      <c r="CD32" s="468"/>
      <c r="CE32" s="467">
        <v>197834236</v>
      </c>
      <c r="CF32" s="468"/>
      <c r="CG32" s="467">
        <v>177737777</v>
      </c>
      <c r="CH32" s="468"/>
      <c r="CI32" s="467">
        <v>160487617</v>
      </c>
      <c r="CJ32" s="468"/>
      <c r="CK32" s="467">
        <v>87807023</v>
      </c>
      <c r="CL32" s="468"/>
      <c r="CM32" s="467">
        <v>5078667</v>
      </c>
      <c r="CN32" s="468"/>
      <c r="CO32" s="467">
        <v>7621772</v>
      </c>
      <c r="CP32" s="468"/>
      <c r="CQ32" s="467">
        <v>370894406</v>
      </c>
      <c r="CR32" s="468"/>
      <c r="CS32" s="467">
        <v>4244337427</v>
      </c>
      <c r="CT32" s="468"/>
      <c r="CU32" s="467">
        <v>3015054129</v>
      </c>
      <c r="CV32" s="468"/>
      <c r="CW32" s="467">
        <v>1229283298</v>
      </c>
      <c r="CX32" s="468"/>
      <c r="CY32" s="467">
        <v>281629133</v>
      </c>
      <c r="CZ32" s="468"/>
      <c r="DA32" s="467">
        <v>117287789</v>
      </c>
      <c r="DB32" s="468"/>
      <c r="DC32" s="467">
        <v>154942327</v>
      </c>
      <c r="DD32" s="468"/>
      <c r="DE32" s="467">
        <v>9399017</v>
      </c>
      <c r="DF32" s="468"/>
      <c r="DG32" s="467">
        <v>1714971772</v>
      </c>
      <c r="DH32" s="468"/>
      <c r="DI32" s="467">
        <v>649783708</v>
      </c>
      <c r="DJ32" s="468"/>
      <c r="DK32" s="467">
        <v>1064654800</v>
      </c>
      <c r="DL32" s="468"/>
      <c r="DM32" s="467">
        <v>533264</v>
      </c>
      <c r="DN32" s="468"/>
      <c r="DO32" s="467">
        <v>2682909513</v>
      </c>
      <c r="DP32" s="468"/>
      <c r="DQ32" s="467">
        <v>673268407</v>
      </c>
      <c r="DR32" s="468"/>
      <c r="DS32" s="467">
        <v>1954895799</v>
      </c>
      <c r="DT32" s="468"/>
      <c r="DU32" s="467">
        <v>54745307</v>
      </c>
      <c r="DV32" s="468"/>
      <c r="DW32" s="467">
        <v>5313345758</v>
      </c>
      <c r="DX32" s="468"/>
      <c r="DY32" s="467">
        <v>196772</v>
      </c>
      <c r="DZ32" s="468"/>
      <c r="EA32" s="467">
        <v>67634115</v>
      </c>
      <c r="EB32" s="468"/>
      <c r="EC32" s="467">
        <v>166312519</v>
      </c>
      <c r="ED32" s="468"/>
      <c r="EE32" s="467">
        <v>7552092</v>
      </c>
      <c r="EF32" s="468"/>
      <c r="EG32" s="467">
        <v>84446719</v>
      </c>
      <c r="EH32" s="468"/>
      <c r="EI32" s="467">
        <v>272603524</v>
      </c>
      <c r="EJ32" s="468"/>
      <c r="EK32" s="467">
        <v>238689787</v>
      </c>
      <c r="EL32" s="468"/>
      <c r="EM32" s="467">
        <v>79681437</v>
      </c>
      <c r="EN32" s="468"/>
      <c r="EO32" s="467">
        <v>110786237</v>
      </c>
      <c r="EP32" s="468"/>
      <c r="EQ32" s="467">
        <v>299000572</v>
      </c>
      <c r="ER32" s="468"/>
      <c r="ES32" s="467">
        <v>133246807</v>
      </c>
      <c r="ET32" s="468"/>
      <c r="EU32" s="467">
        <v>2216956134</v>
      </c>
      <c r="EV32" s="468"/>
      <c r="EW32" s="467">
        <v>971239525</v>
      </c>
      <c r="EX32" s="468"/>
      <c r="EY32" s="467">
        <v>664999518</v>
      </c>
      <c r="EZ32" s="468"/>
      <c r="FA32" s="467">
        <v>2012881975</v>
      </c>
      <c r="FB32" s="468"/>
      <c r="FC32" s="467">
        <v>1952200202</v>
      </c>
      <c r="FD32" s="468"/>
      <c r="FE32" s="467">
        <v>47067411</v>
      </c>
      <c r="FF32" s="468"/>
      <c r="FG32" s="467">
        <v>7080937</v>
      </c>
      <c r="FH32" s="468"/>
      <c r="FI32" s="467">
        <v>6533425</v>
      </c>
      <c r="FJ32" s="468"/>
      <c r="FK32" s="467">
        <v>1813825193</v>
      </c>
      <c r="FL32" s="468"/>
      <c r="FM32" s="467">
        <v>508492342</v>
      </c>
      <c r="FN32" s="468"/>
      <c r="FO32" s="467">
        <v>730374031</v>
      </c>
      <c r="FP32" s="468"/>
      <c r="FQ32" s="467">
        <v>574958820</v>
      </c>
      <c r="FR32" s="468"/>
      <c r="FS32" s="467">
        <v>237118407</v>
      </c>
      <c r="FT32" s="468"/>
      <c r="FU32" s="467">
        <v>237118407</v>
      </c>
      <c r="FV32" s="468"/>
      <c r="FW32" s="467">
        <v>4589422131</v>
      </c>
      <c r="FX32" s="468"/>
      <c r="FY32" s="467">
        <v>1449078013</v>
      </c>
      <c r="FZ32" s="468"/>
      <c r="GA32" s="467">
        <v>1588254731</v>
      </c>
      <c r="GB32" s="468"/>
      <c r="GC32" s="467">
        <v>212249039</v>
      </c>
      <c r="GD32" s="468"/>
      <c r="GE32" s="467">
        <v>2964275</v>
      </c>
      <c r="GF32" s="468"/>
      <c r="GG32" s="467">
        <v>728884089</v>
      </c>
      <c r="GH32" s="468"/>
      <c r="GI32" s="467">
        <v>23969198</v>
      </c>
      <c r="GJ32" s="468"/>
      <c r="GK32" s="467">
        <v>12338434</v>
      </c>
      <c r="GL32" s="468"/>
      <c r="GM32" s="467">
        <v>14910612</v>
      </c>
      <c r="GN32" s="468"/>
      <c r="GO32" s="467">
        <v>2249135</v>
      </c>
      <c r="GP32" s="468"/>
      <c r="GQ32" s="467">
        <v>203596887</v>
      </c>
      <c r="GR32" s="468"/>
      <c r="GS32" s="467">
        <v>350927718</v>
      </c>
      <c r="GT32" s="468"/>
      <c r="GU32" s="467">
        <v>8258649056</v>
      </c>
      <c r="GV32" s="468"/>
      <c r="GW32" s="467">
        <v>3545549716</v>
      </c>
      <c r="GX32" s="468"/>
      <c r="GY32" s="467">
        <v>4713099340</v>
      </c>
      <c r="GZ32" s="468"/>
      <c r="HA32" s="467">
        <v>8235579968</v>
      </c>
      <c r="HB32" s="468"/>
      <c r="HC32" s="467">
        <v>5847812</v>
      </c>
      <c r="HD32" s="468"/>
      <c r="HE32" s="467">
        <v>7843479505</v>
      </c>
      <c r="HF32" s="468"/>
      <c r="HG32" s="467">
        <v>304861516</v>
      </c>
      <c r="HH32" s="468"/>
      <c r="HI32" s="467">
        <v>81391135</v>
      </c>
      <c r="HJ32" s="468"/>
      <c r="HK32" s="467">
        <v>1400579722</v>
      </c>
      <c r="HL32" s="468"/>
      <c r="HM32" s="467">
        <v>1242883246</v>
      </c>
      <c r="HN32" s="468"/>
      <c r="HO32" s="467">
        <v>151010934</v>
      </c>
      <c r="HP32" s="468"/>
      <c r="HQ32" s="467">
        <v>6685542</v>
      </c>
      <c r="HR32" s="468"/>
      <c r="HS32" s="467">
        <v>45166999</v>
      </c>
      <c r="HT32" s="468"/>
      <c r="HU32" s="467">
        <v>45166999</v>
      </c>
      <c r="HV32" s="468"/>
      <c r="HW32" s="467">
        <v>2121700113</v>
      </c>
      <c r="HX32" s="468"/>
      <c r="HY32" s="467">
        <v>1932111384</v>
      </c>
      <c r="HZ32" s="468"/>
      <c r="IA32" s="467">
        <v>70103048</v>
      </c>
      <c r="IB32" s="468"/>
      <c r="IC32" s="467">
        <v>119485681</v>
      </c>
      <c r="ID32" s="468"/>
      <c r="IE32" s="467">
        <v>98745286</v>
      </c>
      <c r="IF32" s="468"/>
      <c r="IG32" s="467">
        <v>8855298</v>
      </c>
      <c r="IH32" s="468"/>
      <c r="II32" s="467">
        <v>0</v>
      </c>
      <c r="IJ32" s="468"/>
      <c r="IK32" s="467">
        <v>89889988</v>
      </c>
      <c r="IL32" s="468"/>
      <c r="IM32" s="467">
        <v>44055183357</v>
      </c>
      <c r="IN32" s="468"/>
      <c r="IO32" s="467">
        <v>1174920353</v>
      </c>
      <c r="IP32" s="468"/>
      <c r="IQ32" s="467">
        <v>86040404</v>
      </c>
      <c r="IR32" s="468"/>
      <c r="IS32" s="467">
        <v>143499786</v>
      </c>
      <c r="IT32" s="468"/>
      <c r="IU32" s="467">
        <v>676441512</v>
      </c>
      <c r="IV32" s="468"/>
      <c r="IW32" s="467">
        <v>212419594</v>
      </c>
      <c r="IX32" s="468"/>
    </row>
    <row r="33" spans="4:258">
      <c r="D33" s="1582"/>
      <c r="E33" s="469" t="s">
        <v>3</v>
      </c>
      <c r="F33" s="470">
        <v>16</v>
      </c>
      <c r="G33" s="471">
        <v>11282058018</v>
      </c>
      <c r="H33" s="472"/>
      <c r="I33" s="471">
        <v>405108291</v>
      </c>
      <c r="J33" s="472"/>
      <c r="K33" s="471">
        <v>29349465</v>
      </c>
      <c r="L33" s="472"/>
      <c r="M33" s="471">
        <v>44830349</v>
      </c>
      <c r="N33" s="472"/>
      <c r="O33" s="471">
        <v>223688671</v>
      </c>
      <c r="P33" s="472"/>
      <c r="Q33" s="471">
        <v>98689723</v>
      </c>
      <c r="R33" s="472"/>
      <c r="S33" s="471">
        <v>8550083</v>
      </c>
      <c r="T33" s="472"/>
      <c r="U33" s="471">
        <v>230567841</v>
      </c>
      <c r="V33" s="472"/>
      <c r="W33" s="471">
        <v>2695792</v>
      </c>
      <c r="X33" s="472"/>
      <c r="Y33" s="471">
        <v>79746857</v>
      </c>
      <c r="Z33" s="472"/>
      <c r="AA33" s="471">
        <v>127576842</v>
      </c>
      <c r="AB33" s="472"/>
      <c r="AC33" s="471">
        <v>2367618</v>
      </c>
      <c r="AD33" s="472"/>
      <c r="AE33" s="471">
        <v>11519476</v>
      </c>
      <c r="AF33" s="472"/>
      <c r="AG33" s="471">
        <v>3089392</v>
      </c>
      <c r="AH33" s="472"/>
      <c r="AI33" s="471">
        <v>3129779</v>
      </c>
      <c r="AJ33" s="472"/>
      <c r="AK33" s="471">
        <v>109619</v>
      </c>
      <c r="AL33" s="472"/>
      <c r="AM33" s="471">
        <v>332466</v>
      </c>
      <c r="AN33" s="472"/>
      <c r="AO33" s="471">
        <v>77364813</v>
      </c>
      <c r="AP33" s="472"/>
      <c r="AQ33" s="471">
        <v>77364813</v>
      </c>
      <c r="AR33" s="472"/>
      <c r="AS33" s="471">
        <v>620160295</v>
      </c>
      <c r="AT33" s="472"/>
      <c r="AU33" s="471">
        <v>124879460</v>
      </c>
      <c r="AV33" s="472"/>
      <c r="AW33" s="471">
        <v>3868706</v>
      </c>
      <c r="AX33" s="472"/>
      <c r="AY33" s="471">
        <v>1322111</v>
      </c>
      <c r="AZ33" s="472"/>
      <c r="BA33" s="471">
        <v>120353807</v>
      </c>
      <c r="BB33" s="472"/>
      <c r="BC33" s="471">
        <v>118855942</v>
      </c>
      <c r="BD33" s="472"/>
      <c r="BE33" s="471">
        <v>28136944</v>
      </c>
      <c r="BF33" s="472"/>
      <c r="BG33" s="471">
        <v>153014927</v>
      </c>
      <c r="BH33" s="472"/>
      <c r="BI33" s="471">
        <v>69694847</v>
      </c>
      <c r="BJ33" s="472"/>
      <c r="BK33" s="471">
        <v>33551</v>
      </c>
      <c r="BL33" s="472"/>
      <c r="BM33" s="471">
        <v>105709178</v>
      </c>
      <c r="BN33" s="472"/>
      <c r="BO33" s="471">
        <v>61832508</v>
      </c>
      <c r="BP33" s="472"/>
      <c r="BQ33" s="471">
        <v>28364140</v>
      </c>
      <c r="BR33" s="472"/>
      <c r="BS33" s="471">
        <v>15512530</v>
      </c>
      <c r="BT33" s="472"/>
      <c r="BU33" s="471">
        <v>539008560</v>
      </c>
      <c r="BV33" s="472"/>
      <c r="BW33" s="471">
        <v>22044755</v>
      </c>
      <c r="BX33" s="472"/>
      <c r="BY33" s="471">
        <v>128219143</v>
      </c>
      <c r="BZ33" s="472"/>
      <c r="CA33" s="471">
        <v>176618975</v>
      </c>
      <c r="CB33" s="472"/>
      <c r="CC33" s="471">
        <v>4687217</v>
      </c>
      <c r="CD33" s="472"/>
      <c r="CE33" s="471">
        <v>25747893</v>
      </c>
      <c r="CF33" s="472"/>
      <c r="CG33" s="471">
        <v>13245175</v>
      </c>
      <c r="CH33" s="472"/>
      <c r="CI33" s="471">
        <v>28064477</v>
      </c>
      <c r="CJ33" s="472"/>
      <c r="CK33" s="471">
        <v>1241702</v>
      </c>
      <c r="CL33" s="472"/>
      <c r="CM33" s="471">
        <v>1421620</v>
      </c>
      <c r="CN33" s="472"/>
      <c r="CO33" s="471">
        <v>303503</v>
      </c>
      <c r="CP33" s="472"/>
      <c r="CQ33" s="471">
        <v>137414100</v>
      </c>
      <c r="CR33" s="472"/>
      <c r="CS33" s="471">
        <v>1371514663</v>
      </c>
      <c r="CT33" s="472"/>
      <c r="CU33" s="471">
        <v>1259709898</v>
      </c>
      <c r="CV33" s="472"/>
      <c r="CW33" s="471">
        <v>111804765</v>
      </c>
      <c r="CX33" s="472"/>
      <c r="CY33" s="471">
        <v>85208085</v>
      </c>
      <c r="CZ33" s="472"/>
      <c r="DA33" s="471">
        <v>69636957</v>
      </c>
      <c r="DB33" s="472"/>
      <c r="DC33" s="471">
        <v>15075488</v>
      </c>
      <c r="DD33" s="472"/>
      <c r="DE33" s="471">
        <v>495640</v>
      </c>
      <c r="DF33" s="472"/>
      <c r="DG33" s="471">
        <v>341930238</v>
      </c>
      <c r="DH33" s="472"/>
      <c r="DI33" s="471">
        <v>328808856</v>
      </c>
      <c r="DJ33" s="472"/>
      <c r="DK33" s="471">
        <v>13101801</v>
      </c>
      <c r="DL33" s="472"/>
      <c r="DM33" s="471">
        <v>19581</v>
      </c>
      <c r="DN33" s="472"/>
      <c r="DO33" s="471">
        <v>601181367</v>
      </c>
      <c r="DP33" s="472"/>
      <c r="DQ33" s="471">
        <v>441157417</v>
      </c>
      <c r="DR33" s="472"/>
      <c r="DS33" s="471">
        <v>157324221</v>
      </c>
      <c r="DT33" s="472"/>
      <c r="DU33" s="471">
        <v>2699729</v>
      </c>
      <c r="DV33" s="472"/>
      <c r="DW33" s="471">
        <v>639854178</v>
      </c>
      <c r="DX33" s="472"/>
      <c r="DY33" s="471">
        <v>51341</v>
      </c>
      <c r="DZ33" s="472"/>
      <c r="EA33" s="471">
        <v>48076327</v>
      </c>
      <c r="EB33" s="472"/>
      <c r="EC33" s="471">
        <v>3888041</v>
      </c>
      <c r="ED33" s="472"/>
      <c r="EE33" s="471">
        <v>341143</v>
      </c>
      <c r="EF33" s="472"/>
      <c r="EG33" s="471">
        <v>17082126</v>
      </c>
      <c r="EH33" s="472"/>
      <c r="EI33" s="471">
        <v>38878476</v>
      </c>
      <c r="EJ33" s="472"/>
      <c r="EK33" s="471">
        <v>108579168</v>
      </c>
      <c r="EL33" s="472"/>
      <c r="EM33" s="471">
        <v>27780618</v>
      </c>
      <c r="EN33" s="472"/>
      <c r="EO33" s="471">
        <v>67184331</v>
      </c>
      <c r="EP33" s="472"/>
      <c r="EQ33" s="471">
        <v>37558188</v>
      </c>
      <c r="ER33" s="472"/>
      <c r="ES33" s="471">
        <v>18648965</v>
      </c>
      <c r="ET33" s="472"/>
      <c r="EU33" s="471">
        <v>65597055</v>
      </c>
      <c r="EV33" s="472"/>
      <c r="EW33" s="471">
        <v>176143561</v>
      </c>
      <c r="EX33" s="472"/>
      <c r="EY33" s="471">
        <v>30044838</v>
      </c>
      <c r="EZ33" s="472"/>
      <c r="FA33" s="471">
        <v>112292902</v>
      </c>
      <c r="FB33" s="472"/>
      <c r="FC33" s="471">
        <v>89177774</v>
      </c>
      <c r="FD33" s="472"/>
      <c r="FE33" s="471">
        <v>21965097</v>
      </c>
      <c r="FF33" s="472"/>
      <c r="FG33" s="471">
        <v>1063255</v>
      </c>
      <c r="FH33" s="472"/>
      <c r="FI33" s="471">
        <v>86776</v>
      </c>
      <c r="FJ33" s="472"/>
      <c r="FK33" s="471">
        <v>1029437710</v>
      </c>
      <c r="FL33" s="472"/>
      <c r="FM33" s="471">
        <v>164623464</v>
      </c>
      <c r="FN33" s="472"/>
      <c r="FO33" s="471">
        <v>593166162</v>
      </c>
      <c r="FP33" s="472"/>
      <c r="FQ33" s="471">
        <v>271648084</v>
      </c>
      <c r="FR33" s="472"/>
      <c r="FS33" s="471">
        <v>4269727</v>
      </c>
      <c r="FT33" s="472"/>
      <c r="FU33" s="471">
        <v>4269727</v>
      </c>
      <c r="FV33" s="472"/>
      <c r="FW33" s="471">
        <v>1313555139</v>
      </c>
      <c r="FX33" s="472"/>
      <c r="FY33" s="471">
        <v>244329475</v>
      </c>
      <c r="FZ33" s="472"/>
      <c r="GA33" s="471">
        <v>483550420</v>
      </c>
      <c r="GB33" s="472"/>
      <c r="GC33" s="471">
        <v>81145934</v>
      </c>
      <c r="GD33" s="472"/>
      <c r="GE33" s="471">
        <v>312000</v>
      </c>
      <c r="GF33" s="472"/>
      <c r="GG33" s="471">
        <v>164804767</v>
      </c>
      <c r="GH33" s="472"/>
      <c r="GI33" s="471">
        <v>2837330</v>
      </c>
      <c r="GJ33" s="472"/>
      <c r="GK33" s="471">
        <v>5364015</v>
      </c>
      <c r="GL33" s="472"/>
      <c r="GM33" s="471">
        <v>7264116</v>
      </c>
      <c r="GN33" s="472"/>
      <c r="GO33" s="471">
        <v>1313923</v>
      </c>
      <c r="GP33" s="472"/>
      <c r="GQ33" s="471">
        <v>89770015</v>
      </c>
      <c r="GR33" s="472"/>
      <c r="GS33" s="471">
        <v>232863144</v>
      </c>
      <c r="GT33" s="472"/>
      <c r="GU33" s="471">
        <v>2188301384</v>
      </c>
      <c r="GV33" s="472"/>
      <c r="GW33" s="471">
        <v>1362935573</v>
      </c>
      <c r="GX33" s="472"/>
      <c r="GY33" s="471">
        <v>825365811</v>
      </c>
      <c r="GZ33" s="472"/>
      <c r="HA33" s="471">
        <v>1250707680</v>
      </c>
      <c r="HB33" s="472"/>
      <c r="HC33" s="471">
        <v>702277</v>
      </c>
      <c r="HD33" s="472"/>
      <c r="HE33" s="471">
        <v>1245593739</v>
      </c>
      <c r="HF33" s="472"/>
      <c r="HG33" s="471">
        <v>2532321</v>
      </c>
      <c r="HH33" s="472"/>
      <c r="HI33" s="471">
        <v>1879343</v>
      </c>
      <c r="HJ33" s="472"/>
      <c r="HK33" s="471">
        <v>22278798</v>
      </c>
      <c r="HL33" s="472"/>
      <c r="HM33" s="471">
        <v>18205672</v>
      </c>
      <c r="HN33" s="472"/>
      <c r="HO33" s="471">
        <v>3614915</v>
      </c>
      <c r="HP33" s="472"/>
      <c r="HQ33" s="471">
        <v>458211</v>
      </c>
      <c r="HR33" s="472"/>
      <c r="HS33" s="471">
        <v>190219</v>
      </c>
      <c r="HT33" s="472"/>
      <c r="HU33" s="471">
        <v>190219</v>
      </c>
      <c r="HV33" s="472"/>
      <c r="HW33" s="471">
        <v>342091744</v>
      </c>
      <c r="HX33" s="472"/>
      <c r="HY33" s="471">
        <v>282239370</v>
      </c>
      <c r="HZ33" s="472"/>
      <c r="IA33" s="471">
        <v>4114663</v>
      </c>
      <c r="IB33" s="472"/>
      <c r="IC33" s="471">
        <v>55737711</v>
      </c>
      <c r="ID33" s="472"/>
      <c r="IE33" s="471">
        <v>1325206</v>
      </c>
      <c r="IF33" s="472"/>
      <c r="IG33" s="471">
        <v>266168</v>
      </c>
      <c r="IH33" s="472"/>
      <c r="II33" s="471">
        <v>0</v>
      </c>
      <c r="IJ33" s="472"/>
      <c r="IK33" s="471">
        <v>1059038</v>
      </c>
      <c r="IL33" s="472"/>
      <c r="IM33" s="471">
        <v>9017009925</v>
      </c>
      <c r="IN33" s="472"/>
      <c r="IO33" s="471">
        <v>281414520</v>
      </c>
      <c r="IP33" s="472"/>
      <c r="IQ33" s="471">
        <v>28249033</v>
      </c>
      <c r="IR33" s="472"/>
      <c r="IS33" s="471">
        <v>37937301</v>
      </c>
      <c r="IT33" s="472"/>
      <c r="IU33" s="471">
        <v>133316070</v>
      </c>
      <c r="IV33" s="472"/>
      <c r="IW33" s="471">
        <v>73701526</v>
      </c>
      <c r="IX33" s="472"/>
    </row>
    <row r="34" spans="4:258">
      <c r="D34" s="1582"/>
      <c r="E34" s="465" t="s">
        <v>150</v>
      </c>
      <c r="F34" s="466" t="s">
        <v>290</v>
      </c>
      <c r="G34" s="467">
        <v>1485922437</v>
      </c>
      <c r="H34" s="468"/>
      <c r="I34" s="467">
        <v>68802050</v>
      </c>
      <c r="J34" s="468"/>
      <c r="K34" s="467">
        <v>3290982</v>
      </c>
      <c r="L34" s="468"/>
      <c r="M34" s="467">
        <v>12313232</v>
      </c>
      <c r="N34" s="468"/>
      <c r="O34" s="467">
        <v>36077155</v>
      </c>
      <c r="P34" s="468"/>
      <c r="Q34" s="467">
        <v>16506629</v>
      </c>
      <c r="R34" s="468"/>
      <c r="S34" s="467">
        <v>614052</v>
      </c>
      <c r="T34" s="468"/>
      <c r="U34" s="467">
        <v>12691188</v>
      </c>
      <c r="V34" s="468"/>
      <c r="W34" s="467">
        <v>342829</v>
      </c>
      <c r="X34" s="468"/>
      <c r="Y34" s="467">
        <v>3461427</v>
      </c>
      <c r="Z34" s="468"/>
      <c r="AA34" s="467">
        <v>5601051</v>
      </c>
      <c r="AB34" s="468"/>
      <c r="AC34" s="467">
        <v>370850</v>
      </c>
      <c r="AD34" s="468"/>
      <c r="AE34" s="467">
        <v>2471990</v>
      </c>
      <c r="AF34" s="468"/>
      <c r="AG34" s="467">
        <v>144745</v>
      </c>
      <c r="AH34" s="468"/>
      <c r="AI34" s="467">
        <v>298267</v>
      </c>
      <c r="AJ34" s="468"/>
      <c r="AK34" s="467">
        <v>26</v>
      </c>
      <c r="AL34" s="468"/>
      <c r="AM34" s="467">
        <v>3</v>
      </c>
      <c r="AN34" s="468"/>
      <c r="AO34" s="467">
        <v>12261457</v>
      </c>
      <c r="AP34" s="468"/>
      <c r="AQ34" s="467">
        <v>12261457</v>
      </c>
      <c r="AR34" s="468"/>
      <c r="AS34" s="467">
        <v>126828786</v>
      </c>
      <c r="AT34" s="468"/>
      <c r="AU34" s="467">
        <v>33726970</v>
      </c>
      <c r="AV34" s="468"/>
      <c r="AW34" s="467">
        <v>92032</v>
      </c>
      <c r="AX34" s="468"/>
      <c r="AY34" s="467">
        <v>79133</v>
      </c>
      <c r="AZ34" s="468"/>
      <c r="BA34" s="467">
        <v>43609460</v>
      </c>
      <c r="BB34" s="468"/>
      <c r="BC34" s="467">
        <v>21396698</v>
      </c>
      <c r="BD34" s="468"/>
      <c r="BE34" s="467">
        <v>4698736</v>
      </c>
      <c r="BF34" s="468"/>
      <c r="BG34" s="467">
        <v>11235907</v>
      </c>
      <c r="BH34" s="468"/>
      <c r="BI34" s="467">
        <v>11987162</v>
      </c>
      <c r="BJ34" s="468"/>
      <c r="BK34" s="467">
        <v>2688</v>
      </c>
      <c r="BL34" s="468"/>
      <c r="BM34" s="467">
        <v>1844722</v>
      </c>
      <c r="BN34" s="468"/>
      <c r="BO34" s="467">
        <v>860221</v>
      </c>
      <c r="BP34" s="468"/>
      <c r="BQ34" s="467">
        <v>1121</v>
      </c>
      <c r="BR34" s="468"/>
      <c r="BS34" s="467">
        <v>983380</v>
      </c>
      <c r="BT34" s="468"/>
      <c r="BU34" s="467">
        <v>109210602</v>
      </c>
      <c r="BV34" s="468"/>
      <c r="BW34" s="467">
        <v>1340001</v>
      </c>
      <c r="BX34" s="468"/>
      <c r="BY34" s="467">
        <v>8389416</v>
      </c>
      <c r="BZ34" s="468"/>
      <c r="CA34" s="467">
        <v>81081458</v>
      </c>
      <c r="CB34" s="468"/>
      <c r="CC34" s="467">
        <v>111955</v>
      </c>
      <c r="CD34" s="468"/>
      <c r="CE34" s="467">
        <v>453208</v>
      </c>
      <c r="CF34" s="468"/>
      <c r="CG34" s="467">
        <v>4105938</v>
      </c>
      <c r="CH34" s="468"/>
      <c r="CI34" s="467">
        <v>583832</v>
      </c>
      <c r="CJ34" s="468"/>
      <c r="CK34" s="467">
        <v>142466</v>
      </c>
      <c r="CL34" s="468"/>
      <c r="CM34" s="467">
        <v>645534</v>
      </c>
      <c r="CN34" s="468"/>
      <c r="CO34" s="467">
        <v>99348</v>
      </c>
      <c r="CP34" s="468"/>
      <c r="CQ34" s="467">
        <v>12257446</v>
      </c>
      <c r="CR34" s="468"/>
      <c r="CS34" s="467">
        <v>118640495</v>
      </c>
      <c r="CT34" s="468"/>
      <c r="CU34" s="467">
        <v>77440499</v>
      </c>
      <c r="CV34" s="468"/>
      <c r="CW34" s="467">
        <v>41199996</v>
      </c>
      <c r="CX34" s="468"/>
      <c r="CY34" s="467">
        <v>7316566</v>
      </c>
      <c r="CZ34" s="468"/>
      <c r="DA34" s="467">
        <v>0</v>
      </c>
      <c r="DB34" s="468"/>
      <c r="DC34" s="467">
        <v>7181926</v>
      </c>
      <c r="DD34" s="468"/>
      <c r="DE34" s="467">
        <v>134640</v>
      </c>
      <c r="DF34" s="468"/>
      <c r="DG34" s="467">
        <v>35408636</v>
      </c>
      <c r="DH34" s="468"/>
      <c r="DI34" s="467">
        <v>35407043</v>
      </c>
      <c r="DJ34" s="468"/>
      <c r="DK34" s="467">
        <v>1593</v>
      </c>
      <c r="DL34" s="468"/>
      <c r="DM34" s="467">
        <v>0</v>
      </c>
      <c r="DN34" s="468"/>
      <c r="DO34" s="467">
        <v>343515527</v>
      </c>
      <c r="DP34" s="468"/>
      <c r="DQ34" s="467">
        <v>312716420</v>
      </c>
      <c r="DR34" s="468"/>
      <c r="DS34" s="467">
        <v>30379194</v>
      </c>
      <c r="DT34" s="468"/>
      <c r="DU34" s="467">
        <v>419913</v>
      </c>
      <c r="DV34" s="468"/>
      <c r="DW34" s="467">
        <v>101724179</v>
      </c>
      <c r="DX34" s="468"/>
      <c r="DY34" s="467">
        <v>23587</v>
      </c>
      <c r="DZ34" s="468"/>
      <c r="EA34" s="467">
        <v>725</v>
      </c>
      <c r="EB34" s="468"/>
      <c r="EC34" s="467">
        <v>1384090</v>
      </c>
      <c r="ED34" s="468"/>
      <c r="EE34" s="467">
        <v>246</v>
      </c>
      <c r="EF34" s="468"/>
      <c r="EG34" s="467">
        <v>468587</v>
      </c>
      <c r="EH34" s="468"/>
      <c r="EI34" s="467">
        <v>117707</v>
      </c>
      <c r="EJ34" s="468"/>
      <c r="EK34" s="467">
        <v>1329250</v>
      </c>
      <c r="EL34" s="468"/>
      <c r="EM34" s="467">
        <v>1161148</v>
      </c>
      <c r="EN34" s="468"/>
      <c r="EO34" s="467">
        <v>1651937</v>
      </c>
      <c r="EP34" s="468"/>
      <c r="EQ34" s="467">
        <v>91245</v>
      </c>
      <c r="ER34" s="468"/>
      <c r="ES34" s="467">
        <v>41917</v>
      </c>
      <c r="ET34" s="468"/>
      <c r="EU34" s="467">
        <v>29564583</v>
      </c>
      <c r="EV34" s="468"/>
      <c r="EW34" s="467">
        <v>62624846</v>
      </c>
      <c r="EX34" s="468"/>
      <c r="EY34" s="467">
        <v>3264311</v>
      </c>
      <c r="EZ34" s="468"/>
      <c r="FA34" s="467">
        <v>2343676</v>
      </c>
      <c r="FB34" s="468"/>
      <c r="FC34" s="467">
        <v>325398</v>
      </c>
      <c r="FD34" s="468"/>
      <c r="FE34" s="467">
        <v>990057</v>
      </c>
      <c r="FF34" s="468"/>
      <c r="FG34" s="467">
        <v>1013800</v>
      </c>
      <c r="FH34" s="468"/>
      <c r="FI34" s="467">
        <v>14421</v>
      </c>
      <c r="FJ34" s="468"/>
      <c r="FK34" s="467">
        <v>59830501</v>
      </c>
      <c r="FL34" s="468"/>
      <c r="FM34" s="467">
        <v>10119455</v>
      </c>
      <c r="FN34" s="468"/>
      <c r="FO34" s="467">
        <v>34205863</v>
      </c>
      <c r="FP34" s="468"/>
      <c r="FQ34" s="467">
        <v>15505183</v>
      </c>
      <c r="FR34" s="468"/>
      <c r="FS34" s="467">
        <v>1360503</v>
      </c>
      <c r="FT34" s="468"/>
      <c r="FU34" s="467">
        <v>1360503</v>
      </c>
      <c r="FV34" s="468"/>
      <c r="FW34" s="467">
        <v>162931884</v>
      </c>
      <c r="FX34" s="468"/>
      <c r="FY34" s="467">
        <v>35482156</v>
      </c>
      <c r="FZ34" s="468"/>
      <c r="GA34" s="467">
        <v>115177961</v>
      </c>
      <c r="GB34" s="468"/>
      <c r="GC34" s="467">
        <v>1292599</v>
      </c>
      <c r="GD34" s="468"/>
      <c r="GE34" s="467">
        <v>243</v>
      </c>
      <c r="GF34" s="468"/>
      <c r="GG34" s="467">
        <v>3235687</v>
      </c>
      <c r="GH34" s="468"/>
      <c r="GI34" s="467">
        <v>1943</v>
      </c>
      <c r="GJ34" s="468"/>
      <c r="GK34" s="467">
        <v>1302296</v>
      </c>
      <c r="GL34" s="468"/>
      <c r="GM34" s="467">
        <v>87699</v>
      </c>
      <c r="GN34" s="468"/>
      <c r="GO34" s="467">
        <v>0</v>
      </c>
      <c r="GP34" s="468"/>
      <c r="GQ34" s="467">
        <v>5206649</v>
      </c>
      <c r="GR34" s="468"/>
      <c r="GS34" s="467">
        <v>1144651</v>
      </c>
      <c r="GT34" s="468"/>
      <c r="GU34" s="467">
        <v>147239892</v>
      </c>
      <c r="GV34" s="468"/>
      <c r="GW34" s="467">
        <v>122502788</v>
      </c>
      <c r="GX34" s="468"/>
      <c r="GY34" s="467">
        <v>24737104</v>
      </c>
      <c r="GZ34" s="468"/>
      <c r="HA34" s="467">
        <v>36201144</v>
      </c>
      <c r="HB34" s="468"/>
      <c r="HC34" s="467">
        <v>4374</v>
      </c>
      <c r="HD34" s="468"/>
      <c r="HE34" s="467">
        <v>34685193</v>
      </c>
      <c r="HF34" s="468"/>
      <c r="HG34" s="467">
        <v>1494059</v>
      </c>
      <c r="HH34" s="468"/>
      <c r="HI34" s="467">
        <v>17518</v>
      </c>
      <c r="HJ34" s="468"/>
      <c r="HK34" s="467">
        <v>5811824</v>
      </c>
      <c r="HL34" s="468"/>
      <c r="HM34" s="467">
        <v>5677130</v>
      </c>
      <c r="HN34" s="468"/>
      <c r="HO34" s="467">
        <v>134081</v>
      </c>
      <c r="HP34" s="468"/>
      <c r="HQ34" s="467">
        <v>613</v>
      </c>
      <c r="HR34" s="468"/>
      <c r="HS34" s="467">
        <v>0</v>
      </c>
      <c r="HT34" s="468"/>
      <c r="HU34" s="467">
        <v>0</v>
      </c>
      <c r="HV34" s="468"/>
      <c r="HW34" s="467">
        <v>131771631</v>
      </c>
      <c r="HX34" s="468"/>
      <c r="HY34" s="467">
        <v>125388886</v>
      </c>
      <c r="HZ34" s="468"/>
      <c r="IA34" s="467">
        <v>989596</v>
      </c>
      <c r="IB34" s="468"/>
      <c r="IC34" s="467">
        <v>5393149</v>
      </c>
      <c r="ID34" s="468"/>
      <c r="IE34" s="467">
        <v>187174</v>
      </c>
      <c r="IF34" s="468"/>
      <c r="IG34" s="467">
        <v>3024</v>
      </c>
      <c r="IH34" s="468"/>
      <c r="II34" s="467">
        <v>0</v>
      </c>
      <c r="IJ34" s="468"/>
      <c r="IK34" s="467">
        <v>184150</v>
      </c>
      <c r="IL34" s="468"/>
      <c r="IM34" s="467">
        <v>1146894091</v>
      </c>
      <c r="IN34" s="468"/>
      <c r="IO34" s="467">
        <v>54402180</v>
      </c>
      <c r="IP34" s="468"/>
      <c r="IQ34" s="467">
        <v>3290189</v>
      </c>
      <c r="IR34" s="468"/>
      <c r="IS34" s="467">
        <v>9204294</v>
      </c>
      <c r="IT34" s="468"/>
      <c r="IU34" s="467">
        <v>29605779</v>
      </c>
      <c r="IV34" s="468"/>
      <c r="IW34" s="467">
        <v>11690449</v>
      </c>
      <c r="IX34" s="468"/>
    </row>
    <row r="35" spans="4:258">
      <c r="D35" s="1582"/>
      <c r="E35" s="469" t="s">
        <v>151</v>
      </c>
      <c r="F35" s="470" t="s">
        <v>291</v>
      </c>
      <c r="G35" s="471">
        <v>1329224151</v>
      </c>
      <c r="H35" s="472"/>
      <c r="I35" s="471">
        <v>66039431</v>
      </c>
      <c r="J35" s="472"/>
      <c r="K35" s="471">
        <v>5118469</v>
      </c>
      <c r="L35" s="472"/>
      <c r="M35" s="471">
        <v>8788811</v>
      </c>
      <c r="N35" s="472"/>
      <c r="O35" s="471">
        <v>43483993</v>
      </c>
      <c r="P35" s="472"/>
      <c r="Q35" s="471">
        <v>3269955</v>
      </c>
      <c r="R35" s="472"/>
      <c r="S35" s="471">
        <v>5378203</v>
      </c>
      <c r="T35" s="472"/>
      <c r="U35" s="471">
        <v>4610106</v>
      </c>
      <c r="V35" s="472"/>
      <c r="W35" s="471">
        <v>604630</v>
      </c>
      <c r="X35" s="472"/>
      <c r="Y35" s="471">
        <v>839271</v>
      </c>
      <c r="Z35" s="472"/>
      <c r="AA35" s="471">
        <v>2411566</v>
      </c>
      <c r="AB35" s="472"/>
      <c r="AC35" s="471">
        <v>85830</v>
      </c>
      <c r="AD35" s="472"/>
      <c r="AE35" s="471">
        <v>98785</v>
      </c>
      <c r="AF35" s="472"/>
      <c r="AG35" s="471">
        <v>9802</v>
      </c>
      <c r="AH35" s="472"/>
      <c r="AI35" s="471">
        <v>560017</v>
      </c>
      <c r="AJ35" s="472"/>
      <c r="AK35" s="471">
        <v>205</v>
      </c>
      <c r="AL35" s="472"/>
      <c r="AM35" s="471">
        <v>0</v>
      </c>
      <c r="AN35" s="472"/>
      <c r="AO35" s="471">
        <v>4721302</v>
      </c>
      <c r="AP35" s="472"/>
      <c r="AQ35" s="471">
        <v>4721302</v>
      </c>
      <c r="AR35" s="472"/>
      <c r="AS35" s="471">
        <v>34183630</v>
      </c>
      <c r="AT35" s="472"/>
      <c r="AU35" s="471">
        <v>2292375</v>
      </c>
      <c r="AV35" s="472"/>
      <c r="AW35" s="471">
        <v>96689</v>
      </c>
      <c r="AX35" s="472"/>
      <c r="AY35" s="471">
        <v>40606</v>
      </c>
      <c r="AZ35" s="472"/>
      <c r="BA35" s="471">
        <v>844764</v>
      </c>
      <c r="BB35" s="472"/>
      <c r="BC35" s="471">
        <v>392727</v>
      </c>
      <c r="BD35" s="472"/>
      <c r="BE35" s="471">
        <v>4199880</v>
      </c>
      <c r="BF35" s="472"/>
      <c r="BG35" s="471">
        <v>17433118</v>
      </c>
      <c r="BH35" s="472"/>
      <c r="BI35" s="471">
        <v>8883471</v>
      </c>
      <c r="BJ35" s="472"/>
      <c r="BK35" s="471">
        <v>0</v>
      </c>
      <c r="BL35" s="472"/>
      <c r="BM35" s="471">
        <v>4782690</v>
      </c>
      <c r="BN35" s="472"/>
      <c r="BO35" s="471">
        <v>4537863</v>
      </c>
      <c r="BP35" s="472"/>
      <c r="BQ35" s="471">
        <v>0</v>
      </c>
      <c r="BR35" s="472"/>
      <c r="BS35" s="471">
        <v>244827</v>
      </c>
      <c r="BT35" s="472"/>
      <c r="BU35" s="471">
        <v>112027946</v>
      </c>
      <c r="BV35" s="472"/>
      <c r="BW35" s="471">
        <v>159839</v>
      </c>
      <c r="BX35" s="472"/>
      <c r="BY35" s="471">
        <v>132703</v>
      </c>
      <c r="BZ35" s="472"/>
      <c r="CA35" s="471">
        <v>94353386</v>
      </c>
      <c r="CB35" s="472"/>
      <c r="CC35" s="471">
        <v>2100</v>
      </c>
      <c r="CD35" s="472"/>
      <c r="CE35" s="471">
        <v>331315</v>
      </c>
      <c r="CF35" s="472"/>
      <c r="CG35" s="471">
        <v>130486</v>
      </c>
      <c r="CH35" s="472"/>
      <c r="CI35" s="471">
        <v>2389110</v>
      </c>
      <c r="CJ35" s="472"/>
      <c r="CK35" s="471">
        <v>98659</v>
      </c>
      <c r="CL35" s="472"/>
      <c r="CM35" s="471">
        <v>11</v>
      </c>
      <c r="CN35" s="472"/>
      <c r="CO35" s="471">
        <v>15892</v>
      </c>
      <c r="CP35" s="472"/>
      <c r="CQ35" s="471">
        <v>14414445</v>
      </c>
      <c r="CR35" s="472"/>
      <c r="CS35" s="471">
        <v>53264160</v>
      </c>
      <c r="CT35" s="472"/>
      <c r="CU35" s="471">
        <v>20303546</v>
      </c>
      <c r="CV35" s="472"/>
      <c r="CW35" s="471">
        <v>32960614</v>
      </c>
      <c r="CX35" s="472"/>
      <c r="CY35" s="471">
        <v>159854</v>
      </c>
      <c r="CZ35" s="472"/>
      <c r="DA35" s="471">
        <v>0</v>
      </c>
      <c r="DB35" s="472"/>
      <c r="DC35" s="471">
        <v>159854</v>
      </c>
      <c r="DD35" s="472"/>
      <c r="DE35" s="471">
        <v>0</v>
      </c>
      <c r="DF35" s="472"/>
      <c r="DG35" s="471">
        <v>188172858</v>
      </c>
      <c r="DH35" s="472"/>
      <c r="DI35" s="471">
        <v>188108663</v>
      </c>
      <c r="DJ35" s="472"/>
      <c r="DK35" s="471">
        <v>64195</v>
      </c>
      <c r="DL35" s="472"/>
      <c r="DM35" s="471">
        <v>0</v>
      </c>
      <c r="DN35" s="472"/>
      <c r="DO35" s="471">
        <v>4150779</v>
      </c>
      <c r="DP35" s="472"/>
      <c r="DQ35" s="471">
        <v>12</v>
      </c>
      <c r="DR35" s="472"/>
      <c r="DS35" s="471">
        <v>4004482</v>
      </c>
      <c r="DT35" s="472"/>
      <c r="DU35" s="471">
        <v>146285</v>
      </c>
      <c r="DV35" s="472"/>
      <c r="DW35" s="471">
        <v>124146262</v>
      </c>
      <c r="DX35" s="472"/>
      <c r="DY35" s="471">
        <v>0</v>
      </c>
      <c r="DZ35" s="472"/>
      <c r="EA35" s="471">
        <v>323590</v>
      </c>
      <c r="EB35" s="472"/>
      <c r="EC35" s="471">
        <v>79345</v>
      </c>
      <c r="ED35" s="472"/>
      <c r="EE35" s="471">
        <v>2136</v>
      </c>
      <c r="EF35" s="472"/>
      <c r="EG35" s="471">
        <v>68244</v>
      </c>
      <c r="EH35" s="472"/>
      <c r="EI35" s="471">
        <v>64111</v>
      </c>
      <c r="EJ35" s="472"/>
      <c r="EK35" s="471">
        <v>4093663</v>
      </c>
      <c r="EL35" s="472"/>
      <c r="EM35" s="471">
        <v>12695644</v>
      </c>
      <c r="EN35" s="472"/>
      <c r="EO35" s="471">
        <v>62158212</v>
      </c>
      <c r="EP35" s="472"/>
      <c r="EQ35" s="471">
        <v>1734019</v>
      </c>
      <c r="ER35" s="472"/>
      <c r="ES35" s="471">
        <v>197268</v>
      </c>
      <c r="ET35" s="472"/>
      <c r="EU35" s="471">
        <v>7570028</v>
      </c>
      <c r="EV35" s="472"/>
      <c r="EW35" s="471">
        <v>26863708</v>
      </c>
      <c r="EX35" s="472"/>
      <c r="EY35" s="471">
        <v>8296294</v>
      </c>
      <c r="EZ35" s="472"/>
      <c r="FA35" s="471">
        <v>15272878</v>
      </c>
      <c r="FB35" s="472"/>
      <c r="FC35" s="471">
        <v>148040</v>
      </c>
      <c r="FD35" s="472"/>
      <c r="FE35" s="471">
        <v>15124660</v>
      </c>
      <c r="FF35" s="472"/>
      <c r="FG35" s="471">
        <v>178</v>
      </c>
      <c r="FH35" s="472"/>
      <c r="FI35" s="471">
        <v>0</v>
      </c>
      <c r="FJ35" s="472"/>
      <c r="FK35" s="471">
        <v>51973200</v>
      </c>
      <c r="FL35" s="472"/>
      <c r="FM35" s="471">
        <v>6775234</v>
      </c>
      <c r="FN35" s="472"/>
      <c r="FO35" s="471">
        <v>16907728</v>
      </c>
      <c r="FP35" s="472"/>
      <c r="FQ35" s="471">
        <v>28290238</v>
      </c>
      <c r="FR35" s="472"/>
      <c r="FS35" s="471">
        <v>1133</v>
      </c>
      <c r="FT35" s="472"/>
      <c r="FU35" s="471">
        <v>1133</v>
      </c>
      <c r="FV35" s="472"/>
      <c r="FW35" s="471">
        <v>248227467</v>
      </c>
      <c r="FX35" s="472"/>
      <c r="FY35" s="471">
        <v>2102419</v>
      </c>
      <c r="FZ35" s="472"/>
      <c r="GA35" s="471">
        <v>80676086</v>
      </c>
      <c r="GB35" s="472"/>
      <c r="GC35" s="471">
        <v>171543</v>
      </c>
      <c r="GD35" s="472"/>
      <c r="GE35" s="471">
        <v>0</v>
      </c>
      <c r="GF35" s="472"/>
      <c r="GG35" s="471">
        <v>10432831</v>
      </c>
      <c r="GH35" s="472"/>
      <c r="GI35" s="471">
        <v>0</v>
      </c>
      <c r="GJ35" s="472"/>
      <c r="GK35" s="471">
        <v>172655</v>
      </c>
      <c r="GL35" s="472"/>
      <c r="GM35" s="471">
        <v>0</v>
      </c>
      <c r="GN35" s="472"/>
      <c r="GO35" s="471">
        <v>768</v>
      </c>
      <c r="GP35" s="472"/>
      <c r="GQ35" s="471">
        <v>4552572</v>
      </c>
      <c r="GR35" s="472"/>
      <c r="GS35" s="471">
        <v>150118593</v>
      </c>
      <c r="GT35" s="472"/>
      <c r="GU35" s="471">
        <v>84603429</v>
      </c>
      <c r="GV35" s="472"/>
      <c r="GW35" s="471">
        <v>72815649</v>
      </c>
      <c r="GX35" s="472"/>
      <c r="GY35" s="471">
        <v>11787780</v>
      </c>
      <c r="GZ35" s="472"/>
      <c r="HA35" s="471">
        <v>308563645</v>
      </c>
      <c r="HB35" s="472"/>
      <c r="HC35" s="471">
        <v>382708</v>
      </c>
      <c r="HD35" s="472"/>
      <c r="HE35" s="471">
        <v>308180937</v>
      </c>
      <c r="HF35" s="472"/>
      <c r="HG35" s="471">
        <v>0</v>
      </c>
      <c r="HH35" s="472"/>
      <c r="HI35" s="471">
        <v>0</v>
      </c>
      <c r="HJ35" s="472"/>
      <c r="HK35" s="471">
        <v>966349</v>
      </c>
      <c r="HL35" s="472"/>
      <c r="HM35" s="471">
        <v>552066</v>
      </c>
      <c r="HN35" s="472"/>
      <c r="HO35" s="471">
        <v>922</v>
      </c>
      <c r="HP35" s="472"/>
      <c r="HQ35" s="471">
        <v>413361</v>
      </c>
      <c r="HR35" s="472"/>
      <c r="HS35" s="471">
        <v>0</v>
      </c>
      <c r="HT35" s="472"/>
      <c r="HU35" s="471">
        <v>0</v>
      </c>
      <c r="HV35" s="472"/>
      <c r="HW35" s="471">
        <v>23355582</v>
      </c>
      <c r="HX35" s="472"/>
      <c r="HY35" s="471">
        <v>16982201</v>
      </c>
      <c r="HZ35" s="472"/>
      <c r="IA35" s="471">
        <v>1084195</v>
      </c>
      <c r="IB35" s="472"/>
      <c r="IC35" s="471">
        <v>5289186</v>
      </c>
      <c r="ID35" s="472"/>
      <c r="IE35" s="471">
        <v>1450</v>
      </c>
      <c r="IF35" s="472"/>
      <c r="IG35" s="471">
        <v>0</v>
      </c>
      <c r="IH35" s="472"/>
      <c r="II35" s="471">
        <v>0</v>
      </c>
      <c r="IJ35" s="472"/>
      <c r="IK35" s="471">
        <v>1450</v>
      </c>
      <c r="IL35" s="472"/>
      <c r="IM35" s="471">
        <v>1107518478</v>
      </c>
      <c r="IN35" s="472"/>
      <c r="IO35" s="471">
        <v>33712077</v>
      </c>
      <c r="IP35" s="472"/>
      <c r="IQ35" s="471">
        <v>4909247</v>
      </c>
      <c r="IR35" s="472"/>
      <c r="IS35" s="471">
        <v>8564421</v>
      </c>
      <c r="IT35" s="472"/>
      <c r="IU35" s="471">
        <v>12556239</v>
      </c>
      <c r="IV35" s="472"/>
      <c r="IW35" s="471">
        <v>2579235</v>
      </c>
      <c r="IX35" s="472"/>
    </row>
    <row r="36" spans="4:258">
      <c r="D36" s="1583"/>
      <c r="E36" s="465" t="s">
        <v>152</v>
      </c>
      <c r="F36" s="466" t="s">
        <v>292</v>
      </c>
      <c r="G36" s="467">
        <v>531061714</v>
      </c>
      <c r="H36" s="468"/>
      <c r="I36" s="467">
        <v>9054479</v>
      </c>
      <c r="J36" s="468"/>
      <c r="K36" s="467">
        <v>535</v>
      </c>
      <c r="L36" s="468"/>
      <c r="M36" s="467">
        <v>2562042</v>
      </c>
      <c r="N36" s="468"/>
      <c r="O36" s="467">
        <v>689702</v>
      </c>
      <c r="P36" s="468"/>
      <c r="Q36" s="467">
        <v>5802200</v>
      </c>
      <c r="R36" s="468"/>
      <c r="S36" s="467">
        <v>0</v>
      </c>
      <c r="T36" s="468"/>
      <c r="U36" s="467">
        <v>6704032</v>
      </c>
      <c r="V36" s="468"/>
      <c r="W36" s="467">
        <v>0</v>
      </c>
      <c r="X36" s="468"/>
      <c r="Y36" s="467">
        <v>624000</v>
      </c>
      <c r="Z36" s="468"/>
      <c r="AA36" s="467">
        <v>5814571</v>
      </c>
      <c r="AB36" s="468"/>
      <c r="AC36" s="467">
        <v>115025</v>
      </c>
      <c r="AD36" s="468"/>
      <c r="AE36" s="467">
        <v>59818</v>
      </c>
      <c r="AF36" s="468"/>
      <c r="AG36" s="467">
        <v>32282</v>
      </c>
      <c r="AH36" s="468"/>
      <c r="AI36" s="467">
        <v>1137</v>
      </c>
      <c r="AJ36" s="468"/>
      <c r="AK36" s="467">
        <v>57199</v>
      </c>
      <c r="AL36" s="468"/>
      <c r="AM36" s="467">
        <v>0</v>
      </c>
      <c r="AN36" s="468"/>
      <c r="AO36" s="467">
        <v>262056</v>
      </c>
      <c r="AP36" s="468"/>
      <c r="AQ36" s="467">
        <v>262056</v>
      </c>
      <c r="AR36" s="468"/>
      <c r="AS36" s="467">
        <v>63027412</v>
      </c>
      <c r="AT36" s="468"/>
      <c r="AU36" s="467">
        <v>2151632</v>
      </c>
      <c r="AV36" s="468"/>
      <c r="AW36" s="467">
        <v>64388</v>
      </c>
      <c r="AX36" s="468"/>
      <c r="AY36" s="467">
        <v>90078</v>
      </c>
      <c r="AZ36" s="468"/>
      <c r="BA36" s="467">
        <v>3338477</v>
      </c>
      <c r="BB36" s="468"/>
      <c r="BC36" s="467">
        <v>50432878</v>
      </c>
      <c r="BD36" s="468"/>
      <c r="BE36" s="467">
        <v>2536358</v>
      </c>
      <c r="BF36" s="468"/>
      <c r="BG36" s="467">
        <v>4388736</v>
      </c>
      <c r="BH36" s="468"/>
      <c r="BI36" s="467">
        <v>24865</v>
      </c>
      <c r="BJ36" s="468"/>
      <c r="BK36" s="467">
        <v>0</v>
      </c>
      <c r="BL36" s="468"/>
      <c r="BM36" s="467">
        <v>26376428</v>
      </c>
      <c r="BN36" s="468"/>
      <c r="BO36" s="467">
        <v>390278</v>
      </c>
      <c r="BP36" s="468"/>
      <c r="BQ36" s="467">
        <v>25980752</v>
      </c>
      <c r="BR36" s="468"/>
      <c r="BS36" s="467">
        <v>5398</v>
      </c>
      <c r="BT36" s="468"/>
      <c r="BU36" s="467">
        <v>2584620</v>
      </c>
      <c r="BV36" s="468"/>
      <c r="BW36" s="467">
        <v>849732</v>
      </c>
      <c r="BX36" s="468"/>
      <c r="BY36" s="467">
        <v>68823</v>
      </c>
      <c r="BZ36" s="468"/>
      <c r="CA36" s="467">
        <v>219</v>
      </c>
      <c r="CB36" s="468"/>
      <c r="CC36" s="467">
        <v>945</v>
      </c>
      <c r="CD36" s="468"/>
      <c r="CE36" s="467">
        <v>90401</v>
      </c>
      <c r="CF36" s="468"/>
      <c r="CG36" s="467">
        <v>174646</v>
      </c>
      <c r="CH36" s="468"/>
      <c r="CI36" s="467">
        <v>122358</v>
      </c>
      <c r="CJ36" s="468"/>
      <c r="CK36" s="467">
        <v>30842</v>
      </c>
      <c r="CL36" s="468"/>
      <c r="CM36" s="467">
        <v>0</v>
      </c>
      <c r="CN36" s="468"/>
      <c r="CO36" s="467">
        <v>671</v>
      </c>
      <c r="CP36" s="468"/>
      <c r="CQ36" s="467">
        <v>1245983</v>
      </c>
      <c r="CR36" s="468"/>
      <c r="CS36" s="467">
        <v>40783272</v>
      </c>
      <c r="CT36" s="468"/>
      <c r="CU36" s="467">
        <v>38752832</v>
      </c>
      <c r="CV36" s="468"/>
      <c r="CW36" s="467">
        <v>2030440</v>
      </c>
      <c r="CX36" s="468"/>
      <c r="CY36" s="467">
        <v>223638</v>
      </c>
      <c r="CZ36" s="468"/>
      <c r="DA36" s="467">
        <v>130673</v>
      </c>
      <c r="DB36" s="468"/>
      <c r="DC36" s="467">
        <v>89603</v>
      </c>
      <c r="DD36" s="468"/>
      <c r="DE36" s="467">
        <v>3362</v>
      </c>
      <c r="DF36" s="468"/>
      <c r="DG36" s="467">
        <v>3556374</v>
      </c>
      <c r="DH36" s="468"/>
      <c r="DI36" s="467">
        <v>3545968</v>
      </c>
      <c r="DJ36" s="468"/>
      <c r="DK36" s="467">
        <v>8707</v>
      </c>
      <c r="DL36" s="468"/>
      <c r="DM36" s="467">
        <v>1699</v>
      </c>
      <c r="DN36" s="468"/>
      <c r="DO36" s="467">
        <v>1201074</v>
      </c>
      <c r="DP36" s="468"/>
      <c r="DQ36" s="467">
        <v>15346</v>
      </c>
      <c r="DR36" s="468"/>
      <c r="DS36" s="467">
        <v>1171802</v>
      </c>
      <c r="DT36" s="468"/>
      <c r="DU36" s="467">
        <v>13926</v>
      </c>
      <c r="DV36" s="468"/>
      <c r="DW36" s="467">
        <v>157722028</v>
      </c>
      <c r="DX36" s="468"/>
      <c r="DY36" s="467">
        <v>43</v>
      </c>
      <c r="DZ36" s="468"/>
      <c r="EA36" s="467">
        <v>43259483</v>
      </c>
      <c r="EB36" s="468"/>
      <c r="EC36" s="467">
        <v>209528</v>
      </c>
      <c r="ED36" s="468"/>
      <c r="EE36" s="467">
        <v>221866</v>
      </c>
      <c r="EF36" s="468"/>
      <c r="EG36" s="467">
        <v>53295</v>
      </c>
      <c r="EH36" s="468"/>
      <c r="EI36" s="467">
        <v>36967261</v>
      </c>
      <c r="EJ36" s="468"/>
      <c r="EK36" s="467">
        <v>21464</v>
      </c>
      <c r="EL36" s="468"/>
      <c r="EM36" s="467">
        <v>31362</v>
      </c>
      <c r="EN36" s="468"/>
      <c r="EO36" s="467">
        <v>2133274</v>
      </c>
      <c r="EP36" s="468"/>
      <c r="EQ36" s="467">
        <v>529670</v>
      </c>
      <c r="ER36" s="468"/>
      <c r="ES36" s="467">
        <v>25635</v>
      </c>
      <c r="ET36" s="468"/>
      <c r="EU36" s="467">
        <v>12978241</v>
      </c>
      <c r="EV36" s="468"/>
      <c r="EW36" s="467">
        <v>55083630</v>
      </c>
      <c r="EX36" s="468"/>
      <c r="EY36" s="467">
        <v>6207276</v>
      </c>
      <c r="EZ36" s="468"/>
      <c r="FA36" s="467">
        <v>247328</v>
      </c>
      <c r="FB36" s="468"/>
      <c r="FC36" s="467">
        <v>235371</v>
      </c>
      <c r="FD36" s="468"/>
      <c r="FE36" s="467">
        <v>6734</v>
      </c>
      <c r="FF36" s="468"/>
      <c r="FG36" s="467">
        <v>4088</v>
      </c>
      <c r="FH36" s="468"/>
      <c r="FI36" s="467">
        <v>1135</v>
      </c>
      <c r="FJ36" s="468"/>
      <c r="FK36" s="467">
        <v>2927638</v>
      </c>
      <c r="FL36" s="468"/>
      <c r="FM36" s="467">
        <v>813198</v>
      </c>
      <c r="FN36" s="468"/>
      <c r="FO36" s="467">
        <v>263911</v>
      </c>
      <c r="FP36" s="468"/>
      <c r="FQ36" s="467">
        <v>1850529</v>
      </c>
      <c r="FR36" s="468"/>
      <c r="FS36" s="467">
        <v>718</v>
      </c>
      <c r="FT36" s="468"/>
      <c r="FU36" s="467">
        <v>718</v>
      </c>
      <c r="FV36" s="468"/>
      <c r="FW36" s="467">
        <v>22542586</v>
      </c>
      <c r="FX36" s="468"/>
      <c r="FY36" s="467">
        <v>1007447</v>
      </c>
      <c r="FZ36" s="468"/>
      <c r="GA36" s="467">
        <v>7033206</v>
      </c>
      <c r="GB36" s="468"/>
      <c r="GC36" s="467">
        <v>8219667</v>
      </c>
      <c r="GD36" s="468"/>
      <c r="GE36" s="467">
        <v>0</v>
      </c>
      <c r="GF36" s="468"/>
      <c r="GG36" s="467">
        <v>532463</v>
      </c>
      <c r="GH36" s="468"/>
      <c r="GI36" s="467">
        <v>439988</v>
      </c>
      <c r="GJ36" s="468"/>
      <c r="GK36" s="467">
        <v>2924</v>
      </c>
      <c r="GL36" s="468"/>
      <c r="GM36" s="467">
        <v>0</v>
      </c>
      <c r="GN36" s="468"/>
      <c r="GO36" s="467">
        <v>68735</v>
      </c>
      <c r="GP36" s="468"/>
      <c r="GQ36" s="467">
        <v>51944</v>
      </c>
      <c r="GR36" s="468"/>
      <c r="GS36" s="467">
        <v>5186212</v>
      </c>
      <c r="GT36" s="468"/>
      <c r="GU36" s="467">
        <v>131452369</v>
      </c>
      <c r="GV36" s="468"/>
      <c r="GW36" s="467">
        <v>3698647</v>
      </c>
      <c r="GX36" s="468"/>
      <c r="GY36" s="467">
        <v>127753722</v>
      </c>
      <c r="GZ36" s="468"/>
      <c r="HA36" s="467">
        <v>58538035</v>
      </c>
      <c r="HB36" s="468"/>
      <c r="HC36" s="467">
        <v>0</v>
      </c>
      <c r="HD36" s="468"/>
      <c r="HE36" s="467">
        <v>57940685</v>
      </c>
      <c r="HF36" s="468"/>
      <c r="HG36" s="467">
        <v>597350</v>
      </c>
      <c r="HH36" s="468"/>
      <c r="HI36" s="467">
        <v>0</v>
      </c>
      <c r="HJ36" s="468"/>
      <c r="HK36" s="467">
        <v>3113708</v>
      </c>
      <c r="HL36" s="468"/>
      <c r="HM36" s="467">
        <v>65548</v>
      </c>
      <c r="HN36" s="468"/>
      <c r="HO36" s="467">
        <v>3048075</v>
      </c>
      <c r="HP36" s="468"/>
      <c r="HQ36" s="467">
        <v>85</v>
      </c>
      <c r="HR36" s="468"/>
      <c r="HS36" s="467">
        <v>38188</v>
      </c>
      <c r="HT36" s="468"/>
      <c r="HU36" s="467">
        <v>38188</v>
      </c>
      <c r="HV36" s="468"/>
      <c r="HW36" s="467">
        <v>703541</v>
      </c>
      <c r="HX36" s="468"/>
      <c r="HY36" s="467">
        <v>329827</v>
      </c>
      <c r="HZ36" s="468"/>
      <c r="IA36" s="467">
        <v>210530</v>
      </c>
      <c r="IB36" s="468"/>
      <c r="IC36" s="467">
        <v>163184</v>
      </c>
      <c r="ID36" s="468"/>
      <c r="IE36" s="467">
        <v>2190</v>
      </c>
      <c r="IF36" s="468"/>
      <c r="IG36" s="467">
        <v>2190</v>
      </c>
      <c r="IH36" s="468"/>
      <c r="II36" s="467">
        <v>0</v>
      </c>
      <c r="IJ36" s="468"/>
      <c r="IK36" s="467">
        <v>0</v>
      </c>
      <c r="IL36" s="468"/>
      <c r="IM36" s="467">
        <v>423655617</v>
      </c>
      <c r="IN36" s="468"/>
      <c r="IO36" s="467">
        <v>8485578</v>
      </c>
      <c r="IP36" s="468"/>
      <c r="IQ36" s="467">
        <v>0</v>
      </c>
      <c r="IR36" s="468"/>
      <c r="IS36" s="467">
        <v>2536688</v>
      </c>
      <c r="IT36" s="468"/>
      <c r="IU36" s="467">
        <v>688798</v>
      </c>
      <c r="IV36" s="468"/>
      <c r="IW36" s="467">
        <v>5260092</v>
      </c>
      <c r="IX36" s="468"/>
    </row>
    <row r="37" spans="4:258">
      <c r="D37" s="1584">
        <v>2017</v>
      </c>
      <c r="E37" s="469" t="s">
        <v>263</v>
      </c>
      <c r="F37" s="470" t="s">
        <v>430</v>
      </c>
      <c r="G37" s="471">
        <v>55017987697</v>
      </c>
      <c r="H37" s="472"/>
      <c r="I37" s="471">
        <v>1632546810</v>
      </c>
      <c r="J37" s="472"/>
      <c r="K37" s="471">
        <v>176486758</v>
      </c>
      <c r="L37" s="472"/>
      <c r="M37" s="471">
        <v>203466474</v>
      </c>
      <c r="N37" s="472"/>
      <c r="O37" s="471">
        <v>812700234</v>
      </c>
      <c r="P37" s="472"/>
      <c r="Q37" s="471">
        <v>349777544</v>
      </c>
      <c r="R37" s="472"/>
      <c r="S37" s="471">
        <v>90115800</v>
      </c>
      <c r="T37" s="472"/>
      <c r="U37" s="471">
        <v>1314672677</v>
      </c>
      <c r="V37" s="472"/>
      <c r="W37" s="471">
        <v>79173641</v>
      </c>
      <c r="X37" s="472"/>
      <c r="Y37" s="471">
        <v>295566522</v>
      </c>
      <c r="Z37" s="472"/>
      <c r="AA37" s="471">
        <v>637352063</v>
      </c>
      <c r="AB37" s="472"/>
      <c r="AC37" s="471">
        <v>93641467</v>
      </c>
      <c r="AD37" s="472"/>
      <c r="AE37" s="471">
        <v>72832671</v>
      </c>
      <c r="AF37" s="472"/>
      <c r="AG37" s="471">
        <v>68890890</v>
      </c>
      <c r="AH37" s="472"/>
      <c r="AI37" s="471">
        <v>61836761</v>
      </c>
      <c r="AJ37" s="472"/>
      <c r="AK37" s="471">
        <v>3885589</v>
      </c>
      <c r="AL37" s="472"/>
      <c r="AM37" s="471">
        <v>1493073</v>
      </c>
      <c r="AN37" s="472"/>
      <c r="AO37" s="471">
        <v>759753283</v>
      </c>
      <c r="AP37" s="472"/>
      <c r="AQ37" s="471">
        <v>759753283</v>
      </c>
      <c r="AR37" s="472"/>
      <c r="AS37" s="471">
        <v>3182306183</v>
      </c>
      <c r="AT37" s="472"/>
      <c r="AU37" s="471">
        <v>318089545</v>
      </c>
      <c r="AV37" s="472"/>
      <c r="AW37" s="471">
        <v>119717281</v>
      </c>
      <c r="AX37" s="472"/>
      <c r="AY37" s="471">
        <v>28654769</v>
      </c>
      <c r="AZ37" s="472"/>
      <c r="BA37" s="471">
        <v>324539368</v>
      </c>
      <c r="BB37" s="472"/>
      <c r="BC37" s="471">
        <v>457617299</v>
      </c>
      <c r="BD37" s="472"/>
      <c r="BE37" s="471">
        <v>185434408</v>
      </c>
      <c r="BF37" s="472"/>
      <c r="BG37" s="471">
        <v>1078398257</v>
      </c>
      <c r="BH37" s="472"/>
      <c r="BI37" s="471">
        <v>116687577</v>
      </c>
      <c r="BJ37" s="472"/>
      <c r="BK37" s="471">
        <v>553167679</v>
      </c>
      <c r="BL37" s="472"/>
      <c r="BM37" s="471">
        <v>4678075511</v>
      </c>
      <c r="BN37" s="472"/>
      <c r="BO37" s="471">
        <v>276059800</v>
      </c>
      <c r="BP37" s="472"/>
      <c r="BQ37" s="471">
        <v>458183717</v>
      </c>
      <c r="BR37" s="472"/>
      <c r="BS37" s="471">
        <v>3943831994</v>
      </c>
      <c r="BT37" s="472"/>
      <c r="BU37" s="471">
        <v>2749300316</v>
      </c>
      <c r="BV37" s="472"/>
      <c r="BW37" s="471">
        <v>60018529</v>
      </c>
      <c r="BX37" s="472"/>
      <c r="BY37" s="471">
        <v>635744167</v>
      </c>
      <c r="BZ37" s="472"/>
      <c r="CA37" s="471">
        <v>1005838741</v>
      </c>
      <c r="CB37" s="472"/>
      <c r="CC37" s="471">
        <v>95047291</v>
      </c>
      <c r="CD37" s="472"/>
      <c r="CE37" s="471">
        <v>184270825</v>
      </c>
      <c r="CF37" s="472"/>
      <c r="CG37" s="471">
        <v>163274920</v>
      </c>
      <c r="CH37" s="472"/>
      <c r="CI37" s="471">
        <v>160667282</v>
      </c>
      <c r="CJ37" s="472"/>
      <c r="CK37" s="471">
        <v>86266806</v>
      </c>
      <c r="CL37" s="472"/>
      <c r="CM37" s="471">
        <v>4672859</v>
      </c>
      <c r="CN37" s="472"/>
      <c r="CO37" s="471">
        <v>10262879</v>
      </c>
      <c r="CP37" s="472"/>
      <c r="CQ37" s="471">
        <v>343236017</v>
      </c>
      <c r="CR37" s="472"/>
      <c r="CS37" s="471">
        <v>4166546726</v>
      </c>
      <c r="CT37" s="472"/>
      <c r="CU37" s="471">
        <v>2931292365</v>
      </c>
      <c r="CV37" s="472"/>
      <c r="CW37" s="471">
        <v>1235254361</v>
      </c>
      <c r="CX37" s="472"/>
      <c r="CY37" s="471">
        <v>279208132</v>
      </c>
      <c r="CZ37" s="472"/>
      <c r="DA37" s="471">
        <v>114537995</v>
      </c>
      <c r="DB37" s="472"/>
      <c r="DC37" s="471">
        <v>155908199</v>
      </c>
      <c r="DD37" s="472"/>
      <c r="DE37" s="471">
        <v>8761938</v>
      </c>
      <c r="DF37" s="472"/>
      <c r="DG37" s="471">
        <v>1602650152</v>
      </c>
      <c r="DH37" s="472"/>
      <c r="DI37" s="471">
        <v>614051867</v>
      </c>
      <c r="DJ37" s="472"/>
      <c r="DK37" s="471">
        <v>988035679</v>
      </c>
      <c r="DL37" s="472"/>
      <c r="DM37" s="471">
        <v>562606</v>
      </c>
      <c r="DN37" s="472"/>
      <c r="DO37" s="471">
        <v>2547328175</v>
      </c>
      <c r="DP37" s="472"/>
      <c r="DQ37" s="471">
        <v>647859883</v>
      </c>
      <c r="DR37" s="472"/>
      <c r="DS37" s="471">
        <v>1842146682</v>
      </c>
      <c r="DT37" s="472"/>
      <c r="DU37" s="471">
        <v>57321610</v>
      </c>
      <c r="DV37" s="472"/>
      <c r="DW37" s="471">
        <v>5224341175</v>
      </c>
      <c r="DX37" s="472"/>
      <c r="DY37" s="471">
        <v>203741</v>
      </c>
      <c r="DZ37" s="472"/>
      <c r="EA37" s="471">
        <v>71623542</v>
      </c>
      <c r="EB37" s="472"/>
      <c r="EC37" s="471">
        <v>177731322</v>
      </c>
      <c r="ED37" s="472"/>
      <c r="EE37" s="471">
        <v>4991469</v>
      </c>
      <c r="EF37" s="472"/>
      <c r="EG37" s="471">
        <v>81831351</v>
      </c>
      <c r="EH37" s="472"/>
      <c r="EI37" s="471">
        <v>251836989</v>
      </c>
      <c r="EJ37" s="472"/>
      <c r="EK37" s="471">
        <v>257871165</v>
      </c>
      <c r="EL37" s="472"/>
      <c r="EM37" s="471">
        <v>79997572</v>
      </c>
      <c r="EN37" s="472"/>
      <c r="EO37" s="471">
        <v>104136955</v>
      </c>
      <c r="EP37" s="472"/>
      <c r="EQ37" s="471">
        <v>257523692</v>
      </c>
      <c r="ER37" s="472"/>
      <c r="ES37" s="471">
        <v>148308369</v>
      </c>
      <c r="ET37" s="472"/>
      <c r="EU37" s="471">
        <v>2162254843</v>
      </c>
      <c r="EV37" s="472"/>
      <c r="EW37" s="471">
        <v>997210703</v>
      </c>
      <c r="EX37" s="472"/>
      <c r="EY37" s="471">
        <v>628819462</v>
      </c>
      <c r="EZ37" s="472"/>
      <c r="FA37" s="471">
        <v>2062419079</v>
      </c>
      <c r="FB37" s="472"/>
      <c r="FC37" s="471">
        <v>2006569056</v>
      </c>
      <c r="FD37" s="472"/>
      <c r="FE37" s="471">
        <v>44575718</v>
      </c>
      <c r="FF37" s="472"/>
      <c r="FG37" s="471">
        <v>6758045</v>
      </c>
      <c r="FH37" s="472"/>
      <c r="FI37" s="471">
        <v>4516260</v>
      </c>
      <c r="FJ37" s="472"/>
      <c r="FK37" s="471">
        <v>1788241587</v>
      </c>
      <c r="FL37" s="472"/>
      <c r="FM37" s="471">
        <v>511954252</v>
      </c>
      <c r="FN37" s="472"/>
      <c r="FO37" s="471">
        <v>713568817</v>
      </c>
      <c r="FP37" s="472"/>
      <c r="FQ37" s="471">
        <v>562718518</v>
      </c>
      <c r="FR37" s="472"/>
      <c r="FS37" s="471">
        <v>279604269</v>
      </c>
      <c r="FT37" s="472"/>
      <c r="FU37" s="471">
        <v>279604269</v>
      </c>
      <c r="FV37" s="472"/>
      <c r="FW37" s="471">
        <v>4329781338</v>
      </c>
      <c r="FX37" s="472"/>
      <c r="FY37" s="471">
        <v>1357191436</v>
      </c>
      <c r="FZ37" s="472"/>
      <c r="GA37" s="471">
        <v>1525550858</v>
      </c>
      <c r="GB37" s="472"/>
      <c r="GC37" s="471">
        <v>188965006</v>
      </c>
      <c r="GD37" s="472"/>
      <c r="GE37" s="471">
        <v>5368279</v>
      </c>
      <c r="GF37" s="472"/>
      <c r="GG37" s="471">
        <v>659201650</v>
      </c>
      <c r="GH37" s="472"/>
      <c r="GI37" s="471">
        <v>27665843</v>
      </c>
      <c r="GJ37" s="472"/>
      <c r="GK37" s="471">
        <v>11077233</v>
      </c>
      <c r="GL37" s="472"/>
      <c r="GM37" s="471">
        <v>12000152</v>
      </c>
      <c r="GN37" s="472"/>
      <c r="GO37" s="471">
        <v>1930691</v>
      </c>
      <c r="GP37" s="472"/>
      <c r="GQ37" s="471">
        <v>198173406</v>
      </c>
      <c r="GR37" s="472"/>
      <c r="GS37" s="471">
        <v>342656784</v>
      </c>
      <c r="GT37" s="472"/>
      <c r="GU37" s="471">
        <v>8429919295</v>
      </c>
      <c r="GV37" s="472"/>
      <c r="GW37" s="471">
        <v>3475665120</v>
      </c>
      <c r="GX37" s="472"/>
      <c r="GY37" s="471">
        <v>4954254175</v>
      </c>
      <c r="GZ37" s="472"/>
      <c r="HA37" s="471">
        <v>6593279824</v>
      </c>
      <c r="HB37" s="472"/>
      <c r="HC37" s="471">
        <v>5484552</v>
      </c>
      <c r="HD37" s="472"/>
      <c r="HE37" s="471">
        <v>6135319295</v>
      </c>
      <c r="HF37" s="472"/>
      <c r="HG37" s="471">
        <v>405670695</v>
      </c>
      <c r="HH37" s="472"/>
      <c r="HI37" s="471">
        <v>46805282</v>
      </c>
      <c r="HJ37" s="472"/>
      <c r="HK37" s="471">
        <v>1103645452</v>
      </c>
      <c r="HL37" s="472"/>
      <c r="HM37" s="471">
        <v>962295666</v>
      </c>
      <c r="HN37" s="472"/>
      <c r="HO37" s="471">
        <v>135206799</v>
      </c>
      <c r="HP37" s="472"/>
      <c r="HQ37" s="471">
        <v>6142987</v>
      </c>
      <c r="HR37" s="472"/>
      <c r="HS37" s="471">
        <v>49581925</v>
      </c>
      <c r="HT37" s="472"/>
      <c r="HU37" s="471">
        <v>49581925</v>
      </c>
      <c r="HV37" s="472"/>
      <c r="HW37" s="471">
        <v>2152934845</v>
      </c>
      <c r="HX37" s="472"/>
      <c r="HY37" s="471">
        <v>1950036124</v>
      </c>
      <c r="HZ37" s="472"/>
      <c r="IA37" s="471">
        <v>91537617</v>
      </c>
      <c r="IB37" s="472"/>
      <c r="IC37" s="471">
        <v>111361104</v>
      </c>
      <c r="ID37" s="472"/>
      <c r="IE37" s="471">
        <v>91850943</v>
      </c>
      <c r="IF37" s="472"/>
      <c r="IG37" s="471">
        <v>12693178</v>
      </c>
      <c r="IH37" s="472"/>
      <c r="II37" s="471">
        <v>0</v>
      </c>
      <c r="IJ37" s="472"/>
      <c r="IK37" s="471">
        <v>79157765</v>
      </c>
      <c r="IL37" s="472"/>
      <c r="IM37" s="471">
        <v>40790904709</v>
      </c>
      <c r="IN37" s="472"/>
      <c r="IO37" s="471">
        <v>1172554101</v>
      </c>
      <c r="IP37" s="472"/>
      <c r="IQ37" s="471">
        <v>95808204</v>
      </c>
      <c r="IR37" s="472"/>
      <c r="IS37" s="471">
        <v>142552515</v>
      </c>
      <c r="IT37" s="472"/>
      <c r="IU37" s="471">
        <v>656308553</v>
      </c>
      <c r="IV37" s="472"/>
      <c r="IW37" s="471">
        <v>218565637</v>
      </c>
      <c r="IX37" s="472"/>
    </row>
    <row r="38" spans="4:258">
      <c r="D38" s="1585"/>
      <c r="E38" s="465" t="s">
        <v>3</v>
      </c>
      <c r="F38" s="466">
        <v>16</v>
      </c>
      <c r="G38" s="467">
        <v>10781372122</v>
      </c>
      <c r="H38" s="468"/>
      <c r="I38" s="467">
        <v>386012605</v>
      </c>
      <c r="J38" s="468"/>
      <c r="K38" s="467">
        <v>30827512</v>
      </c>
      <c r="L38" s="468"/>
      <c r="M38" s="467">
        <v>56085617</v>
      </c>
      <c r="N38" s="468"/>
      <c r="O38" s="467">
        <v>203558827</v>
      </c>
      <c r="P38" s="468"/>
      <c r="Q38" s="467">
        <v>81645636</v>
      </c>
      <c r="R38" s="468"/>
      <c r="S38" s="467">
        <v>13895013</v>
      </c>
      <c r="T38" s="468"/>
      <c r="U38" s="467">
        <v>240783240</v>
      </c>
      <c r="V38" s="468"/>
      <c r="W38" s="467">
        <v>3452374</v>
      </c>
      <c r="X38" s="468"/>
      <c r="Y38" s="467">
        <v>86171194</v>
      </c>
      <c r="Z38" s="468"/>
      <c r="AA38" s="467">
        <v>131318042</v>
      </c>
      <c r="AB38" s="468"/>
      <c r="AC38" s="467">
        <v>3047216</v>
      </c>
      <c r="AD38" s="468"/>
      <c r="AE38" s="467">
        <v>10081517</v>
      </c>
      <c r="AF38" s="468"/>
      <c r="AG38" s="467">
        <v>2758570</v>
      </c>
      <c r="AH38" s="468"/>
      <c r="AI38" s="467">
        <v>3412974</v>
      </c>
      <c r="AJ38" s="468"/>
      <c r="AK38" s="467">
        <v>362458</v>
      </c>
      <c r="AL38" s="468"/>
      <c r="AM38" s="467">
        <v>178895</v>
      </c>
      <c r="AN38" s="468"/>
      <c r="AO38" s="467">
        <v>74774512</v>
      </c>
      <c r="AP38" s="468"/>
      <c r="AQ38" s="467">
        <v>74774512</v>
      </c>
      <c r="AR38" s="468"/>
      <c r="AS38" s="467">
        <v>606214821</v>
      </c>
      <c r="AT38" s="468"/>
      <c r="AU38" s="467">
        <v>135774536</v>
      </c>
      <c r="AV38" s="468"/>
      <c r="AW38" s="467">
        <v>3023830</v>
      </c>
      <c r="AX38" s="468"/>
      <c r="AY38" s="467">
        <v>1521383</v>
      </c>
      <c r="AZ38" s="468"/>
      <c r="BA38" s="467">
        <v>120261682</v>
      </c>
      <c r="BB38" s="468"/>
      <c r="BC38" s="467">
        <v>131869578</v>
      </c>
      <c r="BD38" s="468"/>
      <c r="BE38" s="467">
        <v>25415085</v>
      </c>
      <c r="BF38" s="468"/>
      <c r="BG38" s="467">
        <v>136702296</v>
      </c>
      <c r="BH38" s="468"/>
      <c r="BI38" s="467">
        <v>51603790</v>
      </c>
      <c r="BJ38" s="468"/>
      <c r="BK38" s="467">
        <v>42641</v>
      </c>
      <c r="BL38" s="468"/>
      <c r="BM38" s="467">
        <v>83462687</v>
      </c>
      <c r="BN38" s="468"/>
      <c r="BO38" s="467">
        <v>49892549</v>
      </c>
      <c r="BP38" s="468"/>
      <c r="BQ38" s="467">
        <v>24435650</v>
      </c>
      <c r="BR38" s="468"/>
      <c r="BS38" s="467">
        <v>9134488</v>
      </c>
      <c r="BT38" s="468"/>
      <c r="BU38" s="467">
        <v>496976205</v>
      </c>
      <c r="BV38" s="468"/>
      <c r="BW38" s="467">
        <v>11996909</v>
      </c>
      <c r="BX38" s="468"/>
      <c r="BY38" s="467">
        <v>120950264</v>
      </c>
      <c r="BZ38" s="468"/>
      <c r="CA38" s="467">
        <v>167357622</v>
      </c>
      <c r="CB38" s="468"/>
      <c r="CC38" s="467">
        <v>4564836</v>
      </c>
      <c r="CD38" s="468"/>
      <c r="CE38" s="467">
        <v>23645858</v>
      </c>
      <c r="CF38" s="468"/>
      <c r="CG38" s="467">
        <v>12196917</v>
      </c>
      <c r="CH38" s="468"/>
      <c r="CI38" s="467">
        <v>25960121</v>
      </c>
      <c r="CJ38" s="468"/>
      <c r="CK38" s="467">
        <v>1872900</v>
      </c>
      <c r="CL38" s="468"/>
      <c r="CM38" s="467">
        <v>1266991</v>
      </c>
      <c r="CN38" s="468"/>
      <c r="CO38" s="467">
        <v>251027</v>
      </c>
      <c r="CP38" s="468"/>
      <c r="CQ38" s="467">
        <v>126912760</v>
      </c>
      <c r="CR38" s="468"/>
      <c r="CS38" s="467">
        <v>1339420808</v>
      </c>
      <c r="CT38" s="468"/>
      <c r="CU38" s="467">
        <v>1228978641</v>
      </c>
      <c r="CV38" s="468"/>
      <c r="CW38" s="467">
        <v>110442167</v>
      </c>
      <c r="CX38" s="468"/>
      <c r="CY38" s="467">
        <v>99670336</v>
      </c>
      <c r="CZ38" s="468"/>
      <c r="DA38" s="467">
        <v>68481309</v>
      </c>
      <c r="DB38" s="468"/>
      <c r="DC38" s="467">
        <v>30620222</v>
      </c>
      <c r="DD38" s="468"/>
      <c r="DE38" s="467">
        <v>568805</v>
      </c>
      <c r="DF38" s="468"/>
      <c r="DG38" s="467">
        <v>332168429</v>
      </c>
      <c r="DH38" s="468"/>
      <c r="DI38" s="467">
        <v>318275219</v>
      </c>
      <c r="DJ38" s="468"/>
      <c r="DK38" s="467">
        <v>13832117</v>
      </c>
      <c r="DL38" s="468"/>
      <c r="DM38" s="467">
        <v>61093</v>
      </c>
      <c r="DN38" s="468"/>
      <c r="DO38" s="467">
        <v>582615512</v>
      </c>
      <c r="DP38" s="468"/>
      <c r="DQ38" s="467">
        <v>424398308</v>
      </c>
      <c r="DR38" s="468"/>
      <c r="DS38" s="467">
        <v>155273266</v>
      </c>
      <c r="DT38" s="468"/>
      <c r="DU38" s="467">
        <v>2943938</v>
      </c>
      <c r="DV38" s="468"/>
      <c r="DW38" s="467">
        <v>642635930</v>
      </c>
      <c r="DX38" s="468"/>
      <c r="DY38" s="467">
        <v>14732</v>
      </c>
      <c r="DZ38" s="468"/>
      <c r="EA38" s="467">
        <v>53796463</v>
      </c>
      <c r="EB38" s="468"/>
      <c r="EC38" s="467">
        <v>3702767</v>
      </c>
      <c r="ED38" s="468"/>
      <c r="EE38" s="467">
        <v>313857</v>
      </c>
      <c r="EF38" s="468"/>
      <c r="EG38" s="467">
        <v>14822311</v>
      </c>
      <c r="EH38" s="468"/>
      <c r="EI38" s="467">
        <v>32962204</v>
      </c>
      <c r="EJ38" s="468"/>
      <c r="EK38" s="467">
        <v>106387723</v>
      </c>
      <c r="EL38" s="468"/>
      <c r="EM38" s="467">
        <v>30383889</v>
      </c>
      <c r="EN38" s="468"/>
      <c r="EO38" s="467">
        <v>64387639</v>
      </c>
      <c r="EP38" s="468"/>
      <c r="EQ38" s="467">
        <v>34426141</v>
      </c>
      <c r="ER38" s="468"/>
      <c r="ES38" s="467">
        <v>20720588</v>
      </c>
      <c r="ET38" s="468"/>
      <c r="EU38" s="467">
        <v>69434924</v>
      </c>
      <c r="EV38" s="468"/>
      <c r="EW38" s="467">
        <v>179986651</v>
      </c>
      <c r="EX38" s="468"/>
      <c r="EY38" s="467">
        <v>31296041</v>
      </c>
      <c r="EZ38" s="468"/>
      <c r="FA38" s="467">
        <v>106834981</v>
      </c>
      <c r="FB38" s="468"/>
      <c r="FC38" s="467">
        <v>85500382</v>
      </c>
      <c r="FD38" s="468"/>
      <c r="FE38" s="467">
        <v>20532998</v>
      </c>
      <c r="FF38" s="468"/>
      <c r="FG38" s="467">
        <v>717577</v>
      </c>
      <c r="FH38" s="468"/>
      <c r="FI38" s="467">
        <v>84024</v>
      </c>
      <c r="FJ38" s="468"/>
      <c r="FK38" s="467">
        <v>1018355414</v>
      </c>
      <c r="FL38" s="468"/>
      <c r="FM38" s="467">
        <v>168065132</v>
      </c>
      <c r="FN38" s="468"/>
      <c r="FO38" s="467">
        <v>581995784</v>
      </c>
      <c r="FP38" s="468"/>
      <c r="FQ38" s="467">
        <v>268294498</v>
      </c>
      <c r="FR38" s="468"/>
      <c r="FS38" s="467">
        <v>4769844</v>
      </c>
      <c r="FT38" s="468"/>
      <c r="FU38" s="467">
        <v>4769844</v>
      </c>
      <c r="FV38" s="468"/>
      <c r="FW38" s="467">
        <v>1208451827</v>
      </c>
      <c r="FX38" s="468"/>
      <c r="FY38" s="467">
        <v>215079273</v>
      </c>
      <c r="FZ38" s="468"/>
      <c r="GA38" s="467">
        <v>460865793</v>
      </c>
      <c r="GB38" s="468"/>
      <c r="GC38" s="467">
        <v>70857057</v>
      </c>
      <c r="GD38" s="468"/>
      <c r="GE38" s="467">
        <v>100335</v>
      </c>
      <c r="GF38" s="468"/>
      <c r="GG38" s="467">
        <v>142429134</v>
      </c>
      <c r="GH38" s="468"/>
      <c r="GI38" s="467">
        <v>4156636</v>
      </c>
      <c r="GJ38" s="468"/>
      <c r="GK38" s="467">
        <v>5375308</v>
      </c>
      <c r="GL38" s="468"/>
      <c r="GM38" s="467">
        <v>4442325</v>
      </c>
      <c r="GN38" s="468"/>
      <c r="GO38" s="467">
        <v>1416538</v>
      </c>
      <c r="GP38" s="468"/>
      <c r="GQ38" s="467">
        <v>79584176</v>
      </c>
      <c r="GR38" s="468"/>
      <c r="GS38" s="467">
        <v>224145252</v>
      </c>
      <c r="GT38" s="468"/>
      <c r="GU38" s="467">
        <v>2045728700</v>
      </c>
      <c r="GV38" s="468"/>
      <c r="GW38" s="467">
        <v>1273069347</v>
      </c>
      <c r="GX38" s="468"/>
      <c r="GY38" s="467">
        <v>772659353</v>
      </c>
      <c r="GZ38" s="468"/>
      <c r="HA38" s="467">
        <v>1158354815</v>
      </c>
      <c r="HB38" s="468"/>
      <c r="HC38" s="467">
        <v>1507116</v>
      </c>
      <c r="HD38" s="468"/>
      <c r="HE38" s="467">
        <v>1150515588</v>
      </c>
      <c r="HF38" s="468"/>
      <c r="HG38" s="467">
        <v>2053510</v>
      </c>
      <c r="HH38" s="468"/>
      <c r="HI38" s="467">
        <v>4278601</v>
      </c>
      <c r="HJ38" s="468"/>
      <c r="HK38" s="467">
        <v>25662395</v>
      </c>
      <c r="HL38" s="468"/>
      <c r="HM38" s="467">
        <v>21687031</v>
      </c>
      <c r="HN38" s="468"/>
      <c r="HO38" s="467">
        <v>3579242</v>
      </c>
      <c r="HP38" s="468"/>
      <c r="HQ38" s="467">
        <v>396122</v>
      </c>
      <c r="HR38" s="468"/>
      <c r="HS38" s="467">
        <v>2763</v>
      </c>
      <c r="HT38" s="468"/>
      <c r="HU38" s="467">
        <v>2763</v>
      </c>
      <c r="HV38" s="468"/>
      <c r="HW38" s="467">
        <v>327648586</v>
      </c>
      <c r="HX38" s="468"/>
      <c r="HY38" s="467">
        <v>274632605</v>
      </c>
      <c r="HZ38" s="468"/>
      <c r="IA38" s="467">
        <v>3789300</v>
      </c>
      <c r="IB38" s="468"/>
      <c r="IC38" s="467">
        <v>49226681</v>
      </c>
      <c r="ID38" s="468"/>
      <c r="IE38" s="467">
        <v>827712</v>
      </c>
      <c r="IF38" s="468"/>
      <c r="IG38" s="467">
        <v>221437</v>
      </c>
      <c r="IH38" s="468"/>
      <c r="II38" s="467">
        <v>0</v>
      </c>
      <c r="IJ38" s="468"/>
      <c r="IK38" s="467">
        <v>606275</v>
      </c>
      <c r="IL38" s="468"/>
      <c r="IM38" s="467">
        <v>8553948772</v>
      </c>
      <c r="IN38" s="468"/>
      <c r="IO38" s="467">
        <v>266841525</v>
      </c>
      <c r="IP38" s="468"/>
      <c r="IQ38" s="467">
        <v>29926891</v>
      </c>
      <c r="IR38" s="468"/>
      <c r="IS38" s="467">
        <v>45820837</v>
      </c>
      <c r="IT38" s="468"/>
      <c r="IU38" s="467">
        <v>118096022</v>
      </c>
      <c r="IV38" s="468"/>
      <c r="IW38" s="467">
        <v>59644569</v>
      </c>
      <c r="IX38" s="468"/>
    </row>
    <row r="39" spans="4:258">
      <c r="D39" s="1585"/>
      <c r="E39" s="469" t="s">
        <v>150</v>
      </c>
      <c r="F39" s="470" t="s">
        <v>290</v>
      </c>
      <c r="G39" s="471">
        <v>1450978380</v>
      </c>
      <c r="H39" s="472"/>
      <c r="I39" s="471">
        <v>74879243</v>
      </c>
      <c r="J39" s="472"/>
      <c r="K39" s="471">
        <v>2817258</v>
      </c>
      <c r="L39" s="472"/>
      <c r="M39" s="471">
        <v>22362864</v>
      </c>
      <c r="N39" s="472"/>
      <c r="O39" s="471">
        <v>29376168</v>
      </c>
      <c r="P39" s="472"/>
      <c r="Q39" s="471">
        <v>19804817</v>
      </c>
      <c r="R39" s="472"/>
      <c r="S39" s="471">
        <v>518136</v>
      </c>
      <c r="T39" s="472"/>
      <c r="U39" s="471">
        <v>8592359</v>
      </c>
      <c r="V39" s="472"/>
      <c r="W39" s="471">
        <v>418813</v>
      </c>
      <c r="X39" s="472"/>
      <c r="Y39" s="471">
        <v>3868894</v>
      </c>
      <c r="Z39" s="472"/>
      <c r="AA39" s="471">
        <v>2920320</v>
      </c>
      <c r="AB39" s="472"/>
      <c r="AC39" s="471">
        <v>324953</v>
      </c>
      <c r="AD39" s="472"/>
      <c r="AE39" s="471">
        <v>564260</v>
      </c>
      <c r="AF39" s="472"/>
      <c r="AG39" s="471">
        <v>210407</v>
      </c>
      <c r="AH39" s="472"/>
      <c r="AI39" s="471">
        <v>253597</v>
      </c>
      <c r="AJ39" s="472"/>
      <c r="AK39" s="471">
        <v>28600</v>
      </c>
      <c r="AL39" s="472"/>
      <c r="AM39" s="471">
        <v>2515</v>
      </c>
      <c r="AN39" s="472"/>
      <c r="AO39" s="471">
        <v>11740831</v>
      </c>
      <c r="AP39" s="472"/>
      <c r="AQ39" s="471">
        <v>11740831</v>
      </c>
      <c r="AR39" s="472"/>
      <c r="AS39" s="471">
        <v>122456493</v>
      </c>
      <c r="AT39" s="472"/>
      <c r="AU39" s="471">
        <v>30795352</v>
      </c>
      <c r="AV39" s="472"/>
      <c r="AW39" s="471">
        <v>84308</v>
      </c>
      <c r="AX39" s="472"/>
      <c r="AY39" s="471">
        <v>122038</v>
      </c>
      <c r="AZ39" s="472"/>
      <c r="BA39" s="471">
        <v>44534226</v>
      </c>
      <c r="BB39" s="472"/>
      <c r="BC39" s="471">
        <v>19064063</v>
      </c>
      <c r="BD39" s="472"/>
      <c r="BE39" s="471">
        <v>5556601</v>
      </c>
      <c r="BF39" s="472"/>
      <c r="BG39" s="471">
        <v>11373616</v>
      </c>
      <c r="BH39" s="472"/>
      <c r="BI39" s="471">
        <v>10918890</v>
      </c>
      <c r="BJ39" s="472"/>
      <c r="BK39" s="471">
        <v>7399</v>
      </c>
      <c r="BL39" s="472"/>
      <c r="BM39" s="471">
        <v>5912255</v>
      </c>
      <c r="BN39" s="472"/>
      <c r="BO39" s="471">
        <v>975070</v>
      </c>
      <c r="BP39" s="472"/>
      <c r="BQ39" s="471">
        <v>4597727</v>
      </c>
      <c r="BR39" s="472"/>
      <c r="BS39" s="471">
        <v>339458</v>
      </c>
      <c r="BT39" s="472"/>
      <c r="BU39" s="471">
        <v>96555488</v>
      </c>
      <c r="BV39" s="472"/>
      <c r="BW39" s="471">
        <v>948355</v>
      </c>
      <c r="BX39" s="472"/>
      <c r="BY39" s="471">
        <v>5574116</v>
      </c>
      <c r="BZ39" s="472"/>
      <c r="CA39" s="471">
        <v>74430634</v>
      </c>
      <c r="CB39" s="472"/>
      <c r="CC39" s="471">
        <v>7245</v>
      </c>
      <c r="CD39" s="472"/>
      <c r="CE39" s="471">
        <v>322173</v>
      </c>
      <c r="CF39" s="472"/>
      <c r="CG39" s="471">
        <v>3028094</v>
      </c>
      <c r="CH39" s="472"/>
      <c r="CI39" s="471">
        <v>702576</v>
      </c>
      <c r="CJ39" s="472"/>
      <c r="CK39" s="471">
        <v>335843</v>
      </c>
      <c r="CL39" s="472"/>
      <c r="CM39" s="471">
        <v>518889</v>
      </c>
      <c r="CN39" s="472"/>
      <c r="CO39" s="471">
        <v>102026</v>
      </c>
      <c r="CP39" s="472"/>
      <c r="CQ39" s="471">
        <v>10585537</v>
      </c>
      <c r="CR39" s="472"/>
      <c r="CS39" s="471">
        <v>129275713</v>
      </c>
      <c r="CT39" s="472"/>
      <c r="CU39" s="471">
        <v>79034940</v>
      </c>
      <c r="CV39" s="472"/>
      <c r="CW39" s="471">
        <v>50240773</v>
      </c>
      <c r="CX39" s="472"/>
      <c r="CY39" s="471">
        <v>5011946</v>
      </c>
      <c r="CZ39" s="472"/>
      <c r="DA39" s="471">
        <v>0</v>
      </c>
      <c r="DB39" s="472"/>
      <c r="DC39" s="471">
        <v>4843146</v>
      </c>
      <c r="DD39" s="472"/>
      <c r="DE39" s="471">
        <v>168800</v>
      </c>
      <c r="DF39" s="472"/>
      <c r="DG39" s="471">
        <v>39447905</v>
      </c>
      <c r="DH39" s="472"/>
      <c r="DI39" s="471">
        <v>39377585</v>
      </c>
      <c r="DJ39" s="472"/>
      <c r="DK39" s="471">
        <v>70024</v>
      </c>
      <c r="DL39" s="472"/>
      <c r="DM39" s="471">
        <v>296</v>
      </c>
      <c r="DN39" s="472"/>
      <c r="DO39" s="471">
        <v>308436072</v>
      </c>
      <c r="DP39" s="472"/>
      <c r="DQ39" s="471">
        <v>279456231</v>
      </c>
      <c r="DR39" s="472"/>
      <c r="DS39" s="471">
        <v>28552705</v>
      </c>
      <c r="DT39" s="472"/>
      <c r="DU39" s="471">
        <v>427136</v>
      </c>
      <c r="DV39" s="472"/>
      <c r="DW39" s="471">
        <v>105367659</v>
      </c>
      <c r="DX39" s="472"/>
      <c r="DY39" s="471">
        <v>0</v>
      </c>
      <c r="DZ39" s="472"/>
      <c r="EA39" s="471">
        <v>98290</v>
      </c>
      <c r="EB39" s="472"/>
      <c r="EC39" s="471">
        <v>1349671</v>
      </c>
      <c r="ED39" s="472"/>
      <c r="EE39" s="471">
        <v>19871</v>
      </c>
      <c r="EF39" s="472"/>
      <c r="EG39" s="471">
        <v>558867</v>
      </c>
      <c r="EH39" s="472"/>
      <c r="EI39" s="471">
        <v>331816</v>
      </c>
      <c r="EJ39" s="472"/>
      <c r="EK39" s="471">
        <v>1409628</v>
      </c>
      <c r="EL39" s="472"/>
      <c r="EM39" s="471">
        <v>1026647</v>
      </c>
      <c r="EN39" s="472"/>
      <c r="EO39" s="471">
        <v>1369626</v>
      </c>
      <c r="EP39" s="472"/>
      <c r="EQ39" s="471">
        <v>47390</v>
      </c>
      <c r="ER39" s="472"/>
      <c r="ES39" s="471">
        <v>893342</v>
      </c>
      <c r="ET39" s="472"/>
      <c r="EU39" s="471">
        <v>28642344</v>
      </c>
      <c r="EV39" s="472"/>
      <c r="EW39" s="471">
        <v>66305522</v>
      </c>
      <c r="EX39" s="472"/>
      <c r="EY39" s="471">
        <v>3314645</v>
      </c>
      <c r="EZ39" s="472"/>
      <c r="FA39" s="471">
        <v>2123936</v>
      </c>
      <c r="FB39" s="472"/>
      <c r="FC39" s="471">
        <v>469230</v>
      </c>
      <c r="FD39" s="472"/>
      <c r="FE39" s="471">
        <v>939667</v>
      </c>
      <c r="FF39" s="472"/>
      <c r="FG39" s="471">
        <v>692676</v>
      </c>
      <c r="FH39" s="472"/>
      <c r="FI39" s="471">
        <v>22363</v>
      </c>
      <c r="FJ39" s="472"/>
      <c r="FK39" s="471">
        <v>53604447</v>
      </c>
      <c r="FL39" s="472"/>
      <c r="FM39" s="471">
        <v>8420920</v>
      </c>
      <c r="FN39" s="472"/>
      <c r="FO39" s="471">
        <v>34316933</v>
      </c>
      <c r="FP39" s="472"/>
      <c r="FQ39" s="471">
        <v>10866594</v>
      </c>
      <c r="FR39" s="472"/>
      <c r="FS39" s="471">
        <v>1061793</v>
      </c>
      <c r="FT39" s="472"/>
      <c r="FU39" s="471">
        <v>1061793</v>
      </c>
      <c r="FV39" s="472"/>
      <c r="FW39" s="471">
        <v>151905983</v>
      </c>
      <c r="FX39" s="472"/>
      <c r="FY39" s="471">
        <v>30864449</v>
      </c>
      <c r="FZ39" s="472"/>
      <c r="GA39" s="471">
        <v>106761583</v>
      </c>
      <c r="GB39" s="472"/>
      <c r="GC39" s="471">
        <v>1863627</v>
      </c>
      <c r="GD39" s="472"/>
      <c r="GE39" s="471">
        <v>36</v>
      </c>
      <c r="GF39" s="472"/>
      <c r="GG39" s="471">
        <v>4345833</v>
      </c>
      <c r="GH39" s="472"/>
      <c r="GI39" s="471">
        <v>3146</v>
      </c>
      <c r="GJ39" s="472"/>
      <c r="GK39" s="471">
        <v>1617705</v>
      </c>
      <c r="GL39" s="472"/>
      <c r="GM39" s="471">
        <v>2815</v>
      </c>
      <c r="GN39" s="472"/>
      <c r="GO39" s="471">
        <v>13317</v>
      </c>
      <c r="GP39" s="472"/>
      <c r="GQ39" s="471">
        <v>5560762</v>
      </c>
      <c r="GR39" s="472"/>
      <c r="GS39" s="471">
        <v>872710</v>
      </c>
      <c r="GT39" s="472"/>
      <c r="GU39" s="471">
        <v>155994674</v>
      </c>
      <c r="GV39" s="472"/>
      <c r="GW39" s="471">
        <v>134414738</v>
      </c>
      <c r="GX39" s="472"/>
      <c r="GY39" s="471">
        <v>21579936</v>
      </c>
      <c r="GZ39" s="472"/>
      <c r="HA39" s="471">
        <v>40098341</v>
      </c>
      <c r="HB39" s="472"/>
      <c r="HC39" s="471">
        <v>57570</v>
      </c>
      <c r="HD39" s="472"/>
      <c r="HE39" s="471">
        <v>38892157</v>
      </c>
      <c r="HF39" s="472"/>
      <c r="HG39" s="471">
        <v>1143790</v>
      </c>
      <c r="HH39" s="472"/>
      <c r="HI39" s="471">
        <v>4824</v>
      </c>
      <c r="HJ39" s="472"/>
      <c r="HK39" s="471">
        <v>3545772</v>
      </c>
      <c r="HL39" s="472"/>
      <c r="HM39" s="471">
        <v>3419629</v>
      </c>
      <c r="HN39" s="472"/>
      <c r="HO39" s="471">
        <v>125783</v>
      </c>
      <c r="HP39" s="472"/>
      <c r="HQ39" s="471">
        <v>360</v>
      </c>
      <c r="HR39" s="472"/>
      <c r="HS39" s="471">
        <v>250</v>
      </c>
      <c r="HT39" s="472"/>
      <c r="HU39" s="471">
        <v>250</v>
      </c>
      <c r="HV39" s="472"/>
      <c r="HW39" s="471">
        <v>134896985</v>
      </c>
      <c r="HX39" s="472"/>
      <c r="HY39" s="471">
        <v>128481089</v>
      </c>
      <c r="HZ39" s="472"/>
      <c r="IA39" s="471">
        <v>850716</v>
      </c>
      <c r="IB39" s="472"/>
      <c r="IC39" s="471">
        <v>5565180</v>
      </c>
      <c r="ID39" s="472"/>
      <c r="IE39" s="471">
        <v>70235</v>
      </c>
      <c r="IF39" s="472"/>
      <c r="IG39" s="471">
        <v>10686</v>
      </c>
      <c r="IH39" s="472"/>
      <c r="II39" s="471">
        <v>0</v>
      </c>
      <c r="IJ39" s="472"/>
      <c r="IK39" s="471">
        <v>59549</v>
      </c>
      <c r="IL39" s="472"/>
      <c r="IM39" s="471">
        <v>1110538729</v>
      </c>
      <c r="IN39" s="472"/>
      <c r="IO39" s="471">
        <v>53797156</v>
      </c>
      <c r="IP39" s="472"/>
      <c r="IQ39" s="471">
        <v>2815523</v>
      </c>
      <c r="IR39" s="472"/>
      <c r="IS39" s="471">
        <v>16457472</v>
      </c>
      <c r="IT39" s="472"/>
      <c r="IU39" s="471">
        <v>23347388</v>
      </c>
      <c r="IV39" s="472"/>
      <c r="IW39" s="471">
        <v>10668413</v>
      </c>
      <c r="IX39" s="472"/>
    </row>
    <row r="40" spans="4:258">
      <c r="D40" s="1585"/>
      <c r="E40" s="465" t="s">
        <v>151</v>
      </c>
      <c r="F40" s="466" t="s">
        <v>291</v>
      </c>
      <c r="G40" s="467">
        <v>1242027363</v>
      </c>
      <c r="H40" s="468"/>
      <c r="I40" s="467">
        <v>74901891</v>
      </c>
      <c r="J40" s="468"/>
      <c r="K40" s="467">
        <v>5934975</v>
      </c>
      <c r="L40" s="468"/>
      <c r="M40" s="467">
        <v>9332359</v>
      </c>
      <c r="N40" s="468"/>
      <c r="O40" s="467">
        <v>45060546</v>
      </c>
      <c r="P40" s="468"/>
      <c r="Q40" s="467">
        <v>3410237</v>
      </c>
      <c r="R40" s="468"/>
      <c r="S40" s="467">
        <v>11163774</v>
      </c>
      <c r="T40" s="468"/>
      <c r="U40" s="467">
        <v>4796151</v>
      </c>
      <c r="V40" s="468"/>
      <c r="W40" s="467">
        <v>512322</v>
      </c>
      <c r="X40" s="468"/>
      <c r="Y40" s="467">
        <v>866439</v>
      </c>
      <c r="Z40" s="468"/>
      <c r="AA40" s="467">
        <v>2622387</v>
      </c>
      <c r="AB40" s="468"/>
      <c r="AC40" s="467">
        <v>121248</v>
      </c>
      <c r="AD40" s="468"/>
      <c r="AE40" s="467">
        <v>139439</v>
      </c>
      <c r="AF40" s="468"/>
      <c r="AG40" s="467">
        <v>15536</v>
      </c>
      <c r="AH40" s="468"/>
      <c r="AI40" s="467">
        <v>508783</v>
      </c>
      <c r="AJ40" s="468"/>
      <c r="AK40" s="467">
        <v>2218</v>
      </c>
      <c r="AL40" s="468"/>
      <c r="AM40" s="467">
        <v>7779</v>
      </c>
      <c r="AN40" s="468"/>
      <c r="AO40" s="467">
        <v>2696283</v>
      </c>
      <c r="AP40" s="468"/>
      <c r="AQ40" s="467">
        <v>2696283</v>
      </c>
      <c r="AR40" s="468"/>
      <c r="AS40" s="467">
        <v>25617245</v>
      </c>
      <c r="AT40" s="468"/>
      <c r="AU40" s="467">
        <v>2142705</v>
      </c>
      <c r="AV40" s="468"/>
      <c r="AW40" s="467">
        <v>66038</v>
      </c>
      <c r="AX40" s="468"/>
      <c r="AY40" s="467">
        <v>63261</v>
      </c>
      <c r="AZ40" s="468"/>
      <c r="BA40" s="467">
        <v>779696</v>
      </c>
      <c r="BB40" s="468"/>
      <c r="BC40" s="467">
        <v>387043</v>
      </c>
      <c r="BD40" s="468"/>
      <c r="BE40" s="467">
        <v>2445826</v>
      </c>
      <c r="BF40" s="468"/>
      <c r="BG40" s="467">
        <v>18089720</v>
      </c>
      <c r="BH40" s="468"/>
      <c r="BI40" s="467">
        <v>1642956</v>
      </c>
      <c r="BJ40" s="468"/>
      <c r="BK40" s="467">
        <v>0</v>
      </c>
      <c r="BL40" s="468"/>
      <c r="BM40" s="467">
        <v>3803695</v>
      </c>
      <c r="BN40" s="468"/>
      <c r="BO40" s="467">
        <v>3674305</v>
      </c>
      <c r="BP40" s="468"/>
      <c r="BQ40" s="467">
        <v>13278</v>
      </c>
      <c r="BR40" s="468"/>
      <c r="BS40" s="467">
        <v>116112</v>
      </c>
      <c r="BT40" s="468"/>
      <c r="BU40" s="467">
        <v>108162191</v>
      </c>
      <c r="BV40" s="468"/>
      <c r="BW40" s="467">
        <v>66781</v>
      </c>
      <c r="BX40" s="468"/>
      <c r="BY40" s="467">
        <v>154330</v>
      </c>
      <c r="BZ40" s="468"/>
      <c r="CA40" s="467">
        <v>92098508</v>
      </c>
      <c r="CB40" s="468"/>
      <c r="CC40" s="467">
        <v>770</v>
      </c>
      <c r="CD40" s="468"/>
      <c r="CE40" s="467">
        <v>514723</v>
      </c>
      <c r="CF40" s="468"/>
      <c r="CG40" s="467">
        <v>156336</v>
      </c>
      <c r="CH40" s="468"/>
      <c r="CI40" s="467">
        <v>3216755</v>
      </c>
      <c r="CJ40" s="468"/>
      <c r="CK40" s="467">
        <v>124568</v>
      </c>
      <c r="CL40" s="468"/>
      <c r="CM40" s="467">
        <v>134</v>
      </c>
      <c r="CN40" s="468"/>
      <c r="CO40" s="467">
        <v>19595</v>
      </c>
      <c r="CP40" s="468"/>
      <c r="CQ40" s="467">
        <v>11809691</v>
      </c>
      <c r="CR40" s="468"/>
      <c r="CS40" s="467">
        <v>47463409</v>
      </c>
      <c r="CT40" s="468"/>
      <c r="CU40" s="467">
        <v>22020239</v>
      </c>
      <c r="CV40" s="468"/>
      <c r="CW40" s="467">
        <v>25443170</v>
      </c>
      <c r="CX40" s="468"/>
      <c r="CY40" s="467">
        <v>267025</v>
      </c>
      <c r="CZ40" s="468"/>
      <c r="DA40" s="467">
        <v>0</v>
      </c>
      <c r="DB40" s="468"/>
      <c r="DC40" s="467">
        <v>267025</v>
      </c>
      <c r="DD40" s="468"/>
      <c r="DE40" s="467">
        <v>0</v>
      </c>
      <c r="DF40" s="468"/>
      <c r="DG40" s="467">
        <v>179915670</v>
      </c>
      <c r="DH40" s="468"/>
      <c r="DI40" s="467">
        <v>179888064</v>
      </c>
      <c r="DJ40" s="468"/>
      <c r="DK40" s="467">
        <v>26536</v>
      </c>
      <c r="DL40" s="468"/>
      <c r="DM40" s="467">
        <v>1070</v>
      </c>
      <c r="DN40" s="468"/>
      <c r="DO40" s="467">
        <v>4433527</v>
      </c>
      <c r="DP40" s="468"/>
      <c r="DQ40" s="467">
        <v>0</v>
      </c>
      <c r="DR40" s="468"/>
      <c r="DS40" s="467">
        <v>3720402</v>
      </c>
      <c r="DT40" s="468"/>
      <c r="DU40" s="467">
        <v>713125</v>
      </c>
      <c r="DV40" s="468"/>
      <c r="DW40" s="467">
        <v>122560350</v>
      </c>
      <c r="DX40" s="468"/>
      <c r="DY40" s="467">
        <v>0</v>
      </c>
      <c r="DZ40" s="468"/>
      <c r="EA40" s="467">
        <v>390940</v>
      </c>
      <c r="EB40" s="468"/>
      <c r="EC40" s="467">
        <v>9623</v>
      </c>
      <c r="ED40" s="468"/>
      <c r="EE40" s="467">
        <v>6197</v>
      </c>
      <c r="EF40" s="468"/>
      <c r="EG40" s="467">
        <v>114610</v>
      </c>
      <c r="EH40" s="468"/>
      <c r="EI40" s="467">
        <v>29599</v>
      </c>
      <c r="EJ40" s="468"/>
      <c r="EK40" s="467">
        <v>3879605</v>
      </c>
      <c r="EL40" s="468"/>
      <c r="EM40" s="467">
        <v>14995473</v>
      </c>
      <c r="EN40" s="468"/>
      <c r="EO40" s="467">
        <v>59391838</v>
      </c>
      <c r="EP40" s="468"/>
      <c r="EQ40" s="467">
        <v>1341455</v>
      </c>
      <c r="ER40" s="468"/>
      <c r="ES40" s="467">
        <v>248761</v>
      </c>
      <c r="ET40" s="468"/>
      <c r="EU40" s="467">
        <v>9349283</v>
      </c>
      <c r="EV40" s="468"/>
      <c r="EW40" s="467">
        <v>25649045</v>
      </c>
      <c r="EX40" s="468"/>
      <c r="EY40" s="467">
        <v>7153921</v>
      </c>
      <c r="EZ40" s="468"/>
      <c r="FA40" s="467">
        <v>15144677</v>
      </c>
      <c r="FB40" s="468"/>
      <c r="FC40" s="467">
        <v>87980</v>
      </c>
      <c r="FD40" s="468"/>
      <c r="FE40" s="467">
        <v>15052934</v>
      </c>
      <c r="FF40" s="468"/>
      <c r="FG40" s="467">
        <v>3734</v>
      </c>
      <c r="FH40" s="468"/>
      <c r="FI40" s="467">
        <v>29</v>
      </c>
      <c r="FJ40" s="468"/>
      <c r="FK40" s="467">
        <v>45815504</v>
      </c>
      <c r="FL40" s="468"/>
      <c r="FM40" s="467">
        <v>6166205</v>
      </c>
      <c r="FN40" s="468"/>
      <c r="FO40" s="467">
        <v>12407039</v>
      </c>
      <c r="FP40" s="468"/>
      <c r="FQ40" s="467">
        <v>27242260</v>
      </c>
      <c r="FR40" s="468"/>
      <c r="FS40" s="467">
        <v>5905</v>
      </c>
      <c r="FT40" s="468"/>
      <c r="FU40" s="467">
        <v>5905</v>
      </c>
      <c r="FV40" s="468"/>
      <c r="FW40" s="467">
        <v>236511265</v>
      </c>
      <c r="FX40" s="468"/>
      <c r="FY40" s="467">
        <v>2166970</v>
      </c>
      <c r="FZ40" s="468"/>
      <c r="GA40" s="467">
        <v>64186722</v>
      </c>
      <c r="GB40" s="468"/>
      <c r="GC40" s="467">
        <v>742224</v>
      </c>
      <c r="GD40" s="468"/>
      <c r="GE40" s="467">
        <v>0</v>
      </c>
      <c r="GF40" s="468"/>
      <c r="GG40" s="467">
        <v>10139181</v>
      </c>
      <c r="GH40" s="468"/>
      <c r="GI40" s="467">
        <v>0</v>
      </c>
      <c r="GJ40" s="468"/>
      <c r="GK40" s="467">
        <v>110833</v>
      </c>
      <c r="GL40" s="468"/>
      <c r="GM40" s="467">
        <v>0</v>
      </c>
      <c r="GN40" s="468"/>
      <c r="GO40" s="467">
        <v>664</v>
      </c>
      <c r="GP40" s="468"/>
      <c r="GQ40" s="467">
        <v>4747041</v>
      </c>
      <c r="GR40" s="468"/>
      <c r="GS40" s="467">
        <v>154417630</v>
      </c>
      <c r="GT40" s="468"/>
      <c r="GU40" s="467">
        <v>79292039</v>
      </c>
      <c r="GV40" s="468"/>
      <c r="GW40" s="467">
        <v>59643123</v>
      </c>
      <c r="GX40" s="468"/>
      <c r="GY40" s="467">
        <v>19648916</v>
      </c>
      <c r="GZ40" s="468"/>
      <c r="HA40" s="467">
        <v>271973607</v>
      </c>
      <c r="HB40" s="468"/>
      <c r="HC40" s="467">
        <v>498310</v>
      </c>
      <c r="HD40" s="468"/>
      <c r="HE40" s="467">
        <v>271475297</v>
      </c>
      <c r="HF40" s="468"/>
      <c r="HG40" s="467">
        <v>0</v>
      </c>
      <c r="HH40" s="468"/>
      <c r="HI40" s="467">
        <v>0</v>
      </c>
      <c r="HJ40" s="468"/>
      <c r="HK40" s="467">
        <v>1406986</v>
      </c>
      <c r="HL40" s="468"/>
      <c r="HM40" s="467">
        <v>1034278</v>
      </c>
      <c r="HN40" s="468"/>
      <c r="HO40" s="467">
        <v>1157</v>
      </c>
      <c r="HP40" s="468"/>
      <c r="HQ40" s="467">
        <v>371551</v>
      </c>
      <c r="HR40" s="468"/>
      <c r="HS40" s="467">
        <v>0</v>
      </c>
      <c r="HT40" s="468"/>
      <c r="HU40" s="467">
        <v>0</v>
      </c>
      <c r="HV40" s="468"/>
      <c r="HW40" s="467">
        <v>17248258</v>
      </c>
      <c r="HX40" s="468"/>
      <c r="HY40" s="467">
        <v>15300969</v>
      </c>
      <c r="HZ40" s="468"/>
      <c r="IA40" s="467">
        <v>1232001</v>
      </c>
      <c r="IB40" s="468"/>
      <c r="IC40" s="467">
        <v>715288</v>
      </c>
      <c r="ID40" s="468"/>
      <c r="IE40" s="467">
        <v>11685</v>
      </c>
      <c r="IF40" s="468"/>
      <c r="IG40" s="467">
        <v>11685</v>
      </c>
      <c r="IH40" s="468"/>
      <c r="II40" s="467">
        <v>0</v>
      </c>
      <c r="IJ40" s="468"/>
      <c r="IK40" s="467">
        <v>0</v>
      </c>
      <c r="IL40" s="468"/>
      <c r="IM40" s="467">
        <v>1043342162</v>
      </c>
      <c r="IN40" s="468"/>
      <c r="IO40" s="467">
        <v>43050481</v>
      </c>
      <c r="IP40" s="468"/>
      <c r="IQ40" s="467">
        <v>5799038</v>
      </c>
      <c r="IR40" s="468"/>
      <c r="IS40" s="467">
        <v>9147844</v>
      </c>
      <c r="IT40" s="468"/>
      <c r="IU40" s="467">
        <v>14658003</v>
      </c>
      <c r="IV40" s="468"/>
      <c r="IW40" s="467">
        <v>2720167</v>
      </c>
      <c r="IX40" s="468"/>
    </row>
    <row r="41" spans="4:258">
      <c r="D41" s="1586"/>
      <c r="E41" s="469" t="s">
        <v>152</v>
      </c>
      <c r="F41" s="470" t="s">
        <v>292</v>
      </c>
      <c r="G41" s="471">
        <v>517425028</v>
      </c>
      <c r="H41" s="472"/>
      <c r="I41" s="471">
        <v>10368167</v>
      </c>
      <c r="J41" s="472"/>
      <c r="K41" s="471">
        <v>1757</v>
      </c>
      <c r="L41" s="472"/>
      <c r="M41" s="471">
        <v>2528881</v>
      </c>
      <c r="N41" s="472"/>
      <c r="O41" s="471">
        <v>1371629</v>
      </c>
      <c r="P41" s="472"/>
      <c r="Q41" s="471">
        <v>6465900</v>
      </c>
      <c r="R41" s="472"/>
      <c r="S41" s="471">
        <v>0</v>
      </c>
      <c r="T41" s="472"/>
      <c r="U41" s="471">
        <v>5995440</v>
      </c>
      <c r="V41" s="472"/>
      <c r="W41" s="471">
        <v>0</v>
      </c>
      <c r="X41" s="472"/>
      <c r="Y41" s="471">
        <v>854188</v>
      </c>
      <c r="Z41" s="472"/>
      <c r="AA41" s="471">
        <v>4623660</v>
      </c>
      <c r="AB41" s="472"/>
      <c r="AC41" s="471">
        <v>115625</v>
      </c>
      <c r="AD41" s="472"/>
      <c r="AE41" s="471">
        <v>68057</v>
      </c>
      <c r="AF41" s="472"/>
      <c r="AG41" s="471">
        <v>16233</v>
      </c>
      <c r="AH41" s="472"/>
      <c r="AI41" s="471">
        <v>745</v>
      </c>
      <c r="AJ41" s="472"/>
      <c r="AK41" s="471">
        <v>316925</v>
      </c>
      <c r="AL41" s="472"/>
      <c r="AM41" s="471">
        <v>7</v>
      </c>
      <c r="AN41" s="472"/>
      <c r="AO41" s="471">
        <v>198331</v>
      </c>
      <c r="AP41" s="472"/>
      <c r="AQ41" s="471">
        <v>198331</v>
      </c>
      <c r="AR41" s="472"/>
      <c r="AS41" s="471">
        <v>68679066</v>
      </c>
      <c r="AT41" s="472"/>
      <c r="AU41" s="471">
        <v>2208430</v>
      </c>
      <c r="AV41" s="472"/>
      <c r="AW41" s="471">
        <v>207801</v>
      </c>
      <c r="AX41" s="472"/>
      <c r="AY41" s="471">
        <v>81493</v>
      </c>
      <c r="AZ41" s="472"/>
      <c r="BA41" s="471">
        <v>3318138</v>
      </c>
      <c r="BB41" s="472"/>
      <c r="BC41" s="471">
        <v>57197615</v>
      </c>
      <c r="BD41" s="472"/>
      <c r="BE41" s="471">
        <v>2050178</v>
      </c>
      <c r="BF41" s="472"/>
      <c r="BG41" s="471">
        <v>3605302</v>
      </c>
      <c r="BH41" s="472"/>
      <c r="BI41" s="471">
        <v>10109</v>
      </c>
      <c r="BJ41" s="472"/>
      <c r="BK41" s="471">
        <v>0</v>
      </c>
      <c r="BL41" s="472"/>
      <c r="BM41" s="471">
        <v>17841510</v>
      </c>
      <c r="BN41" s="472"/>
      <c r="BO41" s="471">
        <v>429984</v>
      </c>
      <c r="BP41" s="472"/>
      <c r="BQ41" s="471">
        <v>17411357</v>
      </c>
      <c r="BR41" s="472"/>
      <c r="BS41" s="471">
        <v>169</v>
      </c>
      <c r="BT41" s="472"/>
      <c r="BU41" s="471">
        <v>1347823</v>
      </c>
      <c r="BV41" s="472"/>
      <c r="BW41" s="471">
        <v>180124</v>
      </c>
      <c r="BX41" s="472"/>
      <c r="BY41" s="471">
        <v>107149</v>
      </c>
      <c r="BZ41" s="472"/>
      <c r="CA41" s="471">
        <v>218</v>
      </c>
      <c r="CB41" s="472"/>
      <c r="CC41" s="471">
        <v>0</v>
      </c>
      <c r="CD41" s="472"/>
      <c r="CE41" s="471">
        <v>128372</v>
      </c>
      <c r="CF41" s="472"/>
      <c r="CG41" s="471">
        <v>421322</v>
      </c>
      <c r="CH41" s="472"/>
      <c r="CI41" s="471">
        <v>86896</v>
      </c>
      <c r="CJ41" s="472"/>
      <c r="CK41" s="471">
        <v>41380</v>
      </c>
      <c r="CL41" s="472"/>
      <c r="CM41" s="471">
        <v>55</v>
      </c>
      <c r="CN41" s="472"/>
      <c r="CO41" s="471">
        <v>419</v>
      </c>
      <c r="CP41" s="472"/>
      <c r="CQ41" s="471">
        <v>381888</v>
      </c>
      <c r="CR41" s="472"/>
      <c r="CS41" s="471">
        <v>41662492</v>
      </c>
      <c r="CT41" s="472"/>
      <c r="CU41" s="471">
        <v>35831252</v>
      </c>
      <c r="CV41" s="472"/>
      <c r="CW41" s="471">
        <v>5831240</v>
      </c>
      <c r="CX41" s="472"/>
      <c r="CY41" s="471">
        <v>835397</v>
      </c>
      <c r="CZ41" s="472"/>
      <c r="DA41" s="471">
        <v>694523</v>
      </c>
      <c r="DB41" s="472"/>
      <c r="DC41" s="471">
        <v>138917</v>
      </c>
      <c r="DD41" s="472"/>
      <c r="DE41" s="471">
        <v>1957</v>
      </c>
      <c r="DF41" s="472"/>
      <c r="DG41" s="471">
        <v>2854303</v>
      </c>
      <c r="DH41" s="472"/>
      <c r="DI41" s="471">
        <v>2849879</v>
      </c>
      <c r="DJ41" s="472"/>
      <c r="DK41" s="471">
        <v>1527</v>
      </c>
      <c r="DL41" s="472"/>
      <c r="DM41" s="471">
        <v>2897</v>
      </c>
      <c r="DN41" s="472"/>
      <c r="DO41" s="471">
        <v>1034425</v>
      </c>
      <c r="DP41" s="472"/>
      <c r="DQ41" s="471">
        <v>6781</v>
      </c>
      <c r="DR41" s="472"/>
      <c r="DS41" s="471">
        <v>985079</v>
      </c>
      <c r="DT41" s="472"/>
      <c r="DU41" s="471">
        <v>42565</v>
      </c>
      <c r="DV41" s="472"/>
      <c r="DW41" s="471">
        <v>153685689</v>
      </c>
      <c r="DX41" s="472"/>
      <c r="DY41" s="471">
        <v>3065</v>
      </c>
      <c r="DZ41" s="472"/>
      <c r="EA41" s="471">
        <v>49153710</v>
      </c>
      <c r="EB41" s="472"/>
      <c r="EC41" s="471">
        <v>299114</v>
      </c>
      <c r="ED41" s="472"/>
      <c r="EE41" s="471">
        <v>206382</v>
      </c>
      <c r="EF41" s="472"/>
      <c r="EG41" s="471">
        <v>17454</v>
      </c>
      <c r="EH41" s="472"/>
      <c r="EI41" s="471">
        <v>30540773</v>
      </c>
      <c r="EJ41" s="472"/>
      <c r="EK41" s="471">
        <v>8550</v>
      </c>
      <c r="EL41" s="472"/>
      <c r="EM41" s="471">
        <v>18541</v>
      </c>
      <c r="EN41" s="472"/>
      <c r="EO41" s="471">
        <v>1991746</v>
      </c>
      <c r="EP41" s="472"/>
      <c r="EQ41" s="471">
        <v>151434</v>
      </c>
      <c r="ER41" s="472"/>
      <c r="ES41" s="471">
        <v>6194</v>
      </c>
      <c r="ET41" s="472"/>
      <c r="EU41" s="471">
        <v>12442810</v>
      </c>
      <c r="EV41" s="472"/>
      <c r="EW41" s="471">
        <v>51021557</v>
      </c>
      <c r="EX41" s="472"/>
      <c r="EY41" s="471">
        <v>7824359</v>
      </c>
      <c r="EZ41" s="472"/>
      <c r="FA41" s="471">
        <v>110918</v>
      </c>
      <c r="FB41" s="472"/>
      <c r="FC41" s="471">
        <v>93190</v>
      </c>
      <c r="FD41" s="472"/>
      <c r="FE41" s="471">
        <v>17214</v>
      </c>
      <c r="FF41" s="472"/>
      <c r="FG41" s="471">
        <v>168</v>
      </c>
      <c r="FH41" s="472"/>
      <c r="FI41" s="471">
        <v>346</v>
      </c>
      <c r="FJ41" s="472"/>
      <c r="FK41" s="471">
        <v>3190809</v>
      </c>
      <c r="FL41" s="472"/>
      <c r="FM41" s="471">
        <v>982209</v>
      </c>
      <c r="FN41" s="472"/>
      <c r="FO41" s="471">
        <v>325177</v>
      </c>
      <c r="FP41" s="472"/>
      <c r="FQ41" s="471">
        <v>1883423</v>
      </c>
      <c r="FR41" s="472"/>
      <c r="FS41" s="471">
        <v>3162</v>
      </c>
      <c r="FT41" s="472"/>
      <c r="FU41" s="471">
        <v>3162</v>
      </c>
      <c r="FV41" s="472"/>
      <c r="FW41" s="471">
        <v>18898956</v>
      </c>
      <c r="FX41" s="472"/>
      <c r="FY41" s="471">
        <v>359335</v>
      </c>
      <c r="FZ41" s="472"/>
      <c r="GA41" s="471">
        <v>7082350</v>
      </c>
      <c r="GB41" s="472"/>
      <c r="GC41" s="471">
        <v>8274254</v>
      </c>
      <c r="GD41" s="472"/>
      <c r="GE41" s="471">
        <v>0</v>
      </c>
      <c r="GF41" s="472"/>
      <c r="GG41" s="471">
        <v>239364</v>
      </c>
      <c r="GH41" s="472"/>
      <c r="GI41" s="471">
        <v>0</v>
      </c>
      <c r="GJ41" s="472"/>
      <c r="GK41" s="471">
        <v>250</v>
      </c>
      <c r="GL41" s="472"/>
      <c r="GM41" s="471">
        <v>0</v>
      </c>
      <c r="GN41" s="472"/>
      <c r="GO41" s="471">
        <v>65915</v>
      </c>
      <c r="GP41" s="472"/>
      <c r="GQ41" s="471">
        <v>55346</v>
      </c>
      <c r="GR41" s="472"/>
      <c r="GS41" s="471">
        <v>2822142</v>
      </c>
      <c r="GT41" s="472"/>
      <c r="GU41" s="471">
        <v>124562503</v>
      </c>
      <c r="GV41" s="472"/>
      <c r="GW41" s="471">
        <v>2543310</v>
      </c>
      <c r="GX41" s="472"/>
      <c r="GY41" s="471">
        <v>122019193</v>
      </c>
      <c r="GZ41" s="472"/>
      <c r="HA41" s="471">
        <v>61755825</v>
      </c>
      <c r="HB41" s="472"/>
      <c r="HC41" s="471">
        <v>28900</v>
      </c>
      <c r="HD41" s="472"/>
      <c r="HE41" s="471">
        <v>61111407</v>
      </c>
      <c r="HF41" s="472"/>
      <c r="HG41" s="471">
        <v>615518</v>
      </c>
      <c r="HH41" s="472"/>
      <c r="HI41" s="471">
        <v>0</v>
      </c>
      <c r="HJ41" s="472"/>
      <c r="HK41" s="471">
        <v>3104577</v>
      </c>
      <c r="HL41" s="472"/>
      <c r="HM41" s="471">
        <v>85914</v>
      </c>
      <c r="HN41" s="472"/>
      <c r="HO41" s="471">
        <v>3018323</v>
      </c>
      <c r="HP41" s="472"/>
      <c r="HQ41" s="471">
        <v>340</v>
      </c>
      <c r="HR41" s="472"/>
      <c r="HS41" s="471">
        <v>2263</v>
      </c>
      <c r="HT41" s="472"/>
      <c r="HU41" s="471">
        <v>2263</v>
      </c>
      <c r="HV41" s="472"/>
      <c r="HW41" s="471">
        <v>1291340</v>
      </c>
      <c r="HX41" s="472"/>
      <c r="HY41" s="471">
        <v>709007</v>
      </c>
      <c r="HZ41" s="472"/>
      <c r="IA41" s="471">
        <v>499519</v>
      </c>
      <c r="IB41" s="472"/>
      <c r="IC41" s="471">
        <v>82814</v>
      </c>
      <c r="ID41" s="472"/>
      <c r="IE41" s="471">
        <v>2032</v>
      </c>
      <c r="IF41" s="472"/>
      <c r="IG41" s="471">
        <v>2032</v>
      </c>
      <c r="IH41" s="472"/>
      <c r="II41" s="471">
        <v>0</v>
      </c>
      <c r="IJ41" s="472"/>
      <c r="IK41" s="471">
        <v>0</v>
      </c>
      <c r="IL41" s="472"/>
      <c r="IM41" s="471">
        <v>416857359</v>
      </c>
      <c r="IN41" s="472"/>
      <c r="IO41" s="471">
        <v>9521366</v>
      </c>
      <c r="IP41" s="472"/>
      <c r="IQ41" s="471">
        <v>0</v>
      </c>
      <c r="IR41" s="472"/>
      <c r="IS41" s="471">
        <v>2512491</v>
      </c>
      <c r="IT41" s="472"/>
      <c r="IU41" s="471">
        <v>1341092</v>
      </c>
      <c r="IV41" s="472"/>
      <c r="IW41" s="471">
        <v>5667783</v>
      </c>
      <c r="IX41" s="472"/>
    </row>
  </sheetData>
  <mergeCells count="265">
    <mergeCell ref="D17:D21"/>
    <mergeCell ref="D22:D26"/>
    <mergeCell ref="D27:D31"/>
    <mergeCell ref="D32:D36"/>
    <mergeCell ref="D37:D41"/>
    <mergeCell ref="IO11:IP11"/>
    <mergeCell ref="IQ11:IR11"/>
    <mergeCell ref="IS11:IT11"/>
    <mergeCell ref="IU11:IV11"/>
    <mergeCell ref="HA11:HB11"/>
    <mergeCell ref="HC11:HD11"/>
    <mergeCell ref="GG11:GH11"/>
    <mergeCell ref="GI11:GJ11"/>
    <mergeCell ref="GK11:GL11"/>
    <mergeCell ref="GM11:GN11"/>
    <mergeCell ref="GO11:GP11"/>
    <mergeCell ref="GQ11:GR11"/>
    <mergeCell ref="FU11:FV11"/>
    <mergeCell ref="FW11:FX11"/>
    <mergeCell ref="FY11:FZ11"/>
    <mergeCell ref="GA11:GB11"/>
    <mergeCell ref="GC11:GD11"/>
    <mergeCell ref="GE11:GF11"/>
    <mergeCell ref="FI11:FJ11"/>
    <mergeCell ref="IW11:IX11"/>
    <mergeCell ref="D12:D16"/>
    <mergeCell ref="IC11:ID11"/>
    <mergeCell ref="IE11:IF11"/>
    <mergeCell ref="IG11:IH11"/>
    <mergeCell ref="II11:IJ11"/>
    <mergeCell ref="IK11:IL11"/>
    <mergeCell ref="IM11:IN11"/>
    <mergeCell ref="HQ11:HR11"/>
    <mergeCell ref="HS11:HT11"/>
    <mergeCell ref="HU11:HV11"/>
    <mergeCell ref="HW11:HX11"/>
    <mergeCell ref="HY11:HZ11"/>
    <mergeCell ref="IA11:IB11"/>
    <mergeCell ref="HE11:HF11"/>
    <mergeCell ref="HG11:HH11"/>
    <mergeCell ref="HI11:HJ11"/>
    <mergeCell ref="HK11:HL11"/>
    <mergeCell ref="HM11:HN11"/>
    <mergeCell ref="HO11:HP11"/>
    <mergeCell ref="GS11:GT11"/>
    <mergeCell ref="GU11:GV11"/>
    <mergeCell ref="GW11:GX11"/>
    <mergeCell ref="GY11:GZ11"/>
    <mergeCell ref="FK11:FL11"/>
    <mergeCell ref="FM11:FN11"/>
    <mergeCell ref="FO11:FP11"/>
    <mergeCell ref="FQ11:FR11"/>
    <mergeCell ref="FS11:FT11"/>
    <mergeCell ref="EW11:EX11"/>
    <mergeCell ref="EY11:EZ11"/>
    <mergeCell ref="FA11:FB11"/>
    <mergeCell ref="FC11:FD11"/>
    <mergeCell ref="FE11:FF11"/>
    <mergeCell ref="FG11:FH11"/>
    <mergeCell ref="EK11:EL11"/>
    <mergeCell ref="EM11:EN11"/>
    <mergeCell ref="EO11:EP11"/>
    <mergeCell ref="EQ11:ER11"/>
    <mergeCell ref="ES11:ET11"/>
    <mergeCell ref="EU11:EV11"/>
    <mergeCell ref="DY11:DZ11"/>
    <mergeCell ref="EA11:EB11"/>
    <mergeCell ref="EC11:ED11"/>
    <mergeCell ref="EE11:EF11"/>
    <mergeCell ref="EG11:EH11"/>
    <mergeCell ref="EI11:EJ11"/>
    <mergeCell ref="DM11:DN11"/>
    <mergeCell ref="DO11:DP11"/>
    <mergeCell ref="DQ11:DR11"/>
    <mergeCell ref="DS11:DT11"/>
    <mergeCell ref="DU11:DV11"/>
    <mergeCell ref="DW11:DX11"/>
    <mergeCell ref="DA11:DB11"/>
    <mergeCell ref="DC11:DD11"/>
    <mergeCell ref="DE11:DF11"/>
    <mergeCell ref="DG11:DH11"/>
    <mergeCell ref="DI11:DJ11"/>
    <mergeCell ref="DK11:DL11"/>
    <mergeCell ref="CO11:CP11"/>
    <mergeCell ref="CQ11:CR11"/>
    <mergeCell ref="CS11:CT11"/>
    <mergeCell ref="CU11:CV11"/>
    <mergeCell ref="CW11:CX11"/>
    <mergeCell ref="CY11:CZ11"/>
    <mergeCell ref="CC11:CD11"/>
    <mergeCell ref="CE11:CF11"/>
    <mergeCell ref="CG11:CH11"/>
    <mergeCell ref="CI11:CJ11"/>
    <mergeCell ref="CK11:CL11"/>
    <mergeCell ref="CM11:CN11"/>
    <mergeCell ref="BQ11:BR11"/>
    <mergeCell ref="BS11:BT11"/>
    <mergeCell ref="BU11:BV11"/>
    <mergeCell ref="BW11:BX11"/>
    <mergeCell ref="BY11:BZ11"/>
    <mergeCell ref="CA11:CB11"/>
    <mergeCell ref="BE11:BF11"/>
    <mergeCell ref="BG11:BH11"/>
    <mergeCell ref="BI11:BJ11"/>
    <mergeCell ref="BK11:BL11"/>
    <mergeCell ref="BM11:BN11"/>
    <mergeCell ref="BO11:BP11"/>
    <mergeCell ref="AS11:AT11"/>
    <mergeCell ref="AU11:AV11"/>
    <mergeCell ref="AW11:AX11"/>
    <mergeCell ref="AY11:AZ11"/>
    <mergeCell ref="BA11:BB11"/>
    <mergeCell ref="BC11:BD11"/>
    <mergeCell ref="AG11:AH11"/>
    <mergeCell ref="AI11:AJ11"/>
    <mergeCell ref="AK11:AL11"/>
    <mergeCell ref="AM11:AN11"/>
    <mergeCell ref="AO11:AP11"/>
    <mergeCell ref="AQ11:AR11"/>
    <mergeCell ref="U11:V11"/>
    <mergeCell ref="W11:X11"/>
    <mergeCell ref="Y11:Z11"/>
    <mergeCell ref="AA11:AB11"/>
    <mergeCell ref="AC11:AD11"/>
    <mergeCell ref="AE11:AF11"/>
    <mergeCell ref="IS10:IT10"/>
    <mergeCell ref="IU10:IV10"/>
    <mergeCell ref="IW10:IX10"/>
    <mergeCell ref="IK10:IL10"/>
    <mergeCell ref="IM10:IN10"/>
    <mergeCell ref="IO10:IP10"/>
    <mergeCell ref="IQ10:IR10"/>
    <mergeCell ref="HC10:HD10"/>
    <mergeCell ref="HE10:HF10"/>
    <mergeCell ref="HG10:HH10"/>
    <mergeCell ref="GK10:GL10"/>
    <mergeCell ref="GM10:GN10"/>
    <mergeCell ref="GO10:GP10"/>
    <mergeCell ref="GQ10:GR10"/>
    <mergeCell ref="GS10:GT10"/>
    <mergeCell ref="GU10:GV10"/>
    <mergeCell ref="FY10:FZ10"/>
    <mergeCell ref="GA10:GB10"/>
    <mergeCell ref="G11:H11"/>
    <mergeCell ref="I11:J11"/>
    <mergeCell ref="K11:L11"/>
    <mergeCell ref="M11:N11"/>
    <mergeCell ref="O11:P11"/>
    <mergeCell ref="Q11:R11"/>
    <mergeCell ref="S11:T11"/>
    <mergeCell ref="IG10:IH10"/>
    <mergeCell ref="II10:IJ10"/>
    <mergeCell ref="HU10:HV10"/>
    <mergeCell ref="HW10:HX10"/>
    <mergeCell ref="HY10:HZ10"/>
    <mergeCell ref="IA10:IB10"/>
    <mergeCell ref="IC10:ID10"/>
    <mergeCell ref="IE10:IF10"/>
    <mergeCell ref="HI10:HJ10"/>
    <mergeCell ref="HK10:HL10"/>
    <mergeCell ref="HM10:HN10"/>
    <mergeCell ref="HO10:HP10"/>
    <mergeCell ref="HQ10:HR10"/>
    <mergeCell ref="HS10:HT10"/>
    <mergeCell ref="GW10:GX10"/>
    <mergeCell ref="GY10:GZ10"/>
    <mergeCell ref="HA10:HB10"/>
    <mergeCell ref="GC10:GD10"/>
    <mergeCell ref="GE10:GF10"/>
    <mergeCell ref="GG10:GH10"/>
    <mergeCell ref="GI10:GJ10"/>
    <mergeCell ref="FM10:FN10"/>
    <mergeCell ref="FO10:FP10"/>
    <mergeCell ref="FQ10:FR10"/>
    <mergeCell ref="FS10:FT10"/>
    <mergeCell ref="FU10:FV10"/>
    <mergeCell ref="FW10:FX10"/>
    <mergeCell ref="FA10:FB10"/>
    <mergeCell ref="FC10:FD10"/>
    <mergeCell ref="FE10:FF10"/>
    <mergeCell ref="FG10:FH10"/>
    <mergeCell ref="FI10:FJ10"/>
    <mergeCell ref="FK10:FL10"/>
    <mergeCell ref="EO10:EP10"/>
    <mergeCell ref="EQ10:ER10"/>
    <mergeCell ref="ES10:ET10"/>
    <mergeCell ref="EU10:EV10"/>
    <mergeCell ref="EW10:EX10"/>
    <mergeCell ref="EY10:EZ10"/>
    <mergeCell ref="EC10:ED10"/>
    <mergeCell ref="EE10:EF10"/>
    <mergeCell ref="EG10:EH10"/>
    <mergeCell ref="EI10:EJ10"/>
    <mergeCell ref="EK10:EL10"/>
    <mergeCell ref="EM10:EN10"/>
    <mergeCell ref="DQ10:DR10"/>
    <mergeCell ref="DS10:DT10"/>
    <mergeCell ref="DU10:DV10"/>
    <mergeCell ref="DW10:DX10"/>
    <mergeCell ref="DY10:DZ10"/>
    <mergeCell ref="EA10:EB10"/>
    <mergeCell ref="DE10:DF10"/>
    <mergeCell ref="DG10:DH10"/>
    <mergeCell ref="DI10:DJ10"/>
    <mergeCell ref="DK10:DL10"/>
    <mergeCell ref="DM10:DN10"/>
    <mergeCell ref="DO10:DP10"/>
    <mergeCell ref="CS10:CT10"/>
    <mergeCell ref="CU10:CV10"/>
    <mergeCell ref="CW10:CX10"/>
    <mergeCell ref="CY10:CZ10"/>
    <mergeCell ref="DA10:DB10"/>
    <mergeCell ref="DC10:DD10"/>
    <mergeCell ref="CK10:CL10"/>
    <mergeCell ref="CM10:CN10"/>
    <mergeCell ref="CO10:CP10"/>
    <mergeCell ref="CQ10:CR10"/>
    <mergeCell ref="BU10:BV10"/>
    <mergeCell ref="BW10:BX10"/>
    <mergeCell ref="BY10:BZ10"/>
    <mergeCell ref="CA10:CB10"/>
    <mergeCell ref="CC10:CD10"/>
    <mergeCell ref="CE10:CF10"/>
    <mergeCell ref="BS10:BT10"/>
    <mergeCell ref="AW10:AX10"/>
    <mergeCell ref="AY10:AZ10"/>
    <mergeCell ref="BA10:BB10"/>
    <mergeCell ref="BC10:BD10"/>
    <mergeCell ref="BE10:BF10"/>
    <mergeCell ref="BG10:BH10"/>
    <mergeCell ref="CG10:CH10"/>
    <mergeCell ref="CI10:CJ10"/>
    <mergeCell ref="AC10:AD10"/>
    <mergeCell ref="AE10:AF10"/>
    <mergeCell ref="AG10:AH10"/>
    <mergeCell ref="AI10:AJ10"/>
    <mergeCell ref="BI10:BJ10"/>
    <mergeCell ref="BK10:BL10"/>
    <mergeCell ref="BM10:BN10"/>
    <mergeCell ref="BO10:BP10"/>
    <mergeCell ref="BQ10:BR10"/>
    <mergeCell ref="M10:N10"/>
    <mergeCell ref="O10:P10"/>
    <mergeCell ref="Q10:R10"/>
    <mergeCell ref="S10:T10"/>
    <mergeCell ref="U10:V10"/>
    <mergeCell ref="W10:X10"/>
    <mergeCell ref="D6:D11"/>
    <mergeCell ref="E6:F11"/>
    <mergeCell ref="G6:IX6"/>
    <mergeCell ref="G7:IX7"/>
    <mergeCell ref="G8:IL8"/>
    <mergeCell ref="IM8:IX8"/>
    <mergeCell ref="G9:IX9"/>
    <mergeCell ref="G10:H10"/>
    <mergeCell ref="I10:J10"/>
    <mergeCell ref="K10:L10"/>
    <mergeCell ref="AK10:AL10"/>
    <mergeCell ref="AM10:AN10"/>
    <mergeCell ref="AO10:AP10"/>
    <mergeCell ref="AQ10:AR10"/>
    <mergeCell ref="AS10:AT10"/>
    <mergeCell ref="AU10:AV10"/>
    <mergeCell ref="Y10:Z10"/>
    <mergeCell ref="AA10:AB10"/>
  </mergeCells>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555DC-C281-4AB0-8A52-8F2E75C17913}">
  <dimension ref="A1:O35"/>
  <sheetViews>
    <sheetView workbookViewId="0">
      <selection activeCell="N20" sqref="N20:O20"/>
    </sheetView>
  </sheetViews>
  <sheetFormatPr defaultRowHeight="14.4"/>
  <cols>
    <col min="15" max="15" width="19.88671875" customWidth="1"/>
  </cols>
  <sheetData>
    <row r="1" spans="1:14" ht="15" thickBot="1">
      <c r="A1" s="1162" t="s">
        <v>461</v>
      </c>
      <c r="B1" s="1163"/>
      <c r="C1" s="1164"/>
    </row>
    <row r="2" spans="1:14">
      <c r="A2" s="4"/>
      <c r="B2" s="4"/>
      <c r="C2" s="4"/>
    </row>
    <row r="3" spans="1:14">
      <c r="A3" s="1131" t="s">
        <v>447</v>
      </c>
      <c r="B3" s="1132"/>
      <c r="C3" s="1133" t="s">
        <v>448</v>
      </c>
      <c r="D3" s="1136"/>
      <c r="E3" s="1136"/>
      <c r="F3" s="1136"/>
      <c r="G3" s="1136"/>
      <c r="H3" s="1136"/>
      <c r="I3" s="1136"/>
      <c r="J3" s="1136"/>
      <c r="K3" s="1136"/>
      <c r="L3" s="1136"/>
      <c r="M3" s="1136"/>
      <c r="N3" s="1205"/>
    </row>
    <row r="4" spans="1:14">
      <c r="A4" s="1131"/>
      <c r="B4" s="1132"/>
      <c r="C4" s="1137" t="s">
        <v>449</v>
      </c>
      <c r="D4" s="1138"/>
      <c r="E4" s="1138"/>
      <c r="F4" s="1138"/>
      <c r="G4" s="1138"/>
      <c r="H4" s="1138"/>
      <c r="I4" s="1138"/>
      <c r="J4" s="1138"/>
      <c r="K4" s="1138"/>
      <c r="L4" s="1138"/>
      <c r="M4" s="1138"/>
      <c r="N4" s="1204"/>
    </row>
    <row r="5" spans="1:14">
      <c r="A5" s="1131"/>
      <c r="B5" s="1132"/>
      <c r="C5" s="1137">
        <v>2021</v>
      </c>
      <c r="D5" s="1204"/>
      <c r="E5" s="1137">
        <v>2020</v>
      </c>
      <c r="F5" s="1204"/>
      <c r="G5" s="1137">
        <v>2019</v>
      </c>
      <c r="H5" s="1204"/>
      <c r="I5" s="1137">
        <v>2018</v>
      </c>
      <c r="J5" s="1204"/>
      <c r="K5" s="1137">
        <v>2017</v>
      </c>
      <c r="L5" s="1204"/>
      <c r="M5" s="1137">
        <v>2016</v>
      </c>
      <c r="N5" s="1204"/>
    </row>
    <row r="6" spans="1:14">
      <c r="A6" s="1131"/>
      <c r="B6" s="1132"/>
      <c r="C6" s="1137" t="s">
        <v>450</v>
      </c>
      <c r="D6" s="1138"/>
      <c r="E6" s="1138"/>
      <c r="F6" s="1138"/>
      <c r="G6" s="1138"/>
      <c r="H6" s="1138"/>
      <c r="I6" s="1138"/>
      <c r="J6" s="1138"/>
      <c r="K6" s="1138"/>
      <c r="L6" s="1138"/>
      <c r="M6" s="1138"/>
      <c r="N6" s="1204"/>
    </row>
    <row r="7" spans="1:14">
      <c r="A7" s="1131"/>
      <c r="B7" s="1132"/>
      <c r="C7" s="1137" t="s">
        <v>1</v>
      </c>
      <c r="D7" s="1138"/>
      <c r="E7" s="1138"/>
      <c r="F7" s="1138"/>
      <c r="G7" s="1138"/>
      <c r="H7" s="1138"/>
      <c r="I7" s="1138"/>
      <c r="J7" s="1138"/>
      <c r="K7" s="1138"/>
      <c r="L7" s="1138"/>
      <c r="M7" s="1138"/>
      <c r="N7" s="1204"/>
    </row>
    <row r="8" spans="1:14">
      <c r="A8" s="1133"/>
      <c r="B8" s="1134"/>
      <c r="C8" s="1137" t="s">
        <v>451</v>
      </c>
      <c r="D8" s="1204"/>
      <c r="E8" s="1137" t="s">
        <v>451</v>
      </c>
      <c r="F8" s="1204"/>
      <c r="G8" s="1137" t="s">
        <v>451</v>
      </c>
      <c r="H8" s="1204"/>
      <c r="I8" s="1137" t="s">
        <v>451</v>
      </c>
      <c r="J8" s="1204"/>
      <c r="K8" s="1137" t="s">
        <v>451</v>
      </c>
      <c r="L8" s="1204"/>
      <c r="M8" s="1137" t="s">
        <v>451</v>
      </c>
      <c r="N8" s="1204"/>
    </row>
    <row r="9" spans="1:14">
      <c r="A9" s="409" t="s">
        <v>263</v>
      </c>
      <c r="B9" s="410" t="s">
        <v>430</v>
      </c>
      <c r="C9" s="411">
        <v>140562</v>
      </c>
      <c r="D9" s="412"/>
      <c r="E9" s="411">
        <v>110454</v>
      </c>
      <c r="F9" s="412"/>
      <c r="G9" s="411">
        <v>137669</v>
      </c>
      <c r="H9" s="412"/>
      <c r="I9" s="411">
        <v>128438</v>
      </c>
      <c r="J9" s="412"/>
      <c r="K9" s="411">
        <v>118395</v>
      </c>
      <c r="L9" s="412"/>
      <c r="M9" s="411">
        <v>124264</v>
      </c>
      <c r="N9" s="412"/>
    </row>
    <row r="10" spans="1:14">
      <c r="A10" s="413" t="s">
        <v>3</v>
      </c>
      <c r="B10" s="414">
        <v>16</v>
      </c>
      <c r="C10" s="415">
        <v>41016</v>
      </c>
      <c r="D10" s="416"/>
      <c r="E10" s="415">
        <v>34731</v>
      </c>
      <c r="F10" s="416"/>
      <c r="G10" s="415">
        <v>35511</v>
      </c>
      <c r="H10" s="416"/>
      <c r="I10" s="415">
        <v>36524</v>
      </c>
      <c r="J10" s="416"/>
      <c r="K10" s="415">
        <v>39276</v>
      </c>
      <c r="L10" s="416"/>
      <c r="M10" s="415">
        <v>35974</v>
      </c>
      <c r="N10" s="416"/>
    </row>
    <row r="11" spans="1:14">
      <c r="A11" s="417"/>
      <c r="B11" s="418"/>
      <c r="C11" s="418"/>
      <c r="D11" s="1203"/>
      <c r="E11" s="1203"/>
      <c r="F11" s="1203"/>
      <c r="G11" s="1203"/>
      <c r="H11" s="1203"/>
      <c r="I11" s="1203"/>
      <c r="J11" s="1203"/>
      <c r="K11" s="1203"/>
      <c r="L11" s="1203"/>
      <c r="M11" s="1203"/>
      <c r="N11" s="418"/>
    </row>
    <row r="19" spans="11:15" ht="90" customHeight="1"/>
    <row r="20" spans="11:15" ht="59.4" customHeight="1">
      <c r="K20" s="1577" t="s">
        <v>449</v>
      </c>
      <c r="L20" s="1553" t="s">
        <v>452</v>
      </c>
      <c r="M20" s="1554"/>
      <c r="N20" s="1580" t="s">
        <v>522</v>
      </c>
      <c r="O20" s="1560"/>
    </row>
    <row r="21" spans="11:15" ht="26.4" customHeight="1">
      <c r="K21" s="1578"/>
      <c r="L21" s="1555"/>
      <c r="M21" s="1556"/>
      <c r="N21" s="1551" t="s">
        <v>523</v>
      </c>
      <c r="O21" s="1552"/>
    </row>
    <row r="22" spans="11:15">
      <c r="K22" s="1578"/>
      <c r="L22" s="1555"/>
      <c r="M22" s="1556"/>
      <c r="N22" s="1551" t="s">
        <v>1</v>
      </c>
      <c r="O22" s="1552"/>
    </row>
    <row r="23" spans="11:15">
      <c r="K23" s="1578"/>
      <c r="L23" s="1555"/>
      <c r="M23" s="1556"/>
      <c r="N23" s="1551" t="s">
        <v>524</v>
      </c>
      <c r="O23" s="1552"/>
    </row>
    <row r="24" spans="11:15">
      <c r="K24" s="1578"/>
      <c r="L24" s="1555"/>
      <c r="M24" s="1556"/>
      <c r="N24" s="1551" t="s">
        <v>1</v>
      </c>
      <c r="O24" s="1552"/>
    </row>
    <row r="25" spans="11:15" ht="14.4" customHeight="1">
      <c r="K25" s="1579"/>
      <c r="L25" s="1557"/>
      <c r="M25" s="1558"/>
      <c r="N25" s="1551" t="s">
        <v>451</v>
      </c>
      <c r="O25" s="1552"/>
    </row>
    <row r="26" spans="11:15" ht="14.4" customHeight="1">
      <c r="K26" s="1581">
        <v>2020</v>
      </c>
      <c r="L26" s="465" t="s">
        <v>263</v>
      </c>
      <c r="M26" s="466" t="s">
        <v>430</v>
      </c>
      <c r="N26" s="1587">
        <v>17000</v>
      </c>
      <c r="O26" s="1588"/>
    </row>
    <row r="27" spans="11:15">
      <c r="K27" s="1583"/>
      <c r="L27" s="469" t="s">
        <v>3</v>
      </c>
      <c r="M27" s="470">
        <v>16</v>
      </c>
      <c r="N27" s="1589">
        <v>4160</v>
      </c>
      <c r="O27" s="1590"/>
    </row>
    <row r="28" spans="11:15">
      <c r="K28" s="1581">
        <v>2019</v>
      </c>
      <c r="L28" s="465" t="s">
        <v>263</v>
      </c>
      <c r="M28" s="466" t="s">
        <v>430</v>
      </c>
      <c r="N28" s="1587">
        <v>14337</v>
      </c>
      <c r="O28" s="1588"/>
    </row>
    <row r="29" spans="11:15">
      <c r="K29" s="1583"/>
      <c r="L29" s="469" t="s">
        <v>3</v>
      </c>
      <c r="M29" s="470">
        <v>16</v>
      </c>
      <c r="N29" s="1589">
        <v>4637</v>
      </c>
      <c r="O29" s="1590"/>
    </row>
    <row r="30" spans="11:15">
      <c r="K30" s="1581">
        <v>2018</v>
      </c>
      <c r="L30" s="465" t="s">
        <v>263</v>
      </c>
      <c r="M30" s="466" t="s">
        <v>430</v>
      </c>
      <c r="N30" s="1587">
        <v>13992</v>
      </c>
      <c r="O30" s="1588"/>
    </row>
    <row r="31" spans="11:15">
      <c r="K31" s="1583"/>
      <c r="L31" s="469" t="s">
        <v>3</v>
      </c>
      <c r="M31" s="470">
        <v>16</v>
      </c>
      <c r="N31" s="1589">
        <v>3656</v>
      </c>
      <c r="O31" s="1590"/>
    </row>
    <row r="32" spans="11:15">
      <c r="K32" s="1581">
        <v>2017</v>
      </c>
      <c r="L32" s="465" t="s">
        <v>263</v>
      </c>
      <c r="M32" s="466" t="s">
        <v>430</v>
      </c>
      <c r="N32" s="1587">
        <v>12549</v>
      </c>
      <c r="O32" s="1588"/>
    </row>
    <row r="33" spans="11:15">
      <c r="K33" s="1583"/>
      <c r="L33" s="469" t="s">
        <v>3</v>
      </c>
      <c r="M33" s="470">
        <v>16</v>
      </c>
      <c r="N33" s="1589">
        <v>3628</v>
      </c>
      <c r="O33" s="1590"/>
    </row>
    <row r="34" spans="11:15">
      <c r="K34" s="1581">
        <v>2016</v>
      </c>
      <c r="L34" s="465" t="s">
        <v>263</v>
      </c>
      <c r="M34" s="466" t="s">
        <v>430</v>
      </c>
      <c r="N34" s="1587">
        <v>11259</v>
      </c>
      <c r="O34" s="1588"/>
    </row>
    <row r="35" spans="11:15">
      <c r="K35" s="1583"/>
      <c r="L35" s="469" t="s">
        <v>3</v>
      </c>
      <c r="M35" s="470">
        <v>16</v>
      </c>
      <c r="N35" s="1589">
        <v>3255</v>
      </c>
      <c r="O35" s="1590"/>
    </row>
  </sheetData>
  <mergeCells count="46">
    <mergeCell ref="A1:C1"/>
    <mergeCell ref="A3:B8"/>
    <mergeCell ref="C3:N3"/>
    <mergeCell ref="C4:N4"/>
    <mergeCell ref="C5:D5"/>
    <mergeCell ref="E5:F5"/>
    <mergeCell ref="G5:H5"/>
    <mergeCell ref="I5:J5"/>
    <mergeCell ref="K5:L5"/>
    <mergeCell ref="M5:N5"/>
    <mergeCell ref="C6:N6"/>
    <mergeCell ref="C7:N7"/>
    <mergeCell ref="C8:D8"/>
    <mergeCell ref="E8:F8"/>
    <mergeCell ref="G8:H8"/>
    <mergeCell ref="I8:J8"/>
    <mergeCell ref="K8:L8"/>
    <mergeCell ref="M8:N8"/>
    <mergeCell ref="D11:E11"/>
    <mergeCell ref="F11:G11"/>
    <mergeCell ref="H11:I11"/>
    <mergeCell ref="J11:K11"/>
    <mergeCell ref="L11:M11"/>
    <mergeCell ref="N23:O23"/>
    <mergeCell ref="N24:O24"/>
    <mergeCell ref="N25:O25"/>
    <mergeCell ref="K26:K27"/>
    <mergeCell ref="K28:K29"/>
    <mergeCell ref="K20:K25"/>
    <mergeCell ref="L20:M25"/>
    <mergeCell ref="N20:O20"/>
    <mergeCell ref="N21:O21"/>
    <mergeCell ref="N22:O22"/>
    <mergeCell ref="N34:O34"/>
    <mergeCell ref="N35:O35"/>
    <mergeCell ref="K32:K33"/>
    <mergeCell ref="K34:K35"/>
    <mergeCell ref="N26:O26"/>
    <mergeCell ref="N27:O27"/>
    <mergeCell ref="N28:O28"/>
    <mergeCell ref="N29:O29"/>
    <mergeCell ref="N30:O30"/>
    <mergeCell ref="N31:O31"/>
    <mergeCell ref="N32:O32"/>
    <mergeCell ref="N33:O33"/>
    <mergeCell ref="K30:K31"/>
  </mergeCells>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0BAB1-42E9-44E3-A240-FDF559BF57B4}">
  <dimension ref="A1:AX10"/>
  <sheetViews>
    <sheetView workbookViewId="0">
      <selection sqref="A1:C1"/>
    </sheetView>
  </sheetViews>
  <sheetFormatPr defaultRowHeight="14.4"/>
  <sheetData>
    <row r="1" spans="1:50" ht="15" thickBot="1">
      <c r="A1" s="1162" t="s">
        <v>521</v>
      </c>
      <c r="B1" s="1163"/>
      <c r="C1" s="1164"/>
    </row>
    <row r="2" spans="1:50">
      <c r="A2" s="1131" t="s">
        <v>452</v>
      </c>
      <c r="B2" s="1132"/>
      <c r="C2" s="1133" t="s">
        <v>453</v>
      </c>
      <c r="D2" s="1136"/>
      <c r="E2" s="1136"/>
      <c r="F2" s="1136"/>
      <c r="G2" s="1136"/>
      <c r="H2" s="1136"/>
      <c r="I2" s="1136"/>
      <c r="J2" s="1136"/>
      <c r="K2" s="1136"/>
      <c r="L2" s="1136"/>
      <c r="M2" s="1136"/>
      <c r="N2" s="1136"/>
      <c r="O2" s="1136"/>
      <c r="P2" s="1136"/>
      <c r="Q2" s="1136"/>
      <c r="R2" s="1136"/>
      <c r="S2" s="1136"/>
      <c r="T2" s="1136"/>
      <c r="U2" s="1136"/>
      <c r="V2" s="1136"/>
      <c r="W2" s="1136"/>
      <c r="X2" s="1136"/>
      <c r="Y2" s="1136"/>
      <c r="Z2" s="1136"/>
      <c r="AA2" s="1136"/>
      <c r="AB2" s="1136"/>
      <c r="AC2" s="1136"/>
      <c r="AD2" s="1136"/>
      <c r="AE2" s="1136"/>
      <c r="AF2" s="1136"/>
      <c r="AG2" s="1136"/>
      <c r="AH2" s="1136"/>
      <c r="AI2" s="1136"/>
      <c r="AJ2" s="1136"/>
      <c r="AK2" s="1136"/>
      <c r="AL2" s="1136"/>
      <c r="AM2" s="1136"/>
      <c r="AN2" s="1136"/>
      <c r="AO2" s="1136"/>
      <c r="AP2" s="1136"/>
      <c r="AQ2" s="1136"/>
      <c r="AR2" s="1136"/>
      <c r="AS2" s="1136"/>
      <c r="AT2" s="1136"/>
      <c r="AU2" s="1136"/>
      <c r="AV2" s="1136"/>
      <c r="AW2" s="1136"/>
      <c r="AX2" s="1205"/>
    </row>
    <row r="3" spans="1:50">
      <c r="A3" s="1131"/>
      <c r="B3" s="1132"/>
      <c r="C3" s="1137" t="s">
        <v>449</v>
      </c>
      <c r="D3" s="1138"/>
      <c r="E3" s="1138"/>
      <c r="F3" s="1138"/>
      <c r="G3" s="1138"/>
      <c r="H3" s="1138"/>
      <c r="I3" s="1138"/>
      <c r="J3" s="1138"/>
      <c r="K3" s="1138"/>
      <c r="L3" s="1138"/>
      <c r="M3" s="1138"/>
      <c r="N3" s="1138"/>
      <c r="O3" s="1138"/>
      <c r="P3" s="1138"/>
      <c r="Q3" s="1138"/>
      <c r="R3" s="1138"/>
      <c r="S3" s="1138"/>
      <c r="T3" s="1138"/>
      <c r="U3" s="1138"/>
      <c r="V3" s="1138"/>
      <c r="W3" s="1138"/>
      <c r="X3" s="1138"/>
      <c r="Y3" s="1138"/>
      <c r="Z3" s="1138"/>
      <c r="AA3" s="1138"/>
      <c r="AB3" s="1138"/>
      <c r="AC3" s="1138"/>
      <c r="AD3" s="1138"/>
      <c r="AE3" s="1138"/>
      <c r="AF3" s="1138"/>
      <c r="AG3" s="1138"/>
      <c r="AH3" s="1138"/>
      <c r="AI3" s="1138"/>
      <c r="AJ3" s="1138"/>
      <c r="AK3" s="1138"/>
      <c r="AL3" s="1138"/>
      <c r="AM3" s="1138"/>
      <c r="AN3" s="1138"/>
      <c r="AO3" s="1138"/>
      <c r="AP3" s="1138"/>
      <c r="AQ3" s="1138"/>
      <c r="AR3" s="1138"/>
      <c r="AS3" s="1138"/>
      <c r="AT3" s="1138"/>
      <c r="AU3" s="1138"/>
      <c r="AV3" s="1138"/>
      <c r="AW3" s="1138"/>
      <c r="AX3" s="1204"/>
    </row>
    <row r="4" spans="1:50">
      <c r="A4" s="1131"/>
      <c r="B4" s="1132"/>
      <c r="C4" s="1137">
        <v>2021</v>
      </c>
      <c r="D4" s="1138"/>
      <c r="E4" s="1138"/>
      <c r="F4" s="1138"/>
      <c r="G4" s="1138"/>
      <c r="H4" s="1138"/>
      <c r="I4" s="1138"/>
      <c r="J4" s="1204"/>
      <c r="K4" s="1137">
        <v>2020</v>
      </c>
      <c r="L4" s="1138"/>
      <c r="M4" s="1138"/>
      <c r="N4" s="1138"/>
      <c r="O4" s="1138"/>
      <c r="P4" s="1138"/>
      <c r="Q4" s="1138"/>
      <c r="R4" s="1204"/>
      <c r="S4" s="1137">
        <v>2019</v>
      </c>
      <c r="T4" s="1138"/>
      <c r="U4" s="1138"/>
      <c r="V4" s="1138"/>
      <c r="W4" s="1138"/>
      <c r="X4" s="1138"/>
      <c r="Y4" s="1138"/>
      <c r="Z4" s="1204"/>
      <c r="AA4" s="1137">
        <v>2018</v>
      </c>
      <c r="AB4" s="1138"/>
      <c r="AC4" s="1138"/>
      <c r="AD4" s="1138"/>
      <c r="AE4" s="1138"/>
      <c r="AF4" s="1138"/>
      <c r="AG4" s="1138"/>
      <c r="AH4" s="1204"/>
      <c r="AI4" s="1137">
        <v>2017</v>
      </c>
      <c r="AJ4" s="1138"/>
      <c r="AK4" s="1138"/>
      <c r="AL4" s="1138"/>
      <c r="AM4" s="1138"/>
      <c r="AN4" s="1138"/>
      <c r="AO4" s="1138"/>
      <c r="AP4" s="1204"/>
      <c r="AQ4" s="1137">
        <v>2016</v>
      </c>
      <c r="AR4" s="1138"/>
      <c r="AS4" s="1138"/>
      <c r="AT4" s="1138"/>
      <c r="AU4" s="1138"/>
      <c r="AV4" s="1138"/>
      <c r="AW4" s="1138"/>
      <c r="AX4" s="1204"/>
    </row>
    <row r="5" spans="1:50">
      <c r="A5" s="1131"/>
      <c r="B5" s="1132"/>
      <c r="C5" s="1137" t="s">
        <v>454</v>
      </c>
      <c r="D5" s="1138"/>
      <c r="E5" s="1138"/>
      <c r="F5" s="1138"/>
      <c r="G5" s="1138"/>
      <c r="H5" s="1138"/>
      <c r="I5" s="1138"/>
      <c r="J5" s="1138"/>
      <c r="K5" s="1138"/>
      <c r="L5" s="1138"/>
      <c r="M5" s="1138"/>
      <c r="N5" s="1138"/>
      <c r="O5" s="1138"/>
      <c r="P5" s="1138"/>
      <c r="Q5" s="1138"/>
      <c r="R5" s="1138"/>
      <c r="S5" s="1138"/>
      <c r="T5" s="1138"/>
      <c r="U5" s="1138"/>
      <c r="V5" s="1138"/>
      <c r="W5" s="1138"/>
      <c r="X5" s="1138"/>
      <c r="Y5" s="1138"/>
      <c r="Z5" s="1138"/>
      <c r="AA5" s="1138"/>
      <c r="AB5" s="1138"/>
      <c r="AC5" s="1138"/>
      <c r="AD5" s="1138"/>
      <c r="AE5" s="1138"/>
      <c r="AF5" s="1138"/>
      <c r="AG5" s="1138"/>
      <c r="AH5" s="1138"/>
      <c r="AI5" s="1138"/>
      <c r="AJ5" s="1138"/>
      <c r="AK5" s="1138"/>
      <c r="AL5" s="1138"/>
      <c r="AM5" s="1138"/>
      <c r="AN5" s="1138"/>
      <c r="AO5" s="1138"/>
      <c r="AP5" s="1138"/>
      <c r="AQ5" s="1138"/>
      <c r="AR5" s="1138"/>
      <c r="AS5" s="1138"/>
      <c r="AT5" s="1138"/>
      <c r="AU5" s="1138"/>
      <c r="AV5" s="1138"/>
      <c r="AW5" s="1138"/>
      <c r="AX5" s="1204"/>
    </row>
    <row r="6" spans="1:50">
      <c r="A6" s="1131"/>
      <c r="B6" s="1132"/>
      <c r="C6" s="1137" t="s">
        <v>1</v>
      </c>
      <c r="D6" s="1204"/>
      <c r="E6" s="1137" t="s">
        <v>455</v>
      </c>
      <c r="F6" s="1204"/>
      <c r="G6" s="1137" t="s">
        <v>456</v>
      </c>
      <c r="H6" s="1204"/>
      <c r="I6" s="1137" t="s">
        <v>457</v>
      </c>
      <c r="J6" s="1204"/>
      <c r="K6" s="1137" t="s">
        <v>1</v>
      </c>
      <c r="L6" s="1204"/>
      <c r="M6" s="1137" t="s">
        <v>455</v>
      </c>
      <c r="N6" s="1204"/>
      <c r="O6" s="1137" t="s">
        <v>456</v>
      </c>
      <c r="P6" s="1204"/>
      <c r="Q6" s="1137" t="s">
        <v>457</v>
      </c>
      <c r="R6" s="1204"/>
      <c r="S6" s="1137" t="s">
        <v>1</v>
      </c>
      <c r="T6" s="1204"/>
      <c r="U6" s="1137" t="s">
        <v>455</v>
      </c>
      <c r="V6" s="1204"/>
      <c r="W6" s="1137" t="s">
        <v>456</v>
      </c>
      <c r="X6" s="1204"/>
      <c r="Y6" s="1137" t="s">
        <v>457</v>
      </c>
      <c r="Z6" s="1204"/>
      <c r="AA6" s="1137" t="s">
        <v>1</v>
      </c>
      <c r="AB6" s="1204"/>
      <c r="AC6" s="1137" t="s">
        <v>455</v>
      </c>
      <c r="AD6" s="1204"/>
      <c r="AE6" s="1137" t="s">
        <v>456</v>
      </c>
      <c r="AF6" s="1204"/>
      <c r="AG6" s="1137" t="s">
        <v>457</v>
      </c>
      <c r="AH6" s="1204"/>
      <c r="AI6" s="1137" t="s">
        <v>1</v>
      </c>
      <c r="AJ6" s="1204"/>
      <c r="AK6" s="1137" t="s">
        <v>455</v>
      </c>
      <c r="AL6" s="1204"/>
      <c r="AM6" s="1137" t="s">
        <v>456</v>
      </c>
      <c r="AN6" s="1204"/>
      <c r="AO6" s="1137" t="s">
        <v>457</v>
      </c>
      <c r="AP6" s="1204"/>
      <c r="AQ6" s="1137" t="s">
        <v>1</v>
      </c>
      <c r="AR6" s="1204"/>
      <c r="AS6" s="1137" t="s">
        <v>455</v>
      </c>
      <c r="AT6" s="1204"/>
      <c r="AU6" s="1137" t="s">
        <v>456</v>
      </c>
      <c r="AV6" s="1204"/>
      <c r="AW6" s="1137" t="s">
        <v>457</v>
      </c>
      <c r="AX6" s="1204"/>
    </row>
    <row r="7" spans="1:50">
      <c r="A7" s="1133"/>
      <c r="B7" s="1134"/>
      <c r="C7" s="1137" t="s">
        <v>451</v>
      </c>
      <c r="D7" s="1204"/>
      <c r="E7" s="1137" t="s">
        <v>451</v>
      </c>
      <c r="F7" s="1204"/>
      <c r="G7" s="1137" t="s">
        <v>451</v>
      </c>
      <c r="H7" s="1204"/>
      <c r="I7" s="1137" t="s">
        <v>451</v>
      </c>
      <c r="J7" s="1204"/>
      <c r="K7" s="1137" t="s">
        <v>451</v>
      </c>
      <c r="L7" s="1204"/>
      <c r="M7" s="1137" t="s">
        <v>451</v>
      </c>
      <c r="N7" s="1204"/>
      <c r="O7" s="1137" t="s">
        <v>451</v>
      </c>
      <c r="P7" s="1204"/>
      <c r="Q7" s="1137" t="s">
        <v>451</v>
      </c>
      <c r="R7" s="1204"/>
      <c r="S7" s="1137" t="s">
        <v>451</v>
      </c>
      <c r="T7" s="1204"/>
      <c r="U7" s="1137" t="s">
        <v>451</v>
      </c>
      <c r="V7" s="1204"/>
      <c r="W7" s="1137" t="s">
        <v>451</v>
      </c>
      <c r="X7" s="1204"/>
      <c r="Y7" s="1137" t="s">
        <v>451</v>
      </c>
      <c r="Z7" s="1204"/>
      <c r="AA7" s="1137" t="s">
        <v>451</v>
      </c>
      <c r="AB7" s="1204"/>
      <c r="AC7" s="1137" t="s">
        <v>451</v>
      </c>
      <c r="AD7" s="1204"/>
      <c r="AE7" s="1137" t="s">
        <v>451</v>
      </c>
      <c r="AF7" s="1204"/>
      <c r="AG7" s="1137" t="s">
        <v>451</v>
      </c>
      <c r="AH7" s="1204"/>
      <c r="AI7" s="1137" t="s">
        <v>451</v>
      </c>
      <c r="AJ7" s="1204"/>
      <c r="AK7" s="1137" t="s">
        <v>451</v>
      </c>
      <c r="AL7" s="1204"/>
      <c r="AM7" s="1137" t="s">
        <v>451</v>
      </c>
      <c r="AN7" s="1204"/>
      <c r="AO7" s="1137" t="s">
        <v>451</v>
      </c>
      <c r="AP7" s="1204"/>
      <c r="AQ7" s="1137" t="s">
        <v>451</v>
      </c>
      <c r="AR7" s="1204"/>
      <c r="AS7" s="1137" t="s">
        <v>451</v>
      </c>
      <c r="AT7" s="1204"/>
      <c r="AU7" s="1137" t="s">
        <v>451</v>
      </c>
      <c r="AV7" s="1204"/>
      <c r="AW7" s="1137" t="s">
        <v>451</v>
      </c>
      <c r="AX7" s="1204"/>
    </row>
    <row r="8" spans="1:50">
      <c r="A8" s="409" t="s">
        <v>263</v>
      </c>
      <c r="B8" s="410" t="s">
        <v>430</v>
      </c>
      <c r="C8" s="411">
        <v>911360</v>
      </c>
      <c r="D8" s="412" t="s">
        <v>458</v>
      </c>
      <c r="E8" s="411">
        <v>497524</v>
      </c>
      <c r="F8" s="412" t="s">
        <v>458</v>
      </c>
      <c r="G8" s="411">
        <v>398434</v>
      </c>
      <c r="H8" s="412" t="s">
        <v>458</v>
      </c>
      <c r="I8" s="411">
        <v>15402</v>
      </c>
      <c r="J8" s="412" t="s">
        <v>458</v>
      </c>
      <c r="K8" s="411">
        <v>902024</v>
      </c>
      <c r="L8" s="412" t="s">
        <v>459</v>
      </c>
      <c r="M8" s="411">
        <v>493359</v>
      </c>
      <c r="N8" s="412" t="s">
        <v>459</v>
      </c>
      <c r="O8" s="411">
        <v>393390</v>
      </c>
      <c r="P8" s="412" t="s">
        <v>459</v>
      </c>
      <c r="Q8" s="411">
        <v>15275</v>
      </c>
      <c r="R8" s="412" t="s">
        <v>459</v>
      </c>
      <c r="S8" s="411">
        <v>902793</v>
      </c>
      <c r="T8" s="412"/>
      <c r="U8" s="411">
        <v>498050</v>
      </c>
      <c r="V8" s="412"/>
      <c r="W8" s="411">
        <v>389210</v>
      </c>
      <c r="X8" s="412"/>
      <c r="Y8" s="411">
        <v>15533</v>
      </c>
      <c r="Z8" s="412"/>
      <c r="AA8" s="411">
        <v>891469</v>
      </c>
      <c r="AB8" s="412"/>
      <c r="AC8" s="411">
        <v>494337</v>
      </c>
      <c r="AD8" s="412"/>
      <c r="AE8" s="411">
        <v>382145</v>
      </c>
      <c r="AF8" s="412"/>
      <c r="AG8" s="411">
        <v>14987</v>
      </c>
      <c r="AH8" s="412"/>
      <c r="AI8" s="411">
        <v>889402</v>
      </c>
      <c r="AJ8" s="412"/>
      <c r="AK8" s="411">
        <v>486227</v>
      </c>
      <c r="AL8" s="412"/>
      <c r="AM8" s="411">
        <v>388773</v>
      </c>
      <c r="AN8" s="412"/>
      <c r="AO8" s="411">
        <v>14402</v>
      </c>
      <c r="AP8" s="412"/>
      <c r="AQ8" s="411">
        <v>893156</v>
      </c>
      <c r="AR8" s="412"/>
      <c r="AS8" s="411">
        <v>508830</v>
      </c>
      <c r="AT8" s="412"/>
      <c r="AU8" s="411">
        <v>369142</v>
      </c>
      <c r="AV8" s="412"/>
      <c r="AW8" s="411">
        <v>15184</v>
      </c>
      <c r="AX8" s="412"/>
    </row>
    <row r="9" spans="1:50">
      <c r="A9" s="413" t="s">
        <v>460</v>
      </c>
      <c r="B9" s="414">
        <v>1</v>
      </c>
      <c r="C9" s="415">
        <v>876132</v>
      </c>
      <c r="D9" s="416" t="s">
        <v>458</v>
      </c>
      <c r="E9" s="415">
        <v>470620</v>
      </c>
      <c r="F9" s="416" t="s">
        <v>458</v>
      </c>
      <c r="G9" s="415">
        <v>390441</v>
      </c>
      <c r="H9" s="416" t="s">
        <v>458</v>
      </c>
      <c r="I9" s="415">
        <v>15071</v>
      </c>
      <c r="J9" s="416" t="s">
        <v>458</v>
      </c>
      <c r="K9" s="415">
        <v>867997</v>
      </c>
      <c r="L9" s="416" t="s">
        <v>459</v>
      </c>
      <c r="M9" s="415">
        <v>468133</v>
      </c>
      <c r="N9" s="416" t="s">
        <v>459</v>
      </c>
      <c r="O9" s="415">
        <v>384912</v>
      </c>
      <c r="P9" s="416" t="s">
        <v>459</v>
      </c>
      <c r="Q9" s="415">
        <v>14952</v>
      </c>
      <c r="R9" s="416" t="s">
        <v>459</v>
      </c>
      <c r="S9" s="415">
        <v>868802</v>
      </c>
      <c r="T9" s="416"/>
      <c r="U9" s="415">
        <v>472721</v>
      </c>
      <c r="V9" s="416"/>
      <c r="W9" s="415">
        <v>380886</v>
      </c>
      <c r="X9" s="416"/>
      <c r="Y9" s="415">
        <v>15195</v>
      </c>
      <c r="Z9" s="416"/>
      <c r="AA9" s="415">
        <v>858485</v>
      </c>
      <c r="AB9" s="416"/>
      <c r="AC9" s="415">
        <v>469782</v>
      </c>
      <c r="AD9" s="416"/>
      <c r="AE9" s="415">
        <v>374022</v>
      </c>
      <c r="AF9" s="416"/>
      <c r="AG9" s="415">
        <v>14681</v>
      </c>
      <c r="AH9" s="416"/>
      <c r="AI9" s="415">
        <v>858450</v>
      </c>
      <c r="AJ9" s="416"/>
      <c r="AK9" s="415">
        <v>463860</v>
      </c>
      <c r="AL9" s="416"/>
      <c r="AM9" s="415">
        <v>380540</v>
      </c>
      <c r="AN9" s="416"/>
      <c r="AO9" s="415">
        <v>14050</v>
      </c>
      <c r="AP9" s="416"/>
      <c r="AQ9" s="415">
        <v>860007</v>
      </c>
      <c r="AR9" s="416"/>
      <c r="AS9" s="415">
        <v>484690</v>
      </c>
      <c r="AT9" s="416"/>
      <c r="AU9" s="415">
        <v>360631</v>
      </c>
      <c r="AV9" s="416"/>
      <c r="AW9" s="415">
        <v>14686</v>
      </c>
      <c r="AX9" s="416"/>
    </row>
    <row r="10" spans="1:50">
      <c r="A10" s="409" t="s">
        <v>3</v>
      </c>
      <c r="B10" s="410">
        <v>16</v>
      </c>
      <c r="C10" s="411">
        <v>483882</v>
      </c>
      <c r="D10" s="412" t="s">
        <v>458</v>
      </c>
      <c r="E10" s="411">
        <v>164909</v>
      </c>
      <c r="F10" s="412" t="s">
        <v>458</v>
      </c>
      <c r="G10" s="411">
        <v>313602</v>
      </c>
      <c r="H10" s="412" t="s">
        <v>458</v>
      </c>
      <c r="I10" s="411">
        <v>5371</v>
      </c>
      <c r="J10" s="412" t="s">
        <v>458</v>
      </c>
      <c r="K10" s="411">
        <v>476779</v>
      </c>
      <c r="L10" s="412" t="s">
        <v>459</v>
      </c>
      <c r="M10" s="411">
        <v>162371</v>
      </c>
      <c r="N10" s="412" t="s">
        <v>459</v>
      </c>
      <c r="O10" s="411">
        <v>309095</v>
      </c>
      <c r="P10" s="412" t="s">
        <v>459</v>
      </c>
      <c r="Q10" s="411">
        <v>5313</v>
      </c>
      <c r="R10" s="412" t="s">
        <v>459</v>
      </c>
      <c r="S10" s="411">
        <v>444365</v>
      </c>
      <c r="T10" s="412"/>
      <c r="U10" s="411">
        <v>169292</v>
      </c>
      <c r="V10" s="412"/>
      <c r="W10" s="411">
        <v>269990</v>
      </c>
      <c r="X10" s="412"/>
      <c r="Y10" s="411">
        <v>5083</v>
      </c>
      <c r="Z10" s="412"/>
      <c r="AA10" s="411">
        <v>440942</v>
      </c>
      <c r="AB10" s="412"/>
      <c r="AC10" s="411">
        <v>171169</v>
      </c>
      <c r="AD10" s="412"/>
      <c r="AE10" s="411">
        <v>264772</v>
      </c>
      <c r="AF10" s="412"/>
      <c r="AG10" s="411">
        <v>5001</v>
      </c>
      <c r="AH10" s="412"/>
      <c r="AI10" s="411">
        <v>442215</v>
      </c>
      <c r="AJ10" s="412"/>
      <c r="AK10" s="411">
        <v>168834</v>
      </c>
      <c r="AL10" s="412"/>
      <c r="AM10" s="411">
        <v>268624</v>
      </c>
      <c r="AN10" s="412"/>
      <c r="AO10" s="411">
        <v>4757</v>
      </c>
      <c r="AP10" s="412"/>
      <c r="AQ10" s="411">
        <v>436796</v>
      </c>
      <c r="AR10" s="412"/>
      <c r="AS10" s="411">
        <v>176887</v>
      </c>
      <c r="AT10" s="412"/>
      <c r="AU10" s="411">
        <v>254269</v>
      </c>
      <c r="AV10" s="412"/>
      <c r="AW10" s="411">
        <v>5640</v>
      </c>
      <c r="AX10" s="412"/>
    </row>
  </sheetData>
  <mergeCells count="59">
    <mergeCell ref="A1:C1"/>
    <mergeCell ref="A2:B7"/>
    <mergeCell ref="C2:AX2"/>
    <mergeCell ref="C3:AX3"/>
    <mergeCell ref="C4:J4"/>
    <mergeCell ref="K4:R4"/>
    <mergeCell ref="S4:Z4"/>
    <mergeCell ref="AA4:AH4"/>
    <mergeCell ref="AI4:AP4"/>
    <mergeCell ref="AQ4:AX4"/>
    <mergeCell ref="AE6:AF6"/>
    <mergeCell ref="C5:AX5"/>
    <mergeCell ref="C6:D6"/>
    <mergeCell ref="E6:F6"/>
    <mergeCell ref="G6:H6"/>
    <mergeCell ref="I6:J6"/>
    <mergeCell ref="K6:L6"/>
    <mergeCell ref="M6:N6"/>
    <mergeCell ref="O6:P6"/>
    <mergeCell ref="Q6:R6"/>
    <mergeCell ref="S6:T6"/>
    <mergeCell ref="U6:V6"/>
    <mergeCell ref="W6:X6"/>
    <mergeCell ref="Y6:Z6"/>
    <mergeCell ref="AA6:AB6"/>
    <mergeCell ref="AC6:AD6"/>
    <mergeCell ref="AS6:AT6"/>
    <mergeCell ref="AU6:AV6"/>
    <mergeCell ref="AW6:AX6"/>
    <mergeCell ref="C7:D7"/>
    <mergeCell ref="E7:F7"/>
    <mergeCell ref="G7:H7"/>
    <mergeCell ref="I7:J7"/>
    <mergeCell ref="K7:L7"/>
    <mergeCell ref="M7:N7"/>
    <mergeCell ref="O7:P7"/>
    <mergeCell ref="AG6:AH6"/>
    <mergeCell ref="AI6:AJ6"/>
    <mergeCell ref="AK6:AL6"/>
    <mergeCell ref="AM6:AN6"/>
    <mergeCell ref="AO6:AP6"/>
    <mergeCell ref="AQ6:AR6"/>
    <mergeCell ref="AM7:AN7"/>
    <mergeCell ref="Q7:R7"/>
    <mergeCell ref="S7:T7"/>
    <mergeCell ref="U7:V7"/>
    <mergeCell ref="W7:X7"/>
    <mergeCell ref="Y7:Z7"/>
    <mergeCell ref="AA7:AB7"/>
    <mergeCell ref="AC7:AD7"/>
    <mergeCell ref="AE7:AF7"/>
    <mergeCell ref="AG7:AH7"/>
    <mergeCell ref="AI7:AJ7"/>
    <mergeCell ref="AK7:AL7"/>
    <mergeCell ref="AO7:AP7"/>
    <mergeCell ref="AQ7:AR7"/>
    <mergeCell ref="AS7:AT7"/>
    <mergeCell ref="AU7:AV7"/>
    <mergeCell ref="AW7:AX7"/>
  </mergeCell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2C6D0-7BD5-429B-89F2-8D18F5A47114}">
  <dimension ref="A1:I15"/>
  <sheetViews>
    <sheetView workbookViewId="0">
      <selection sqref="A1:C1"/>
    </sheetView>
  </sheetViews>
  <sheetFormatPr defaultRowHeight="14.4"/>
  <sheetData>
    <row r="1" spans="1:9" ht="15" thickBot="1">
      <c r="A1" s="1162" t="s">
        <v>466</v>
      </c>
      <c r="B1" s="1163"/>
      <c r="C1" s="1164"/>
    </row>
    <row r="2" spans="1:9" ht="31.8" customHeight="1">
      <c r="A2" s="1213" t="s">
        <v>449</v>
      </c>
      <c r="B2" s="1131" t="s">
        <v>452</v>
      </c>
      <c r="C2" s="1132"/>
      <c r="D2" s="1135" t="s">
        <v>463</v>
      </c>
      <c r="E2" s="1205"/>
      <c r="F2" s="1135" t="s">
        <v>464</v>
      </c>
      <c r="G2" s="1205"/>
      <c r="H2" s="1135" t="s">
        <v>465</v>
      </c>
      <c r="I2" s="1205"/>
    </row>
    <row r="3" spans="1:9">
      <c r="A3" s="1214"/>
      <c r="B3" s="1133"/>
      <c r="C3" s="1134"/>
      <c r="D3" s="1137" t="s">
        <v>451</v>
      </c>
      <c r="E3" s="1204"/>
      <c r="F3" s="1137" t="s">
        <v>451</v>
      </c>
      <c r="G3" s="1204"/>
      <c r="H3" s="1137" t="s">
        <v>451</v>
      </c>
      <c r="I3" s="1204"/>
    </row>
    <row r="4" spans="1:9">
      <c r="A4" s="1206">
        <v>2021</v>
      </c>
      <c r="B4" s="409" t="s">
        <v>263</v>
      </c>
      <c r="C4" s="410" t="s">
        <v>430</v>
      </c>
      <c r="D4" s="411">
        <v>10441</v>
      </c>
      <c r="E4" s="412" t="s">
        <v>458</v>
      </c>
      <c r="F4" s="411">
        <v>291</v>
      </c>
      <c r="G4" s="412" t="s">
        <v>458</v>
      </c>
      <c r="H4" s="411">
        <v>5026</v>
      </c>
      <c r="I4" s="412" t="s">
        <v>458</v>
      </c>
    </row>
    <row r="5" spans="1:9">
      <c r="A5" s="1208"/>
      <c r="B5" s="413" t="s">
        <v>3</v>
      </c>
      <c r="C5" s="414">
        <v>16</v>
      </c>
      <c r="D5" s="415">
        <v>2818</v>
      </c>
      <c r="E5" s="416" t="s">
        <v>458</v>
      </c>
      <c r="F5" s="415">
        <v>78</v>
      </c>
      <c r="G5" s="416" t="s">
        <v>458</v>
      </c>
      <c r="H5" s="415">
        <v>1170</v>
      </c>
      <c r="I5" s="416" t="s">
        <v>458</v>
      </c>
    </row>
    <row r="6" spans="1:9">
      <c r="A6" s="1206">
        <v>2020</v>
      </c>
      <c r="B6" s="409" t="s">
        <v>263</v>
      </c>
      <c r="C6" s="410" t="s">
        <v>430</v>
      </c>
      <c r="D6" s="411">
        <v>9817</v>
      </c>
      <c r="E6" s="412" t="s">
        <v>459</v>
      </c>
      <c r="F6" s="411">
        <v>274</v>
      </c>
      <c r="G6" s="412" t="s">
        <v>459</v>
      </c>
      <c r="H6" s="411">
        <v>6027</v>
      </c>
      <c r="I6" s="412" t="s">
        <v>459</v>
      </c>
    </row>
    <row r="7" spans="1:9">
      <c r="A7" s="1208"/>
      <c r="B7" s="413" t="s">
        <v>3</v>
      </c>
      <c r="C7" s="414">
        <v>16</v>
      </c>
      <c r="D7" s="415">
        <v>2705</v>
      </c>
      <c r="E7" s="416" t="s">
        <v>459</v>
      </c>
      <c r="F7" s="415">
        <v>75</v>
      </c>
      <c r="G7" s="416" t="s">
        <v>459</v>
      </c>
      <c r="H7" s="415">
        <v>1417</v>
      </c>
      <c r="I7" s="416" t="s">
        <v>459</v>
      </c>
    </row>
    <row r="8" spans="1:9">
      <c r="A8" s="1206">
        <v>2019</v>
      </c>
      <c r="B8" s="409" t="s">
        <v>263</v>
      </c>
      <c r="C8" s="410" t="s">
        <v>430</v>
      </c>
      <c r="D8" s="411">
        <v>10104</v>
      </c>
      <c r="E8" s="412"/>
      <c r="F8" s="411">
        <v>283</v>
      </c>
      <c r="G8" s="412"/>
      <c r="H8" s="411">
        <v>6171</v>
      </c>
      <c r="I8" s="412"/>
    </row>
    <row r="9" spans="1:9">
      <c r="A9" s="1208"/>
      <c r="B9" s="413" t="s">
        <v>3</v>
      </c>
      <c r="C9" s="414">
        <v>16</v>
      </c>
      <c r="D9" s="415">
        <v>2733</v>
      </c>
      <c r="E9" s="416"/>
      <c r="F9" s="415">
        <v>76</v>
      </c>
      <c r="G9" s="416"/>
      <c r="H9" s="415">
        <v>1448</v>
      </c>
      <c r="I9" s="416"/>
    </row>
    <row r="10" spans="1:9">
      <c r="A10" s="1206">
        <v>2018</v>
      </c>
      <c r="B10" s="409" t="s">
        <v>263</v>
      </c>
      <c r="C10" s="410" t="s">
        <v>430</v>
      </c>
      <c r="D10" s="411">
        <v>9878</v>
      </c>
      <c r="E10" s="412"/>
      <c r="F10" s="411">
        <v>282</v>
      </c>
      <c r="G10" s="412"/>
      <c r="H10" s="411">
        <v>5546</v>
      </c>
      <c r="I10" s="412"/>
    </row>
    <row r="11" spans="1:9">
      <c r="A11" s="1208"/>
      <c r="B11" s="413" t="s">
        <v>3</v>
      </c>
      <c r="C11" s="414">
        <v>16</v>
      </c>
      <c r="D11" s="415">
        <v>2635</v>
      </c>
      <c r="E11" s="416"/>
      <c r="F11" s="415">
        <v>75</v>
      </c>
      <c r="G11" s="416"/>
      <c r="H11" s="415">
        <v>1329</v>
      </c>
      <c r="I11" s="416"/>
    </row>
    <row r="12" spans="1:9">
      <c r="A12" s="1206">
        <v>2017</v>
      </c>
      <c r="B12" s="409" t="s">
        <v>263</v>
      </c>
      <c r="C12" s="410" t="s">
        <v>430</v>
      </c>
      <c r="D12" s="411">
        <v>10776</v>
      </c>
      <c r="E12" s="412"/>
      <c r="F12" s="411">
        <v>324</v>
      </c>
      <c r="G12" s="412"/>
      <c r="H12" s="411">
        <v>5939</v>
      </c>
      <c r="I12" s="412"/>
    </row>
    <row r="13" spans="1:9">
      <c r="A13" s="1208"/>
      <c r="B13" s="413" t="s">
        <v>3</v>
      </c>
      <c r="C13" s="414">
        <v>16</v>
      </c>
      <c r="D13" s="415">
        <v>2908</v>
      </c>
      <c r="E13" s="416"/>
      <c r="F13" s="415">
        <v>87</v>
      </c>
      <c r="G13" s="416"/>
      <c r="H13" s="415">
        <v>1431</v>
      </c>
      <c r="I13" s="416"/>
    </row>
    <row r="14" spans="1:9">
      <c r="A14" s="1206">
        <v>2016</v>
      </c>
      <c r="B14" s="409" t="s">
        <v>263</v>
      </c>
      <c r="C14" s="410" t="s">
        <v>430</v>
      </c>
      <c r="D14" s="411">
        <v>14246</v>
      </c>
      <c r="E14" s="412"/>
      <c r="F14" s="411">
        <v>417</v>
      </c>
      <c r="G14" s="412"/>
      <c r="H14" s="411">
        <v>6410</v>
      </c>
      <c r="I14" s="412"/>
    </row>
    <row r="15" spans="1:9">
      <c r="A15" s="1208"/>
      <c r="B15" s="413" t="s">
        <v>3</v>
      </c>
      <c r="C15" s="414">
        <v>16</v>
      </c>
      <c r="D15" s="415">
        <v>4814</v>
      </c>
      <c r="E15" s="416"/>
      <c r="F15" s="415">
        <v>140</v>
      </c>
      <c r="G15" s="416"/>
      <c r="H15" s="415">
        <v>1548</v>
      </c>
      <c r="I15" s="416"/>
    </row>
  </sheetData>
  <mergeCells count="15">
    <mergeCell ref="F2:G2"/>
    <mergeCell ref="H2:I2"/>
    <mergeCell ref="D3:E3"/>
    <mergeCell ref="F3:G3"/>
    <mergeCell ref="H3:I3"/>
    <mergeCell ref="A14:A15"/>
    <mergeCell ref="A1:C1"/>
    <mergeCell ref="A2:A3"/>
    <mergeCell ref="B2:C3"/>
    <mergeCell ref="D2:E2"/>
    <mergeCell ref="A4:A5"/>
    <mergeCell ref="A6:A7"/>
    <mergeCell ref="A8:A9"/>
    <mergeCell ref="A10:A11"/>
    <mergeCell ref="A12:A13"/>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8BA25-BD6E-4D1F-AAE4-7A2111D3D90E}">
  <dimension ref="A1:N9"/>
  <sheetViews>
    <sheetView workbookViewId="0">
      <selection activeCell="C15" sqref="C15"/>
    </sheetView>
  </sheetViews>
  <sheetFormatPr defaultRowHeight="14.4"/>
  <sheetData>
    <row r="1" spans="1:14" ht="15" thickBot="1">
      <c r="A1" s="1548" t="s">
        <v>470</v>
      </c>
      <c r="B1" s="1549"/>
      <c r="C1" s="1550"/>
      <c r="D1" s="418"/>
      <c r="E1" s="1350"/>
      <c r="F1" s="1350"/>
      <c r="G1" s="1350"/>
      <c r="H1" s="1350"/>
      <c r="I1" s="418"/>
    </row>
    <row r="2" spans="1:14">
      <c r="A2" s="1131" t="s">
        <v>452</v>
      </c>
      <c r="B2" s="1132"/>
      <c r="C2" s="1133" t="s">
        <v>467</v>
      </c>
      <c r="D2" s="1136"/>
      <c r="E2" s="1136"/>
      <c r="F2" s="1136"/>
      <c r="G2" s="1136"/>
      <c r="H2" s="1136"/>
      <c r="I2" s="1136"/>
      <c r="J2" s="1136"/>
      <c r="K2" s="1136"/>
      <c r="L2" s="1136"/>
      <c r="M2" s="1136"/>
      <c r="N2" s="1205"/>
    </row>
    <row r="3" spans="1:14">
      <c r="A3" s="1131"/>
      <c r="B3" s="1132"/>
      <c r="C3" s="1137" t="s">
        <v>449</v>
      </c>
      <c r="D3" s="1138"/>
      <c r="E3" s="1138"/>
      <c r="F3" s="1138"/>
      <c r="G3" s="1138"/>
      <c r="H3" s="1138"/>
      <c r="I3" s="1138"/>
      <c r="J3" s="1138"/>
      <c r="K3" s="1138"/>
      <c r="L3" s="1138"/>
      <c r="M3" s="1138"/>
      <c r="N3" s="1204"/>
    </row>
    <row r="4" spans="1:14">
      <c r="A4" s="1131"/>
      <c r="B4" s="1132"/>
      <c r="C4" s="1137">
        <v>2021</v>
      </c>
      <c r="D4" s="1204"/>
      <c r="E4" s="1137">
        <v>2020</v>
      </c>
      <c r="F4" s="1204"/>
      <c r="G4" s="1137">
        <v>2019</v>
      </c>
      <c r="H4" s="1204"/>
      <c r="I4" s="1137">
        <v>2018</v>
      </c>
      <c r="J4" s="1204"/>
      <c r="K4" s="1137">
        <v>2017</v>
      </c>
      <c r="L4" s="1204"/>
      <c r="M4" s="1137">
        <v>2016</v>
      </c>
      <c r="N4" s="1204"/>
    </row>
    <row r="5" spans="1:14">
      <c r="A5" s="1131"/>
      <c r="B5" s="1132"/>
      <c r="C5" s="1137" t="s">
        <v>468</v>
      </c>
      <c r="D5" s="1138"/>
      <c r="E5" s="1138"/>
      <c r="F5" s="1138"/>
      <c r="G5" s="1138"/>
      <c r="H5" s="1138"/>
      <c r="I5" s="1138"/>
      <c r="J5" s="1138"/>
      <c r="K5" s="1138"/>
      <c r="L5" s="1138"/>
      <c r="M5" s="1138"/>
      <c r="N5" s="1204"/>
    </row>
    <row r="6" spans="1:14">
      <c r="A6" s="1131"/>
      <c r="B6" s="1132"/>
      <c r="C6" s="1137" t="s">
        <v>469</v>
      </c>
      <c r="D6" s="1138"/>
      <c r="E6" s="1138"/>
      <c r="F6" s="1138"/>
      <c r="G6" s="1138"/>
      <c r="H6" s="1138"/>
      <c r="I6" s="1138"/>
      <c r="J6" s="1138"/>
      <c r="K6" s="1138"/>
      <c r="L6" s="1138"/>
      <c r="M6" s="1138"/>
      <c r="N6" s="1204"/>
    </row>
    <row r="7" spans="1:14">
      <c r="A7" s="1133"/>
      <c r="B7" s="1134"/>
      <c r="C7" s="1137" t="s">
        <v>451</v>
      </c>
      <c r="D7" s="1204"/>
      <c r="E7" s="1137" t="s">
        <v>451</v>
      </c>
      <c r="F7" s="1204"/>
      <c r="G7" s="1137" t="s">
        <v>451</v>
      </c>
      <c r="H7" s="1204"/>
      <c r="I7" s="1137" t="s">
        <v>451</v>
      </c>
      <c r="J7" s="1204"/>
      <c r="K7" s="1137" t="s">
        <v>451</v>
      </c>
      <c r="L7" s="1204"/>
      <c r="M7" s="1137" t="s">
        <v>451</v>
      </c>
      <c r="N7" s="1204"/>
    </row>
    <row r="8" spans="1:14">
      <c r="A8" s="409" t="s">
        <v>263</v>
      </c>
      <c r="B8" s="410" t="s">
        <v>430</v>
      </c>
      <c r="C8" s="411">
        <v>2100187</v>
      </c>
      <c r="D8" s="412"/>
      <c r="E8" s="411">
        <v>2102577</v>
      </c>
      <c r="F8" s="412" t="s">
        <v>459</v>
      </c>
      <c r="G8" s="411">
        <v>2081878</v>
      </c>
      <c r="H8" s="412" t="s">
        <v>459</v>
      </c>
      <c r="I8" s="411">
        <v>2077799</v>
      </c>
      <c r="J8" s="412"/>
      <c r="K8" s="411">
        <v>2025384</v>
      </c>
      <c r="L8" s="412"/>
      <c r="M8" s="411">
        <v>2027118</v>
      </c>
      <c r="N8" s="412"/>
    </row>
    <row r="9" spans="1:14">
      <c r="A9" s="413" t="s">
        <v>3</v>
      </c>
      <c r="B9" s="414">
        <v>16</v>
      </c>
      <c r="C9" s="415">
        <v>238348</v>
      </c>
      <c r="D9" s="416"/>
      <c r="E9" s="415">
        <v>230829</v>
      </c>
      <c r="F9" s="416" t="s">
        <v>459</v>
      </c>
      <c r="G9" s="415">
        <v>245245</v>
      </c>
      <c r="H9" s="416" t="s">
        <v>459</v>
      </c>
      <c r="I9" s="415">
        <v>246596</v>
      </c>
      <c r="J9" s="416"/>
      <c r="K9" s="415">
        <v>254845</v>
      </c>
      <c r="L9" s="416"/>
      <c r="M9" s="415">
        <v>261460</v>
      </c>
      <c r="N9" s="416"/>
    </row>
  </sheetData>
  <mergeCells count="20">
    <mergeCell ref="G7:H7"/>
    <mergeCell ref="I7:J7"/>
    <mergeCell ref="K7:L7"/>
    <mergeCell ref="M7:N7"/>
    <mergeCell ref="A1:C1"/>
    <mergeCell ref="E1:F1"/>
    <mergeCell ref="G1:H1"/>
    <mergeCell ref="A2:B7"/>
    <mergeCell ref="I4:J4"/>
    <mergeCell ref="G4:H4"/>
    <mergeCell ref="E4:F4"/>
    <mergeCell ref="C4:D4"/>
    <mergeCell ref="C3:N3"/>
    <mergeCell ref="C2:N2"/>
    <mergeCell ref="K4:L4"/>
    <mergeCell ref="M4:N4"/>
    <mergeCell ref="C5:N5"/>
    <mergeCell ref="C6:N6"/>
    <mergeCell ref="C7:D7"/>
    <mergeCell ref="E7:F7"/>
  </mergeCells>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45A42-2835-4ADF-A8B1-1A794DDC7DE5}">
  <dimension ref="A1:N10"/>
  <sheetViews>
    <sheetView workbookViewId="0"/>
  </sheetViews>
  <sheetFormatPr defaultRowHeight="14.4"/>
  <sheetData>
    <row r="1" spans="1:14" ht="15" thickBot="1"/>
    <row r="2" spans="1:14" ht="15" thickBot="1">
      <c r="A2" s="1162" t="s">
        <v>473</v>
      </c>
      <c r="B2" s="1163"/>
      <c r="C2" s="1164"/>
    </row>
    <row r="3" spans="1:14">
      <c r="A3" s="1131" t="s">
        <v>452</v>
      </c>
      <c r="B3" s="1132"/>
      <c r="C3" s="1133" t="s">
        <v>471</v>
      </c>
      <c r="D3" s="1136"/>
      <c r="E3" s="1136"/>
      <c r="F3" s="1136"/>
      <c r="G3" s="1136"/>
      <c r="H3" s="1136"/>
      <c r="I3" s="1136"/>
      <c r="J3" s="1136"/>
      <c r="K3" s="1136"/>
      <c r="L3" s="1136"/>
      <c r="M3" s="1136"/>
      <c r="N3" s="1205"/>
    </row>
    <row r="4" spans="1:14">
      <c r="A4" s="1131"/>
      <c r="B4" s="1132"/>
      <c r="C4" s="1137" t="s">
        <v>449</v>
      </c>
      <c r="D4" s="1138"/>
      <c r="E4" s="1138"/>
      <c r="F4" s="1138"/>
      <c r="G4" s="1138"/>
      <c r="H4" s="1138"/>
      <c r="I4" s="1138"/>
      <c r="J4" s="1138"/>
      <c r="K4" s="1138"/>
      <c r="L4" s="1138"/>
      <c r="M4" s="1138"/>
      <c r="N4" s="1204"/>
    </row>
    <row r="5" spans="1:14">
      <c r="A5" s="1131"/>
      <c r="B5" s="1132"/>
      <c r="C5" s="1137">
        <v>2021</v>
      </c>
      <c r="D5" s="1204"/>
      <c r="E5" s="1137">
        <v>2020</v>
      </c>
      <c r="F5" s="1204"/>
      <c r="G5" s="1137">
        <v>2019</v>
      </c>
      <c r="H5" s="1204"/>
      <c r="I5" s="1137">
        <v>2018</v>
      </c>
      <c r="J5" s="1204"/>
      <c r="K5" s="1137">
        <v>2017</v>
      </c>
      <c r="L5" s="1204"/>
      <c r="M5" s="1137">
        <v>2016</v>
      </c>
      <c r="N5" s="1204"/>
    </row>
    <row r="6" spans="1:14">
      <c r="A6" s="1131"/>
      <c r="B6" s="1132"/>
      <c r="C6" s="1137" t="s">
        <v>472</v>
      </c>
      <c r="D6" s="1138"/>
      <c r="E6" s="1138"/>
      <c r="F6" s="1138"/>
      <c r="G6" s="1138"/>
      <c r="H6" s="1138"/>
      <c r="I6" s="1138"/>
      <c r="J6" s="1138"/>
      <c r="K6" s="1138"/>
      <c r="L6" s="1138"/>
      <c r="M6" s="1138"/>
      <c r="N6" s="1204"/>
    </row>
    <row r="7" spans="1:14">
      <c r="A7" s="1131"/>
      <c r="B7" s="1132"/>
      <c r="C7" s="1137" t="s">
        <v>1</v>
      </c>
      <c r="D7" s="1138"/>
      <c r="E7" s="1138"/>
      <c r="F7" s="1138"/>
      <c r="G7" s="1138"/>
      <c r="H7" s="1138"/>
      <c r="I7" s="1138"/>
      <c r="J7" s="1138"/>
      <c r="K7" s="1138"/>
      <c r="L7" s="1138"/>
      <c r="M7" s="1138"/>
      <c r="N7" s="1204"/>
    </row>
    <row r="8" spans="1:14">
      <c r="A8" s="1133"/>
      <c r="B8" s="1134"/>
      <c r="C8" s="1137" t="s">
        <v>451</v>
      </c>
      <c r="D8" s="1204"/>
      <c r="E8" s="1137" t="s">
        <v>451</v>
      </c>
      <c r="F8" s="1204"/>
      <c r="G8" s="1137" t="s">
        <v>451</v>
      </c>
      <c r="H8" s="1204"/>
      <c r="I8" s="1137" t="s">
        <v>451</v>
      </c>
      <c r="J8" s="1204"/>
      <c r="K8" s="1137" t="s">
        <v>451</v>
      </c>
      <c r="L8" s="1204"/>
      <c r="M8" s="1137" t="s">
        <v>451</v>
      </c>
      <c r="N8" s="1204"/>
    </row>
    <row r="9" spans="1:14">
      <c r="A9" s="409" t="s">
        <v>263</v>
      </c>
      <c r="B9" s="410" t="s">
        <v>430</v>
      </c>
      <c r="C9" s="411">
        <v>142808</v>
      </c>
      <c r="D9" s="412" t="s">
        <v>458</v>
      </c>
      <c r="E9" s="411">
        <v>146994</v>
      </c>
      <c r="F9" s="412" t="s">
        <v>459</v>
      </c>
      <c r="G9" s="411">
        <v>142418</v>
      </c>
      <c r="H9" s="412"/>
      <c r="I9" s="411">
        <v>143473</v>
      </c>
      <c r="J9" s="412"/>
      <c r="K9" s="411">
        <v>141829</v>
      </c>
      <c r="L9" s="412"/>
      <c r="M9" s="411">
        <v>139921</v>
      </c>
      <c r="N9" s="412"/>
    </row>
    <row r="10" spans="1:14">
      <c r="A10" s="413" t="s">
        <v>3</v>
      </c>
      <c r="B10" s="414">
        <v>16</v>
      </c>
      <c r="C10" s="415">
        <v>126208</v>
      </c>
      <c r="D10" s="416" t="s">
        <v>458</v>
      </c>
      <c r="E10" s="415">
        <v>130311</v>
      </c>
      <c r="F10" s="416" t="s">
        <v>459</v>
      </c>
      <c r="G10" s="415">
        <v>125696</v>
      </c>
      <c r="H10" s="416"/>
      <c r="I10" s="415">
        <v>126148</v>
      </c>
      <c r="J10" s="416"/>
      <c r="K10" s="415">
        <v>123329</v>
      </c>
      <c r="L10" s="416"/>
      <c r="M10" s="415">
        <v>121571</v>
      </c>
      <c r="N10" s="416"/>
    </row>
  </sheetData>
  <mergeCells count="18">
    <mergeCell ref="C8:D8"/>
    <mergeCell ref="E8:F8"/>
    <mergeCell ref="G8:H8"/>
    <mergeCell ref="I8:J8"/>
    <mergeCell ref="K8:L8"/>
    <mergeCell ref="M8:N8"/>
    <mergeCell ref="A2:C2"/>
    <mergeCell ref="A3:B8"/>
    <mergeCell ref="C3:N3"/>
    <mergeCell ref="C4:N4"/>
    <mergeCell ref="C5:D5"/>
    <mergeCell ref="E5:F5"/>
    <mergeCell ref="G5:H5"/>
    <mergeCell ref="I5:J5"/>
    <mergeCell ref="K5:L5"/>
    <mergeCell ref="M5:N5"/>
    <mergeCell ref="C6:N6"/>
    <mergeCell ref="C7:N7"/>
  </mergeCells>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2F52-4A53-4993-BD73-11B28A767351}">
  <dimension ref="A1:H23"/>
  <sheetViews>
    <sheetView workbookViewId="0">
      <selection activeCell="J11" sqref="J11"/>
    </sheetView>
  </sheetViews>
  <sheetFormatPr defaultRowHeight="14.4"/>
  <cols>
    <col min="1" max="1" width="18.5546875" bestFit="1" customWidth="1"/>
  </cols>
  <sheetData>
    <row r="1" spans="1:8" ht="15" thickBot="1">
      <c r="A1" s="1162" t="s">
        <v>495</v>
      </c>
      <c r="B1" s="1163"/>
      <c r="C1" s="1164"/>
    </row>
    <row r="2" spans="1:8">
      <c r="A2" s="4"/>
      <c r="B2" s="4"/>
      <c r="C2" s="4"/>
    </row>
    <row r="3" spans="1:8">
      <c r="A3" s="1131" t="s">
        <v>489</v>
      </c>
      <c r="B3" s="1132"/>
      <c r="C3" s="1133" t="s">
        <v>490</v>
      </c>
      <c r="D3" s="1136"/>
      <c r="E3" s="1136"/>
      <c r="F3" s="1136"/>
      <c r="G3" s="1136"/>
      <c r="H3" s="1136"/>
    </row>
    <row r="4" spans="1:8">
      <c r="A4" s="1131"/>
      <c r="B4" s="1132"/>
      <c r="C4" s="1137" t="s">
        <v>449</v>
      </c>
      <c r="D4" s="1138"/>
      <c r="E4" s="1138"/>
      <c r="F4" s="1138"/>
      <c r="G4" s="1138"/>
      <c r="H4" s="1138"/>
    </row>
    <row r="5" spans="1:8">
      <c r="A5" s="1131"/>
      <c r="B5" s="1132"/>
      <c r="C5" s="768">
        <v>2021</v>
      </c>
      <c r="D5" s="768">
        <v>2020</v>
      </c>
      <c r="E5" s="768">
        <v>2019</v>
      </c>
      <c r="F5" s="768">
        <v>2018</v>
      </c>
      <c r="G5" s="768">
        <v>2017</v>
      </c>
      <c r="H5" s="768">
        <v>2016</v>
      </c>
    </row>
    <row r="6" spans="1:8">
      <c r="A6" s="1131"/>
      <c r="B6" s="1132"/>
      <c r="C6" s="1137" t="s">
        <v>491</v>
      </c>
      <c r="D6" s="1138"/>
      <c r="E6" s="1138"/>
      <c r="F6" s="1138"/>
      <c r="G6" s="1138"/>
      <c r="H6" s="1138"/>
    </row>
    <row r="7" spans="1:8">
      <c r="A7" s="1131"/>
      <c r="B7" s="1132"/>
      <c r="C7" s="1137" t="s">
        <v>1</v>
      </c>
      <c r="D7" s="1138"/>
      <c r="E7" s="1138"/>
      <c r="F7" s="1138"/>
      <c r="G7" s="1138"/>
      <c r="H7" s="1138"/>
    </row>
    <row r="8" spans="1:8">
      <c r="A8" s="1133"/>
      <c r="B8" s="1134"/>
      <c r="C8" s="768" t="s">
        <v>492</v>
      </c>
      <c r="D8" s="768" t="s">
        <v>492</v>
      </c>
      <c r="E8" s="768" t="s">
        <v>492</v>
      </c>
      <c r="F8" s="768" t="s">
        <v>492</v>
      </c>
      <c r="G8" s="768" t="s">
        <v>492</v>
      </c>
      <c r="H8" s="768" t="s">
        <v>492</v>
      </c>
    </row>
    <row r="9" spans="1:8">
      <c r="A9" s="409" t="s">
        <v>3</v>
      </c>
      <c r="B9" s="410">
        <v>16</v>
      </c>
      <c r="C9" s="411">
        <v>191533</v>
      </c>
      <c r="D9" s="411">
        <v>75352</v>
      </c>
      <c r="E9" s="411">
        <v>150633</v>
      </c>
      <c r="F9" s="411">
        <v>105293</v>
      </c>
      <c r="G9" s="411">
        <v>189166</v>
      </c>
      <c r="H9" s="411">
        <v>78382</v>
      </c>
    </row>
    <row r="10" spans="1:8">
      <c r="A10" s="413" t="s">
        <v>150</v>
      </c>
      <c r="B10" s="414" t="s">
        <v>290</v>
      </c>
      <c r="C10" s="415">
        <v>15172</v>
      </c>
      <c r="D10" s="415">
        <v>5600</v>
      </c>
      <c r="E10" s="415">
        <v>20738</v>
      </c>
      <c r="F10" s="415">
        <v>6483</v>
      </c>
      <c r="G10" s="415">
        <v>31492</v>
      </c>
      <c r="H10" s="415">
        <v>7589</v>
      </c>
    </row>
    <row r="11" spans="1:8">
      <c r="A11" s="409" t="s">
        <v>151</v>
      </c>
      <c r="B11" s="410" t="s">
        <v>291</v>
      </c>
      <c r="C11" s="411">
        <v>14651</v>
      </c>
      <c r="D11" s="411">
        <v>6539</v>
      </c>
      <c r="E11" s="411">
        <v>11817</v>
      </c>
      <c r="F11" s="411">
        <v>7619</v>
      </c>
      <c r="G11" s="411">
        <v>17738</v>
      </c>
      <c r="H11" s="411">
        <v>5325</v>
      </c>
    </row>
    <row r="12" spans="1:8">
      <c r="A12" s="413" t="s">
        <v>152</v>
      </c>
      <c r="B12" s="414" t="s">
        <v>292</v>
      </c>
      <c r="C12" s="415">
        <v>30439</v>
      </c>
      <c r="D12" s="415">
        <v>21463</v>
      </c>
      <c r="E12" s="415">
        <v>18966</v>
      </c>
      <c r="F12" s="415">
        <v>24679</v>
      </c>
      <c r="G12" s="415">
        <v>26823</v>
      </c>
      <c r="H12" s="415">
        <v>19608</v>
      </c>
    </row>
    <row r="15" spans="1:8">
      <c r="A15" s="1129" t="s">
        <v>493</v>
      </c>
      <c r="B15" s="1130"/>
      <c r="C15" s="1135" t="s">
        <v>494</v>
      </c>
      <c r="D15" s="1136"/>
      <c r="E15" s="1136"/>
      <c r="F15" s="1136"/>
      <c r="G15" s="1136"/>
      <c r="H15" s="1136"/>
    </row>
    <row r="16" spans="1:8">
      <c r="A16" s="1131"/>
      <c r="B16" s="1132"/>
      <c r="C16" s="1137" t="s">
        <v>449</v>
      </c>
      <c r="D16" s="1138"/>
      <c r="E16" s="1138"/>
      <c r="F16" s="1138"/>
      <c r="G16" s="1138"/>
      <c r="H16" s="1138"/>
    </row>
    <row r="17" spans="1:8">
      <c r="A17" s="1131"/>
      <c r="B17" s="1132"/>
      <c r="C17" s="768">
        <v>2021</v>
      </c>
      <c r="D17" s="768">
        <v>2020</v>
      </c>
      <c r="E17" s="768">
        <v>2019</v>
      </c>
      <c r="F17" s="768">
        <v>2018</v>
      </c>
      <c r="G17" s="768">
        <v>2017</v>
      </c>
      <c r="H17" s="768">
        <v>2016</v>
      </c>
    </row>
    <row r="18" spans="1:8">
      <c r="A18" s="1133"/>
      <c r="B18" s="1134"/>
      <c r="C18" s="768" t="s">
        <v>451</v>
      </c>
      <c r="D18" s="768" t="s">
        <v>451</v>
      </c>
      <c r="E18" s="768" t="s">
        <v>451</v>
      </c>
      <c r="F18" s="768" t="s">
        <v>451</v>
      </c>
      <c r="G18" s="768" t="s">
        <v>451</v>
      </c>
      <c r="H18" s="768" t="s">
        <v>451</v>
      </c>
    </row>
    <row r="19" spans="1:8">
      <c r="A19" s="409" t="s">
        <v>460</v>
      </c>
      <c r="B19" s="410">
        <v>1</v>
      </c>
      <c r="C19" s="411">
        <v>1350238</v>
      </c>
      <c r="D19" s="411">
        <v>715176</v>
      </c>
      <c r="E19" s="411">
        <v>916725</v>
      </c>
      <c r="F19" s="411">
        <v>725368</v>
      </c>
      <c r="G19" s="411">
        <v>858413</v>
      </c>
      <c r="H19" s="411">
        <v>476003</v>
      </c>
    </row>
    <row r="20" spans="1:8">
      <c r="A20" s="413" t="s">
        <v>3</v>
      </c>
      <c r="B20" s="414">
        <v>16</v>
      </c>
      <c r="C20" s="415">
        <v>115807</v>
      </c>
      <c r="D20" s="415">
        <v>43789</v>
      </c>
      <c r="E20" s="415">
        <v>99150</v>
      </c>
      <c r="F20" s="415">
        <v>62230</v>
      </c>
      <c r="G20" s="415">
        <v>108306</v>
      </c>
      <c r="H20" s="415">
        <v>44197</v>
      </c>
    </row>
    <row r="21" spans="1:8">
      <c r="A21" s="409" t="s">
        <v>150</v>
      </c>
      <c r="B21" s="410" t="s">
        <v>290</v>
      </c>
      <c r="C21" s="411">
        <v>9923</v>
      </c>
      <c r="D21" s="411">
        <v>2534</v>
      </c>
      <c r="E21" s="411">
        <v>17915</v>
      </c>
      <c r="F21" s="411">
        <v>3163</v>
      </c>
      <c r="G21" s="411">
        <v>16726</v>
      </c>
      <c r="H21" s="411">
        <v>3482</v>
      </c>
    </row>
    <row r="22" spans="1:8">
      <c r="A22" s="413" t="s">
        <v>151</v>
      </c>
      <c r="B22" s="414" t="s">
        <v>291</v>
      </c>
      <c r="C22" s="415">
        <v>11788</v>
      </c>
      <c r="D22" s="415">
        <v>5916</v>
      </c>
      <c r="E22" s="415">
        <v>12022</v>
      </c>
      <c r="F22" s="415">
        <v>7066</v>
      </c>
      <c r="G22" s="415">
        <v>14963</v>
      </c>
      <c r="H22" s="415">
        <v>4280</v>
      </c>
    </row>
    <row r="23" spans="1:8">
      <c r="A23" s="409" t="s">
        <v>152</v>
      </c>
      <c r="B23" s="410" t="s">
        <v>292</v>
      </c>
      <c r="C23" s="411">
        <v>21337</v>
      </c>
      <c r="D23" s="411">
        <v>19202</v>
      </c>
      <c r="E23" s="411">
        <v>15628</v>
      </c>
      <c r="F23" s="411">
        <v>19488</v>
      </c>
      <c r="G23" s="411">
        <v>19875</v>
      </c>
      <c r="H23" s="411">
        <v>15381</v>
      </c>
    </row>
  </sheetData>
  <mergeCells count="9">
    <mergeCell ref="C15:H15"/>
    <mergeCell ref="C16:H16"/>
    <mergeCell ref="A1:C1"/>
    <mergeCell ref="A3:B8"/>
    <mergeCell ref="C3:H3"/>
    <mergeCell ref="C4:H4"/>
    <mergeCell ref="C6:H6"/>
    <mergeCell ref="C7:H7"/>
    <mergeCell ref="A15:B18"/>
  </mergeCell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1B494-BA7B-4BCB-A63E-9F102728CA93}">
  <dimension ref="A1:EB15"/>
  <sheetViews>
    <sheetView workbookViewId="0">
      <selection sqref="A1:C1"/>
    </sheetView>
  </sheetViews>
  <sheetFormatPr defaultRowHeight="14.4"/>
  <cols>
    <col min="2" max="2" width="8.77734375" customWidth="1"/>
  </cols>
  <sheetData>
    <row r="1" spans="1:132" ht="15" thickBot="1">
      <c r="A1" s="1162" t="s">
        <v>488</v>
      </c>
      <c r="B1" s="1163"/>
      <c r="C1" s="1164"/>
    </row>
    <row r="2" spans="1:132">
      <c r="A2" s="1131" t="s">
        <v>452</v>
      </c>
      <c r="B2" s="1132"/>
      <c r="C2" s="1133" t="s">
        <v>474</v>
      </c>
      <c r="D2" s="1136"/>
      <c r="E2" s="1136"/>
      <c r="F2" s="1136"/>
      <c r="G2" s="1136"/>
      <c r="H2" s="1136"/>
      <c r="I2" s="1136"/>
      <c r="J2" s="1136"/>
      <c r="K2" s="1136"/>
      <c r="L2" s="1136"/>
      <c r="M2" s="1136"/>
      <c r="N2" s="1136"/>
      <c r="O2" s="1136"/>
      <c r="P2" s="1136"/>
      <c r="Q2" s="1136"/>
      <c r="R2" s="1136"/>
      <c r="S2" s="1136"/>
      <c r="T2" s="1136"/>
      <c r="U2" s="1136"/>
      <c r="V2" s="1136"/>
      <c r="W2" s="1136"/>
      <c r="X2" s="1136"/>
      <c r="Y2" s="1136"/>
      <c r="Z2" s="1136"/>
      <c r="AA2" s="1136"/>
      <c r="AB2" s="1136"/>
      <c r="AC2" s="1136"/>
      <c r="AD2" s="1136"/>
      <c r="AE2" s="1136"/>
      <c r="AF2" s="1136"/>
      <c r="AG2" s="1136"/>
      <c r="AH2" s="1136"/>
      <c r="AI2" s="1136"/>
      <c r="AJ2" s="1136"/>
      <c r="AK2" s="1136"/>
      <c r="AL2" s="1136"/>
      <c r="AM2" s="1136"/>
      <c r="AN2" s="1136"/>
      <c r="AO2" s="1136"/>
      <c r="AP2" s="1136"/>
      <c r="AQ2" s="1136"/>
      <c r="AR2" s="1136"/>
      <c r="AS2" s="1136"/>
      <c r="AT2" s="1136"/>
      <c r="AU2" s="1136"/>
      <c r="AV2" s="1136"/>
      <c r="AW2" s="1136"/>
      <c r="AX2" s="1136"/>
      <c r="AY2" s="1136"/>
      <c r="AZ2" s="1136"/>
      <c r="BA2" s="1136"/>
      <c r="BB2" s="1136"/>
      <c r="BC2" s="1136"/>
      <c r="BD2" s="1136"/>
      <c r="BE2" s="1136"/>
      <c r="BF2" s="1136"/>
      <c r="BG2" s="1136"/>
      <c r="BH2" s="1136"/>
      <c r="BI2" s="1136"/>
      <c r="BJ2" s="1136"/>
      <c r="BK2" s="1136"/>
      <c r="BL2" s="1136"/>
      <c r="BM2" s="1136"/>
      <c r="BN2" s="1136"/>
      <c r="BO2" s="1136"/>
      <c r="BP2" s="1136"/>
      <c r="BQ2" s="1136"/>
      <c r="BR2" s="1136"/>
      <c r="BS2" s="1136"/>
      <c r="BT2" s="1136"/>
      <c r="BU2" s="1136"/>
      <c r="BV2" s="1136"/>
      <c r="BW2" s="1136"/>
      <c r="BX2" s="1136"/>
      <c r="BY2" s="1136"/>
      <c r="BZ2" s="1136"/>
      <c r="CA2" s="1136"/>
      <c r="CB2" s="1136"/>
      <c r="CC2" s="1136"/>
      <c r="CD2" s="1136"/>
      <c r="CE2" s="1136"/>
      <c r="CF2" s="1136"/>
      <c r="CG2" s="1136"/>
      <c r="CH2" s="1136"/>
      <c r="CI2" s="1136"/>
      <c r="CJ2" s="1136"/>
      <c r="CK2" s="1136"/>
      <c r="CL2" s="1136"/>
      <c r="CM2" s="1136"/>
      <c r="CN2" s="1136"/>
      <c r="CO2" s="1136"/>
      <c r="CP2" s="1136"/>
      <c r="CQ2" s="1136"/>
      <c r="CR2" s="1136"/>
      <c r="CS2" s="1136"/>
      <c r="CT2" s="1136"/>
      <c r="CU2" s="1136"/>
      <c r="CV2" s="1136"/>
      <c r="CW2" s="1136"/>
      <c r="CX2" s="1136"/>
      <c r="CY2" s="1136"/>
      <c r="CZ2" s="1136"/>
      <c r="DA2" s="1136"/>
      <c r="DB2" s="1136"/>
      <c r="DC2" s="1136"/>
      <c r="DD2" s="1136"/>
      <c r="DE2" s="1136"/>
      <c r="DF2" s="1136"/>
      <c r="DG2" s="1136"/>
      <c r="DH2" s="1136"/>
      <c r="DI2" s="1136"/>
      <c r="DJ2" s="1136"/>
      <c r="DK2" s="1136"/>
      <c r="DL2" s="1136"/>
      <c r="DM2" s="1136"/>
      <c r="DN2" s="1136"/>
      <c r="DO2" s="1136"/>
      <c r="DP2" s="1136"/>
      <c r="DQ2" s="1136"/>
      <c r="DR2" s="1136"/>
      <c r="DS2" s="1136"/>
      <c r="DT2" s="1136"/>
      <c r="DU2" s="1136"/>
      <c r="DV2" s="1136"/>
      <c r="DW2" s="1136"/>
      <c r="DX2" s="1136"/>
      <c r="DY2" s="1136"/>
      <c r="DZ2" s="1136"/>
      <c r="EA2" s="1136"/>
      <c r="EB2" s="1205"/>
    </row>
    <row r="3" spans="1:132">
      <c r="A3" s="1131"/>
      <c r="B3" s="1132"/>
      <c r="C3" s="1137" t="s">
        <v>449</v>
      </c>
      <c r="D3" s="1138"/>
      <c r="E3" s="1138"/>
      <c r="F3" s="1138"/>
      <c r="G3" s="1138"/>
      <c r="H3" s="1138"/>
      <c r="I3" s="1138"/>
      <c r="J3" s="1138"/>
      <c r="K3" s="1138"/>
      <c r="L3" s="1138"/>
      <c r="M3" s="1138"/>
      <c r="N3" s="1138"/>
      <c r="O3" s="1138"/>
      <c r="P3" s="1138"/>
      <c r="Q3" s="1138"/>
      <c r="R3" s="1138"/>
      <c r="S3" s="1138"/>
      <c r="T3" s="1138"/>
      <c r="U3" s="1138"/>
      <c r="V3" s="1138"/>
      <c r="W3" s="1138"/>
      <c r="X3" s="1138"/>
      <c r="Y3" s="1138"/>
      <c r="Z3" s="1138"/>
      <c r="AA3" s="1138"/>
      <c r="AB3" s="1138"/>
      <c r="AC3" s="1138"/>
      <c r="AD3" s="1138"/>
      <c r="AE3" s="1138"/>
      <c r="AF3" s="1138"/>
      <c r="AG3" s="1138"/>
      <c r="AH3" s="1138"/>
      <c r="AI3" s="1138"/>
      <c r="AJ3" s="1138"/>
      <c r="AK3" s="1138"/>
      <c r="AL3" s="1138"/>
      <c r="AM3" s="1138"/>
      <c r="AN3" s="1138"/>
      <c r="AO3" s="1138"/>
      <c r="AP3" s="1138"/>
      <c r="AQ3" s="1138"/>
      <c r="AR3" s="1138"/>
      <c r="AS3" s="1138"/>
      <c r="AT3" s="1138"/>
      <c r="AU3" s="1138"/>
      <c r="AV3" s="1138"/>
      <c r="AW3" s="1138"/>
      <c r="AX3" s="1138"/>
      <c r="AY3" s="1138"/>
      <c r="AZ3" s="1138"/>
      <c r="BA3" s="1138"/>
      <c r="BB3" s="1138"/>
      <c r="BC3" s="1138"/>
      <c r="BD3" s="1138"/>
      <c r="BE3" s="1138"/>
      <c r="BF3" s="1138"/>
      <c r="BG3" s="1138"/>
      <c r="BH3" s="1138"/>
      <c r="BI3" s="1138"/>
      <c r="BJ3" s="1138"/>
      <c r="BK3" s="1138"/>
      <c r="BL3" s="1138"/>
      <c r="BM3" s="1138"/>
      <c r="BN3" s="1138"/>
      <c r="BO3" s="1138"/>
      <c r="BP3" s="1138"/>
      <c r="BQ3" s="1138"/>
      <c r="BR3" s="1138"/>
      <c r="BS3" s="1138"/>
      <c r="BT3" s="1138"/>
      <c r="BU3" s="1138"/>
      <c r="BV3" s="1138"/>
      <c r="BW3" s="1138"/>
      <c r="BX3" s="1138"/>
      <c r="BY3" s="1138"/>
      <c r="BZ3" s="1138"/>
      <c r="CA3" s="1138"/>
      <c r="CB3" s="1138"/>
      <c r="CC3" s="1138"/>
      <c r="CD3" s="1138"/>
      <c r="CE3" s="1138"/>
      <c r="CF3" s="1138"/>
      <c r="CG3" s="1138"/>
      <c r="CH3" s="1138"/>
      <c r="CI3" s="1138"/>
      <c r="CJ3" s="1138"/>
      <c r="CK3" s="1138"/>
      <c r="CL3" s="1138"/>
      <c r="CM3" s="1138"/>
      <c r="CN3" s="1138"/>
      <c r="CO3" s="1138"/>
      <c r="CP3" s="1138"/>
      <c r="CQ3" s="1138"/>
      <c r="CR3" s="1138"/>
      <c r="CS3" s="1138"/>
      <c r="CT3" s="1138"/>
      <c r="CU3" s="1138"/>
      <c r="CV3" s="1138"/>
      <c r="CW3" s="1138"/>
      <c r="CX3" s="1138"/>
      <c r="CY3" s="1138"/>
      <c r="CZ3" s="1138"/>
      <c r="DA3" s="1138"/>
      <c r="DB3" s="1138"/>
      <c r="DC3" s="1138"/>
      <c r="DD3" s="1138"/>
      <c r="DE3" s="1138"/>
      <c r="DF3" s="1138"/>
      <c r="DG3" s="1138"/>
      <c r="DH3" s="1138"/>
      <c r="DI3" s="1138"/>
      <c r="DJ3" s="1138"/>
      <c r="DK3" s="1138"/>
      <c r="DL3" s="1138"/>
      <c r="DM3" s="1138"/>
      <c r="DN3" s="1138"/>
      <c r="DO3" s="1138"/>
      <c r="DP3" s="1138"/>
      <c r="DQ3" s="1138"/>
      <c r="DR3" s="1138"/>
      <c r="DS3" s="1138"/>
      <c r="DT3" s="1138"/>
      <c r="DU3" s="1138"/>
      <c r="DV3" s="1138"/>
      <c r="DW3" s="1138"/>
      <c r="DX3" s="1138"/>
      <c r="DY3" s="1138"/>
      <c r="DZ3" s="1138"/>
      <c r="EA3" s="1138"/>
      <c r="EB3" s="1204"/>
    </row>
    <row r="4" spans="1:132">
      <c r="A4" s="1131"/>
      <c r="B4" s="1132"/>
      <c r="C4" s="1137">
        <v>2021</v>
      </c>
      <c r="D4" s="1138"/>
      <c r="E4" s="1138"/>
      <c r="F4" s="1138"/>
      <c r="G4" s="1138"/>
      <c r="H4" s="1138"/>
      <c r="I4" s="1138"/>
      <c r="J4" s="1138"/>
      <c r="K4" s="1138"/>
      <c r="L4" s="1138"/>
      <c r="M4" s="1138"/>
      <c r="N4" s="1138"/>
      <c r="O4" s="1138"/>
      <c r="P4" s="1138"/>
      <c r="Q4" s="1138"/>
      <c r="R4" s="1138"/>
      <c r="S4" s="1138"/>
      <c r="T4" s="1138"/>
      <c r="U4" s="1138"/>
      <c r="V4" s="1138"/>
      <c r="W4" s="1138"/>
      <c r="X4" s="1138"/>
      <c r="Y4" s="1138"/>
      <c r="Z4" s="1138"/>
      <c r="AA4" s="1138"/>
      <c r="AB4" s="1204"/>
      <c r="AC4" s="1137">
        <v>2020</v>
      </c>
      <c r="AD4" s="1138"/>
      <c r="AE4" s="1138"/>
      <c r="AF4" s="1138"/>
      <c r="AG4" s="1138"/>
      <c r="AH4" s="1138"/>
      <c r="AI4" s="1138"/>
      <c r="AJ4" s="1138"/>
      <c r="AK4" s="1138"/>
      <c r="AL4" s="1138"/>
      <c r="AM4" s="1138"/>
      <c r="AN4" s="1138"/>
      <c r="AO4" s="1138"/>
      <c r="AP4" s="1138"/>
      <c r="AQ4" s="1138"/>
      <c r="AR4" s="1138"/>
      <c r="AS4" s="1138"/>
      <c r="AT4" s="1138"/>
      <c r="AU4" s="1138"/>
      <c r="AV4" s="1138"/>
      <c r="AW4" s="1138"/>
      <c r="AX4" s="1138"/>
      <c r="AY4" s="1138"/>
      <c r="AZ4" s="1138"/>
      <c r="BA4" s="1138"/>
      <c r="BB4" s="1204"/>
      <c r="BC4" s="1137">
        <v>2019</v>
      </c>
      <c r="BD4" s="1138"/>
      <c r="BE4" s="1138"/>
      <c r="BF4" s="1138"/>
      <c r="BG4" s="1138"/>
      <c r="BH4" s="1138"/>
      <c r="BI4" s="1138"/>
      <c r="BJ4" s="1138"/>
      <c r="BK4" s="1138"/>
      <c r="BL4" s="1138"/>
      <c r="BM4" s="1138"/>
      <c r="BN4" s="1138"/>
      <c r="BO4" s="1138"/>
      <c r="BP4" s="1138"/>
      <c r="BQ4" s="1138"/>
      <c r="BR4" s="1138"/>
      <c r="BS4" s="1138"/>
      <c r="BT4" s="1138"/>
      <c r="BU4" s="1138"/>
      <c r="BV4" s="1138"/>
      <c r="BW4" s="1138"/>
      <c r="BX4" s="1138"/>
      <c r="BY4" s="1138"/>
      <c r="BZ4" s="1138"/>
      <c r="CA4" s="1138"/>
      <c r="CB4" s="1204"/>
      <c r="CC4" s="1137">
        <v>2018</v>
      </c>
      <c r="CD4" s="1138"/>
      <c r="CE4" s="1138"/>
      <c r="CF4" s="1138"/>
      <c r="CG4" s="1138"/>
      <c r="CH4" s="1138"/>
      <c r="CI4" s="1138"/>
      <c r="CJ4" s="1138"/>
      <c r="CK4" s="1138"/>
      <c r="CL4" s="1138"/>
      <c r="CM4" s="1138"/>
      <c r="CN4" s="1138"/>
      <c r="CO4" s="1138"/>
      <c r="CP4" s="1138"/>
      <c r="CQ4" s="1138"/>
      <c r="CR4" s="1138"/>
      <c r="CS4" s="1138"/>
      <c r="CT4" s="1138"/>
      <c r="CU4" s="1138"/>
      <c r="CV4" s="1138"/>
      <c r="CW4" s="1138"/>
      <c r="CX4" s="1138"/>
      <c r="CY4" s="1138"/>
      <c r="CZ4" s="1138"/>
      <c r="DA4" s="1138"/>
      <c r="DB4" s="1204"/>
      <c r="DC4" s="1137">
        <v>2017</v>
      </c>
      <c r="DD4" s="1138"/>
      <c r="DE4" s="1138"/>
      <c r="DF4" s="1138"/>
      <c r="DG4" s="1138"/>
      <c r="DH4" s="1138"/>
      <c r="DI4" s="1138"/>
      <c r="DJ4" s="1138"/>
      <c r="DK4" s="1138"/>
      <c r="DL4" s="1138"/>
      <c r="DM4" s="1138"/>
      <c r="DN4" s="1138"/>
      <c r="DO4" s="1138"/>
      <c r="DP4" s="1138"/>
      <c r="DQ4" s="1138"/>
      <c r="DR4" s="1138"/>
      <c r="DS4" s="1138"/>
      <c r="DT4" s="1138"/>
      <c r="DU4" s="1138"/>
      <c r="DV4" s="1138"/>
      <c r="DW4" s="1138"/>
      <c r="DX4" s="1138"/>
      <c r="DY4" s="1138"/>
      <c r="DZ4" s="1138"/>
      <c r="EA4" s="1138"/>
      <c r="EB4" s="1204"/>
    </row>
    <row r="5" spans="1:132" ht="15" thickBot="1">
      <c r="A5" s="1131"/>
      <c r="B5" s="1132"/>
      <c r="C5" s="1599" t="s">
        <v>450</v>
      </c>
      <c r="D5" s="1600"/>
      <c r="E5" s="1600"/>
      <c r="F5" s="1600"/>
      <c r="G5" s="1600"/>
      <c r="H5" s="1600"/>
      <c r="I5" s="1600"/>
      <c r="J5" s="1600"/>
      <c r="K5" s="1600"/>
      <c r="L5" s="1600"/>
      <c r="M5" s="1600"/>
      <c r="N5" s="1600"/>
      <c r="O5" s="1600"/>
      <c r="P5" s="1600"/>
      <c r="Q5" s="1600"/>
      <c r="R5" s="1600"/>
      <c r="S5" s="1600"/>
      <c r="T5" s="1600"/>
      <c r="U5" s="1600"/>
      <c r="V5" s="1600"/>
      <c r="W5" s="1600"/>
      <c r="X5" s="1600"/>
      <c r="Y5" s="1600"/>
      <c r="Z5" s="1600"/>
      <c r="AA5" s="1600"/>
      <c r="AB5" s="1600"/>
      <c r="AC5" s="1600"/>
      <c r="AD5" s="1600"/>
      <c r="AE5" s="1600"/>
      <c r="AF5" s="1600"/>
      <c r="AG5" s="1600"/>
      <c r="AH5" s="1600"/>
      <c r="AI5" s="1600"/>
      <c r="AJ5" s="1600"/>
      <c r="AK5" s="1600"/>
      <c r="AL5" s="1600"/>
      <c r="AM5" s="1600"/>
      <c r="AN5" s="1600"/>
      <c r="AO5" s="1600"/>
      <c r="AP5" s="1600"/>
      <c r="AQ5" s="1600"/>
      <c r="AR5" s="1600"/>
      <c r="AS5" s="1600"/>
      <c r="AT5" s="1600"/>
      <c r="AU5" s="1600"/>
      <c r="AV5" s="1600"/>
      <c r="AW5" s="1600"/>
      <c r="AX5" s="1600"/>
      <c r="AY5" s="1600"/>
      <c r="AZ5" s="1600"/>
      <c r="BA5" s="1600"/>
      <c r="BB5" s="1600"/>
      <c r="BC5" s="1600"/>
      <c r="BD5" s="1600"/>
      <c r="BE5" s="1600"/>
      <c r="BF5" s="1600"/>
      <c r="BG5" s="1600"/>
      <c r="BH5" s="1600"/>
      <c r="BI5" s="1600"/>
      <c r="BJ5" s="1600"/>
      <c r="BK5" s="1600"/>
      <c r="BL5" s="1600"/>
      <c r="BM5" s="1600"/>
      <c r="BN5" s="1600"/>
      <c r="BO5" s="1600"/>
      <c r="BP5" s="1600"/>
      <c r="BQ5" s="1600"/>
      <c r="BR5" s="1600"/>
      <c r="BS5" s="1600"/>
      <c r="BT5" s="1600"/>
      <c r="BU5" s="1600"/>
      <c r="BV5" s="1600"/>
      <c r="BW5" s="1600"/>
      <c r="BX5" s="1600"/>
      <c r="BY5" s="1600"/>
      <c r="BZ5" s="1600"/>
      <c r="CA5" s="1600"/>
      <c r="CB5" s="1600"/>
      <c r="CC5" s="1138"/>
      <c r="CD5" s="1138"/>
      <c r="CE5" s="1138"/>
      <c r="CF5" s="1138"/>
      <c r="CG5" s="1138"/>
      <c r="CH5" s="1138"/>
      <c r="CI5" s="1138"/>
      <c r="CJ5" s="1138"/>
      <c r="CK5" s="1138"/>
      <c r="CL5" s="1138"/>
      <c r="CM5" s="1138"/>
      <c r="CN5" s="1138"/>
      <c r="CO5" s="1138"/>
      <c r="CP5" s="1138"/>
      <c r="CQ5" s="1138"/>
      <c r="CR5" s="1138"/>
      <c r="CS5" s="1138"/>
      <c r="CT5" s="1138"/>
      <c r="CU5" s="1138"/>
      <c r="CV5" s="1138"/>
      <c r="CW5" s="1138"/>
      <c r="CX5" s="1138"/>
      <c r="CY5" s="1138"/>
      <c r="CZ5" s="1138"/>
      <c r="DA5" s="1138"/>
      <c r="DB5" s="1138"/>
      <c r="DC5" s="1138"/>
      <c r="DD5" s="1138"/>
      <c r="DE5" s="1138"/>
      <c r="DF5" s="1138"/>
      <c r="DG5" s="1138"/>
      <c r="DH5" s="1138"/>
      <c r="DI5" s="1138"/>
      <c r="DJ5" s="1138"/>
      <c r="DK5" s="1138"/>
      <c r="DL5" s="1138"/>
      <c r="DM5" s="1138"/>
      <c r="DN5" s="1138"/>
      <c r="DO5" s="1138"/>
      <c r="DP5" s="1138"/>
      <c r="DQ5" s="1138"/>
      <c r="DR5" s="1138"/>
      <c r="DS5" s="1138"/>
      <c r="DT5" s="1138"/>
      <c r="DU5" s="1138"/>
      <c r="DV5" s="1138"/>
      <c r="DW5" s="1138"/>
      <c r="DX5" s="1138"/>
      <c r="DY5" s="1138"/>
      <c r="DZ5" s="1138"/>
      <c r="EA5" s="1138"/>
      <c r="EB5" s="1204"/>
    </row>
    <row r="6" spans="1:132" ht="19.8" customHeight="1">
      <c r="A6" s="1131"/>
      <c r="B6" s="1597"/>
      <c r="C6" s="1596" t="s">
        <v>475</v>
      </c>
      <c r="D6" s="1594"/>
      <c r="E6" s="1593" t="s">
        <v>476</v>
      </c>
      <c r="F6" s="1594"/>
      <c r="G6" s="1593" t="s">
        <v>477</v>
      </c>
      <c r="H6" s="1594"/>
      <c r="I6" s="1593" t="s">
        <v>478</v>
      </c>
      <c r="J6" s="1594"/>
      <c r="K6" s="1593" t="s">
        <v>479</v>
      </c>
      <c r="L6" s="1594"/>
      <c r="M6" s="1593" t="s">
        <v>480</v>
      </c>
      <c r="N6" s="1594"/>
      <c r="O6" s="1593" t="s">
        <v>481</v>
      </c>
      <c r="P6" s="1594"/>
      <c r="Q6" s="1593" t="s">
        <v>482</v>
      </c>
      <c r="R6" s="1594"/>
      <c r="S6" s="1593" t="s">
        <v>483</v>
      </c>
      <c r="T6" s="1594"/>
      <c r="U6" s="1593" t="s">
        <v>484</v>
      </c>
      <c r="V6" s="1594"/>
      <c r="W6" s="1593" t="s">
        <v>485</v>
      </c>
      <c r="X6" s="1594"/>
      <c r="Y6" s="1593" t="s">
        <v>486</v>
      </c>
      <c r="Z6" s="1594"/>
      <c r="AA6" s="1593" t="s">
        <v>487</v>
      </c>
      <c r="AB6" s="1595"/>
      <c r="AC6" s="1596" t="s">
        <v>475</v>
      </c>
      <c r="AD6" s="1594"/>
      <c r="AE6" s="1593" t="s">
        <v>476</v>
      </c>
      <c r="AF6" s="1594"/>
      <c r="AG6" s="1593" t="s">
        <v>477</v>
      </c>
      <c r="AH6" s="1594"/>
      <c r="AI6" s="1593" t="s">
        <v>478</v>
      </c>
      <c r="AJ6" s="1594"/>
      <c r="AK6" s="1593" t="s">
        <v>479</v>
      </c>
      <c r="AL6" s="1594"/>
      <c r="AM6" s="1593" t="s">
        <v>480</v>
      </c>
      <c r="AN6" s="1594"/>
      <c r="AO6" s="1593" t="s">
        <v>481</v>
      </c>
      <c r="AP6" s="1594"/>
      <c r="AQ6" s="1593" t="s">
        <v>482</v>
      </c>
      <c r="AR6" s="1594"/>
      <c r="AS6" s="1593" t="s">
        <v>483</v>
      </c>
      <c r="AT6" s="1594"/>
      <c r="AU6" s="1593" t="s">
        <v>484</v>
      </c>
      <c r="AV6" s="1594"/>
      <c r="AW6" s="1593" t="s">
        <v>485</v>
      </c>
      <c r="AX6" s="1594"/>
      <c r="AY6" s="1593" t="s">
        <v>486</v>
      </c>
      <c r="AZ6" s="1594"/>
      <c r="BA6" s="1593" t="s">
        <v>487</v>
      </c>
      <c r="BB6" s="1595"/>
      <c r="BC6" s="1596" t="s">
        <v>475</v>
      </c>
      <c r="BD6" s="1594"/>
      <c r="BE6" s="1593" t="s">
        <v>476</v>
      </c>
      <c r="BF6" s="1594"/>
      <c r="BG6" s="1593" t="s">
        <v>477</v>
      </c>
      <c r="BH6" s="1594"/>
      <c r="BI6" s="1593" t="s">
        <v>478</v>
      </c>
      <c r="BJ6" s="1594"/>
      <c r="BK6" s="1593" t="s">
        <v>479</v>
      </c>
      <c r="BL6" s="1594"/>
      <c r="BM6" s="1593" t="s">
        <v>480</v>
      </c>
      <c r="BN6" s="1594"/>
      <c r="BO6" s="1593" t="s">
        <v>481</v>
      </c>
      <c r="BP6" s="1594"/>
      <c r="BQ6" s="1593" t="s">
        <v>482</v>
      </c>
      <c r="BR6" s="1594"/>
      <c r="BS6" s="1593" t="s">
        <v>483</v>
      </c>
      <c r="BT6" s="1594"/>
      <c r="BU6" s="1593" t="s">
        <v>484</v>
      </c>
      <c r="BV6" s="1594"/>
      <c r="BW6" s="1593" t="s">
        <v>485</v>
      </c>
      <c r="BX6" s="1594"/>
      <c r="BY6" s="1593" t="s">
        <v>486</v>
      </c>
      <c r="BZ6" s="1594"/>
      <c r="CA6" s="1593" t="s">
        <v>487</v>
      </c>
      <c r="CB6" s="1595"/>
      <c r="CC6" s="1138" t="s">
        <v>475</v>
      </c>
      <c r="CD6" s="1204"/>
      <c r="CE6" s="1137" t="s">
        <v>476</v>
      </c>
      <c r="CF6" s="1204"/>
      <c r="CG6" s="1137" t="s">
        <v>477</v>
      </c>
      <c r="CH6" s="1204"/>
      <c r="CI6" s="1137" t="s">
        <v>478</v>
      </c>
      <c r="CJ6" s="1204"/>
      <c r="CK6" s="1137" t="s">
        <v>479</v>
      </c>
      <c r="CL6" s="1204"/>
      <c r="CM6" s="1137" t="s">
        <v>480</v>
      </c>
      <c r="CN6" s="1204"/>
      <c r="CO6" s="1137" t="s">
        <v>481</v>
      </c>
      <c r="CP6" s="1204"/>
      <c r="CQ6" s="1137" t="s">
        <v>482</v>
      </c>
      <c r="CR6" s="1204"/>
      <c r="CS6" s="1137" t="s">
        <v>483</v>
      </c>
      <c r="CT6" s="1204"/>
      <c r="CU6" s="1137" t="s">
        <v>484</v>
      </c>
      <c r="CV6" s="1204"/>
      <c r="CW6" s="1137" t="s">
        <v>485</v>
      </c>
      <c r="CX6" s="1204"/>
      <c r="CY6" s="1137" t="s">
        <v>486</v>
      </c>
      <c r="CZ6" s="1204"/>
      <c r="DA6" s="1137" t="s">
        <v>487</v>
      </c>
      <c r="DB6" s="1204"/>
      <c r="DC6" s="1137" t="s">
        <v>475</v>
      </c>
      <c r="DD6" s="1204"/>
      <c r="DE6" s="1137" t="s">
        <v>476</v>
      </c>
      <c r="DF6" s="1204"/>
      <c r="DG6" s="1137" t="s">
        <v>477</v>
      </c>
      <c r="DH6" s="1204"/>
      <c r="DI6" s="1137" t="s">
        <v>478</v>
      </c>
      <c r="DJ6" s="1204"/>
      <c r="DK6" s="1137" t="s">
        <v>479</v>
      </c>
      <c r="DL6" s="1204"/>
      <c r="DM6" s="1137" t="s">
        <v>480</v>
      </c>
      <c r="DN6" s="1204"/>
      <c r="DO6" s="1137" t="s">
        <v>481</v>
      </c>
      <c r="DP6" s="1204"/>
      <c r="DQ6" s="1137" t="s">
        <v>482</v>
      </c>
      <c r="DR6" s="1204"/>
      <c r="DS6" s="1137" t="s">
        <v>483</v>
      </c>
      <c r="DT6" s="1204"/>
      <c r="DU6" s="1137" t="s">
        <v>484</v>
      </c>
      <c r="DV6" s="1204"/>
      <c r="DW6" s="1137" t="s">
        <v>485</v>
      </c>
      <c r="DX6" s="1204"/>
      <c r="DY6" s="1137" t="s">
        <v>486</v>
      </c>
      <c r="DZ6" s="1204"/>
      <c r="EA6" s="1137" t="s">
        <v>487</v>
      </c>
      <c r="EB6" s="1204"/>
    </row>
    <row r="7" spans="1:132">
      <c r="A7" s="1133"/>
      <c r="B7" s="1598"/>
      <c r="C7" s="1592" t="s">
        <v>451</v>
      </c>
      <c r="D7" s="1204"/>
      <c r="E7" s="1137" t="s">
        <v>451</v>
      </c>
      <c r="F7" s="1204"/>
      <c r="G7" s="1137" t="s">
        <v>451</v>
      </c>
      <c r="H7" s="1204"/>
      <c r="I7" s="1137" t="s">
        <v>451</v>
      </c>
      <c r="J7" s="1204"/>
      <c r="K7" s="1137" t="s">
        <v>451</v>
      </c>
      <c r="L7" s="1204"/>
      <c r="M7" s="1137" t="s">
        <v>451</v>
      </c>
      <c r="N7" s="1204"/>
      <c r="O7" s="1137" t="s">
        <v>451</v>
      </c>
      <c r="P7" s="1204"/>
      <c r="Q7" s="1137" t="s">
        <v>451</v>
      </c>
      <c r="R7" s="1204"/>
      <c r="S7" s="1137" t="s">
        <v>451</v>
      </c>
      <c r="T7" s="1204"/>
      <c r="U7" s="1137" t="s">
        <v>451</v>
      </c>
      <c r="V7" s="1204"/>
      <c r="W7" s="1137" t="s">
        <v>451</v>
      </c>
      <c r="X7" s="1204"/>
      <c r="Y7" s="1137" t="s">
        <v>451</v>
      </c>
      <c r="Z7" s="1204"/>
      <c r="AA7" s="1137" t="s">
        <v>451</v>
      </c>
      <c r="AB7" s="1591"/>
      <c r="AC7" s="1592" t="s">
        <v>451</v>
      </c>
      <c r="AD7" s="1204"/>
      <c r="AE7" s="1137" t="s">
        <v>451</v>
      </c>
      <c r="AF7" s="1204"/>
      <c r="AG7" s="1137" t="s">
        <v>451</v>
      </c>
      <c r="AH7" s="1204"/>
      <c r="AI7" s="1137" t="s">
        <v>451</v>
      </c>
      <c r="AJ7" s="1204"/>
      <c r="AK7" s="1137" t="s">
        <v>451</v>
      </c>
      <c r="AL7" s="1204"/>
      <c r="AM7" s="1137" t="s">
        <v>451</v>
      </c>
      <c r="AN7" s="1204"/>
      <c r="AO7" s="1137" t="s">
        <v>451</v>
      </c>
      <c r="AP7" s="1204"/>
      <c r="AQ7" s="1137" t="s">
        <v>451</v>
      </c>
      <c r="AR7" s="1204"/>
      <c r="AS7" s="1137" t="s">
        <v>451</v>
      </c>
      <c r="AT7" s="1204"/>
      <c r="AU7" s="1137" t="s">
        <v>451</v>
      </c>
      <c r="AV7" s="1204"/>
      <c r="AW7" s="1137" t="s">
        <v>451</v>
      </c>
      <c r="AX7" s="1204"/>
      <c r="AY7" s="1137" t="s">
        <v>451</v>
      </c>
      <c r="AZ7" s="1204"/>
      <c r="BA7" s="1137" t="s">
        <v>451</v>
      </c>
      <c r="BB7" s="1591"/>
      <c r="BC7" s="1592" t="s">
        <v>451</v>
      </c>
      <c r="BD7" s="1204"/>
      <c r="BE7" s="1137" t="s">
        <v>451</v>
      </c>
      <c r="BF7" s="1204"/>
      <c r="BG7" s="1137" t="s">
        <v>451</v>
      </c>
      <c r="BH7" s="1204"/>
      <c r="BI7" s="1137" t="s">
        <v>451</v>
      </c>
      <c r="BJ7" s="1204"/>
      <c r="BK7" s="1137" t="s">
        <v>451</v>
      </c>
      <c r="BL7" s="1204"/>
      <c r="BM7" s="1137" t="s">
        <v>451</v>
      </c>
      <c r="BN7" s="1204"/>
      <c r="BO7" s="1137" t="s">
        <v>451</v>
      </c>
      <c r="BP7" s="1204"/>
      <c r="BQ7" s="1137" t="s">
        <v>451</v>
      </c>
      <c r="BR7" s="1204"/>
      <c r="BS7" s="1137" t="s">
        <v>451</v>
      </c>
      <c r="BT7" s="1204"/>
      <c r="BU7" s="1137" t="s">
        <v>451</v>
      </c>
      <c r="BV7" s="1204"/>
      <c r="BW7" s="1137" t="s">
        <v>451</v>
      </c>
      <c r="BX7" s="1204"/>
      <c r="BY7" s="1137" t="s">
        <v>451</v>
      </c>
      <c r="BZ7" s="1204"/>
      <c r="CA7" s="1137" t="s">
        <v>451</v>
      </c>
      <c r="CB7" s="1591"/>
      <c r="CC7" s="1138" t="s">
        <v>451</v>
      </c>
      <c r="CD7" s="1204"/>
      <c r="CE7" s="1137" t="s">
        <v>451</v>
      </c>
      <c r="CF7" s="1204"/>
      <c r="CG7" s="1137" t="s">
        <v>451</v>
      </c>
      <c r="CH7" s="1204"/>
      <c r="CI7" s="1137" t="s">
        <v>451</v>
      </c>
      <c r="CJ7" s="1204"/>
      <c r="CK7" s="1137" t="s">
        <v>451</v>
      </c>
      <c r="CL7" s="1204"/>
      <c r="CM7" s="1137" t="s">
        <v>451</v>
      </c>
      <c r="CN7" s="1204"/>
      <c r="CO7" s="1137" t="s">
        <v>451</v>
      </c>
      <c r="CP7" s="1204"/>
      <c r="CQ7" s="1137" t="s">
        <v>451</v>
      </c>
      <c r="CR7" s="1204"/>
      <c r="CS7" s="1137" t="s">
        <v>451</v>
      </c>
      <c r="CT7" s="1204"/>
      <c r="CU7" s="1137" t="s">
        <v>451</v>
      </c>
      <c r="CV7" s="1204"/>
      <c r="CW7" s="1137" t="s">
        <v>451</v>
      </c>
      <c r="CX7" s="1204"/>
      <c r="CY7" s="1137" t="s">
        <v>451</v>
      </c>
      <c r="CZ7" s="1204"/>
      <c r="DA7" s="1137" t="s">
        <v>451</v>
      </c>
      <c r="DB7" s="1204"/>
      <c r="DC7" s="1137" t="s">
        <v>451</v>
      </c>
      <c r="DD7" s="1204"/>
      <c r="DE7" s="1137" t="s">
        <v>451</v>
      </c>
      <c r="DF7" s="1204"/>
      <c r="DG7" s="1137" t="s">
        <v>451</v>
      </c>
      <c r="DH7" s="1204"/>
      <c r="DI7" s="1137" t="s">
        <v>451</v>
      </c>
      <c r="DJ7" s="1204"/>
      <c r="DK7" s="1137" t="s">
        <v>451</v>
      </c>
      <c r="DL7" s="1204"/>
      <c r="DM7" s="1137" t="s">
        <v>451</v>
      </c>
      <c r="DN7" s="1204"/>
      <c r="DO7" s="1137" t="s">
        <v>451</v>
      </c>
      <c r="DP7" s="1204"/>
      <c r="DQ7" s="1137" t="s">
        <v>451</v>
      </c>
      <c r="DR7" s="1204"/>
      <c r="DS7" s="1137" t="s">
        <v>451</v>
      </c>
      <c r="DT7" s="1204"/>
      <c r="DU7" s="1137" t="s">
        <v>451</v>
      </c>
      <c r="DV7" s="1204"/>
      <c r="DW7" s="1137" t="s">
        <v>451</v>
      </c>
      <c r="DX7" s="1204"/>
      <c r="DY7" s="1137" t="s">
        <v>451</v>
      </c>
      <c r="DZ7" s="1204"/>
      <c r="EA7" s="1137" t="s">
        <v>451</v>
      </c>
      <c r="EB7" s="1204"/>
    </row>
    <row r="8" spans="1:132">
      <c r="A8" s="409" t="s">
        <v>263</v>
      </c>
      <c r="B8" s="753" t="s">
        <v>430</v>
      </c>
      <c r="C8" s="757">
        <v>1117578</v>
      </c>
      <c r="D8" s="412"/>
      <c r="E8" s="411">
        <v>6480</v>
      </c>
      <c r="F8" s="412"/>
      <c r="G8" s="411">
        <v>413323</v>
      </c>
      <c r="H8" s="412"/>
      <c r="I8" s="411">
        <v>1601304</v>
      </c>
      <c r="J8" s="412"/>
      <c r="K8" s="411">
        <v>1315885</v>
      </c>
      <c r="L8" s="412"/>
      <c r="M8" s="411">
        <v>4514087</v>
      </c>
      <c r="N8" s="412"/>
      <c r="O8" s="411">
        <v>712216</v>
      </c>
      <c r="P8" s="412"/>
      <c r="Q8" s="411">
        <v>48274</v>
      </c>
      <c r="R8" s="412"/>
      <c r="S8" s="411">
        <v>102043</v>
      </c>
      <c r="T8" s="412"/>
      <c r="U8" s="411">
        <v>434271</v>
      </c>
      <c r="V8" s="412"/>
      <c r="W8" s="411">
        <v>86380</v>
      </c>
      <c r="X8" s="412"/>
      <c r="Y8" s="411">
        <v>977664</v>
      </c>
      <c r="Z8" s="412" t="s">
        <v>458</v>
      </c>
      <c r="AA8" s="411">
        <v>1375753</v>
      </c>
      <c r="AB8" s="758"/>
      <c r="AC8" s="757">
        <v>1044002</v>
      </c>
      <c r="AD8" s="412"/>
      <c r="AE8" s="411">
        <v>5421</v>
      </c>
      <c r="AF8" s="412"/>
      <c r="AG8" s="411">
        <v>409641</v>
      </c>
      <c r="AH8" s="412"/>
      <c r="AI8" s="411">
        <v>1265439</v>
      </c>
      <c r="AJ8" s="412"/>
      <c r="AK8" s="411">
        <v>1214815</v>
      </c>
      <c r="AL8" s="412"/>
      <c r="AM8" s="411">
        <v>4415984</v>
      </c>
      <c r="AN8" s="412"/>
      <c r="AO8" s="411">
        <v>508524</v>
      </c>
      <c r="AP8" s="412"/>
      <c r="AQ8" s="411">
        <v>43779</v>
      </c>
      <c r="AR8" s="412"/>
      <c r="AS8" s="411">
        <v>90026</v>
      </c>
      <c r="AT8" s="412" t="s">
        <v>459</v>
      </c>
      <c r="AU8" s="411">
        <v>422929</v>
      </c>
      <c r="AV8" s="412"/>
      <c r="AW8" s="411">
        <v>79117</v>
      </c>
      <c r="AX8" s="412"/>
      <c r="AY8" s="411">
        <v>853384</v>
      </c>
      <c r="AZ8" s="412"/>
      <c r="BA8" s="411">
        <v>735347</v>
      </c>
      <c r="BB8" s="758" t="s">
        <v>459</v>
      </c>
      <c r="BC8" s="757">
        <v>1151289</v>
      </c>
      <c r="BD8" s="412"/>
      <c r="BE8" s="411">
        <v>4445</v>
      </c>
      <c r="BF8" s="412"/>
      <c r="BG8" s="411">
        <v>424294</v>
      </c>
      <c r="BH8" s="412"/>
      <c r="BI8" s="411">
        <v>1450836</v>
      </c>
      <c r="BJ8" s="412"/>
      <c r="BK8" s="411">
        <v>869142</v>
      </c>
      <c r="BL8" s="412"/>
      <c r="BM8" s="411">
        <v>4586033</v>
      </c>
      <c r="BN8" s="412"/>
      <c r="BO8" s="411">
        <v>685892</v>
      </c>
      <c r="BP8" s="412"/>
      <c r="BQ8" s="411">
        <v>43741</v>
      </c>
      <c r="BR8" s="412"/>
      <c r="BS8" s="411">
        <v>85952</v>
      </c>
      <c r="BT8" s="412"/>
      <c r="BU8" s="411">
        <v>412057</v>
      </c>
      <c r="BV8" s="412"/>
      <c r="BW8" s="411">
        <v>82521</v>
      </c>
      <c r="BX8" s="412"/>
      <c r="BY8" s="411">
        <v>864848</v>
      </c>
      <c r="BZ8" s="412"/>
      <c r="CA8" s="411">
        <v>939066</v>
      </c>
      <c r="CB8" s="758" t="s">
        <v>459</v>
      </c>
      <c r="CC8" s="755">
        <v>1103370</v>
      </c>
      <c r="CD8" s="412"/>
      <c r="CE8" s="411">
        <v>5054</v>
      </c>
      <c r="CF8" s="412"/>
      <c r="CG8" s="411">
        <v>431686</v>
      </c>
      <c r="CH8" s="412"/>
      <c r="CI8" s="411">
        <v>1243878</v>
      </c>
      <c r="CJ8" s="412"/>
      <c r="CK8" s="411">
        <v>896110</v>
      </c>
      <c r="CL8" s="412"/>
      <c r="CM8" s="411">
        <v>4170670</v>
      </c>
      <c r="CN8" s="412"/>
      <c r="CO8" s="411">
        <v>528009</v>
      </c>
      <c r="CP8" s="412"/>
      <c r="CQ8" s="411">
        <v>39568</v>
      </c>
      <c r="CR8" s="412"/>
      <c r="CS8" s="411">
        <v>57655</v>
      </c>
      <c r="CT8" s="412"/>
      <c r="CU8" s="411">
        <v>398825</v>
      </c>
      <c r="CV8" s="412"/>
      <c r="CW8" s="411">
        <v>56241</v>
      </c>
      <c r="CX8" s="412"/>
      <c r="CY8" s="411">
        <v>802082</v>
      </c>
      <c r="CZ8" s="412"/>
      <c r="DA8" s="411">
        <v>750027</v>
      </c>
      <c r="DB8" s="412" t="s">
        <v>459</v>
      </c>
      <c r="DC8" s="411">
        <v>1125906</v>
      </c>
      <c r="DD8" s="412"/>
      <c r="DE8" s="411">
        <v>3903</v>
      </c>
      <c r="DF8" s="412"/>
      <c r="DG8" s="411">
        <v>515030</v>
      </c>
      <c r="DH8" s="412"/>
      <c r="DI8" s="411">
        <v>1677929</v>
      </c>
      <c r="DJ8" s="412"/>
      <c r="DK8" s="411">
        <v>936077</v>
      </c>
      <c r="DL8" s="412"/>
      <c r="DM8" s="411">
        <v>4150084</v>
      </c>
      <c r="DN8" s="412"/>
      <c r="DO8" s="411">
        <v>647909</v>
      </c>
      <c r="DP8" s="412"/>
      <c r="DQ8" s="411">
        <v>29148</v>
      </c>
      <c r="DR8" s="412"/>
      <c r="DS8" s="411">
        <v>64203</v>
      </c>
      <c r="DT8" s="412"/>
      <c r="DU8" s="411">
        <v>374413</v>
      </c>
      <c r="DV8" s="412"/>
      <c r="DW8" s="411">
        <v>57820</v>
      </c>
      <c r="DX8" s="412"/>
      <c r="DY8" s="411">
        <v>896089</v>
      </c>
      <c r="DZ8" s="412" t="s">
        <v>458</v>
      </c>
      <c r="EA8" s="411">
        <v>876215</v>
      </c>
      <c r="EB8" s="412"/>
    </row>
    <row r="9" spans="1:132" ht="15" thickBot="1">
      <c r="A9" s="413" t="s">
        <v>3</v>
      </c>
      <c r="B9" s="754">
        <v>16</v>
      </c>
      <c r="C9" s="759">
        <v>290257</v>
      </c>
      <c r="D9" s="760"/>
      <c r="E9" s="761">
        <v>1387</v>
      </c>
      <c r="F9" s="760"/>
      <c r="G9" s="761">
        <v>109679</v>
      </c>
      <c r="H9" s="760"/>
      <c r="I9" s="761">
        <v>11057</v>
      </c>
      <c r="J9" s="760"/>
      <c r="K9" s="761"/>
      <c r="L9" s="760" t="s">
        <v>39</v>
      </c>
      <c r="M9" s="761">
        <v>834700</v>
      </c>
      <c r="N9" s="760"/>
      <c r="O9" s="761">
        <v>434135</v>
      </c>
      <c r="P9" s="760"/>
      <c r="Q9" s="761">
        <v>9000</v>
      </c>
      <c r="R9" s="760"/>
      <c r="S9" s="761">
        <v>10004</v>
      </c>
      <c r="T9" s="760"/>
      <c r="U9" s="761">
        <v>12470</v>
      </c>
      <c r="V9" s="760"/>
      <c r="W9" s="761">
        <v>13685</v>
      </c>
      <c r="X9" s="760"/>
      <c r="Y9" s="761">
        <v>281065</v>
      </c>
      <c r="Z9" s="760" t="s">
        <v>458</v>
      </c>
      <c r="AA9" s="761">
        <v>116405</v>
      </c>
      <c r="AB9" s="762"/>
      <c r="AC9" s="763">
        <v>287725</v>
      </c>
      <c r="AD9" s="416"/>
      <c r="AE9" s="415">
        <v>1041</v>
      </c>
      <c r="AF9" s="416"/>
      <c r="AG9" s="415">
        <v>111497</v>
      </c>
      <c r="AH9" s="416"/>
      <c r="AI9" s="415">
        <v>11137</v>
      </c>
      <c r="AJ9" s="416"/>
      <c r="AK9" s="415"/>
      <c r="AL9" s="416" t="s">
        <v>39</v>
      </c>
      <c r="AM9" s="415">
        <v>802408</v>
      </c>
      <c r="AN9" s="416"/>
      <c r="AO9" s="415">
        <v>294471</v>
      </c>
      <c r="AP9" s="416"/>
      <c r="AQ9" s="415">
        <v>7655</v>
      </c>
      <c r="AR9" s="416"/>
      <c r="AS9" s="415">
        <v>9071</v>
      </c>
      <c r="AT9" s="416" t="s">
        <v>459</v>
      </c>
      <c r="AU9" s="415">
        <v>11392</v>
      </c>
      <c r="AV9" s="416"/>
      <c r="AW9" s="415">
        <v>12445</v>
      </c>
      <c r="AX9" s="416"/>
      <c r="AY9" s="415">
        <v>248573</v>
      </c>
      <c r="AZ9" s="416"/>
      <c r="BA9" s="415">
        <v>44006</v>
      </c>
      <c r="BB9" s="764"/>
      <c r="BC9" s="759">
        <v>277759</v>
      </c>
      <c r="BD9" s="760"/>
      <c r="BE9" s="761">
        <v>1024</v>
      </c>
      <c r="BF9" s="760"/>
      <c r="BG9" s="761">
        <v>118096</v>
      </c>
      <c r="BH9" s="760"/>
      <c r="BI9" s="761">
        <v>31549</v>
      </c>
      <c r="BJ9" s="760"/>
      <c r="BK9" s="761"/>
      <c r="BL9" s="760" t="s">
        <v>39</v>
      </c>
      <c r="BM9" s="761">
        <v>760298</v>
      </c>
      <c r="BN9" s="760"/>
      <c r="BO9" s="761">
        <v>404510</v>
      </c>
      <c r="BP9" s="760"/>
      <c r="BQ9" s="761">
        <v>7560</v>
      </c>
      <c r="BR9" s="760"/>
      <c r="BS9" s="761">
        <v>7654</v>
      </c>
      <c r="BT9" s="760"/>
      <c r="BU9" s="761">
        <v>11183</v>
      </c>
      <c r="BV9" s="760"/>
      <c r="BW9" s="761">
        <v>12472</v>
      </c>
      <c r="BX9" s="760"/>
      <c r="BY9" s="761">
        <v>226266</v>
      </c>
      <c r="BZ9" s="760"/>
      <c r="CA9" s="761">
        <v>99407</v>
      </c>
      <c r="CB9" s="762"/>
      <c r="CC9" s="756">
        <v>282453</v>
      </c>
      <c r="CD9" s="416"/>
      <c r="CE9" s="415">
        <v>1020</v>
      </c>
      <c r="CF9" s="416"/>
      <c r="CG9" s="415">
        <v>145695</v>
      </c>
      <c r="CH9" s="416"/>
      <c r="CI9" s="415">
        <v>25507</v>
      </c>
      <c r="CJ9" s="416"/>
      <c r="CK9" s="415"/>
      <c r="CL9" s="416" t="s">
        <v>39</v>
      </c>
      <c r="CM9" s="415">
        <v>906609</v>
      </c>
      <c r="CN9" s="416"/>
      <c r="CO9" s="415">
        <v>350412</v>
      </c>
      <c r="CP9" s="416"/>
      <c r="CQ9" s="415">
        <v>4384</v>
      </c>
      <c r="CR9" s="416"/>
      <c r="CS9" s="415">
        <v>6711</v>
      </c>
      <c r="CT9" s="416"/>
      <c r="CU9" s="415">
        <v>11959</v>
      </c>
      <c r="CV9" s="416"/>
      <c r="CW9" s="415">
        <v>4587</v>
      </c>
      <c r="CX9" s="416"/>
      <c r="CY9" s="415">
        <v>230964</v>
      </c>
      <c r="CZ9" s="416"/>
      <c r="DA9" s="415">
        <v>63064</v>
      </c>
      <c r="DB9" s="416"/>
      <c r="DC9" s="415">
        <v>332661</v>
      </c>
      <c r="DD9" s="416"/>
      <c r="DE9" s="415">
        <v>937</v>
      </c>
      <c r="DF9" s="416"/>
      <c r="DG9" s="415">
        <v>153989</v>
      </c>
      <c r="DH9" s="416"/>
      <c r="DI9" s="415">
        <v>38269</v>
      </c>
      <c r="DJ9" s="416"/>
      <c r="DK9" s="415"/>
      <c r="DL9" s="416" t="s">
        <v>39</v>
      </c>
      <c r="DM9" s="415">
        <v>841887</v>
      </c>
      <c r="DN9" s="416"/>
      <c r="DO9" s="415">
        <v>419394</v>
      </c>
      <c r="DP9" s="416"/>
      <c r="DQ9" s="415"/>
      <c r="DR9" s="416" t="s">
        <v>39</v>
      </c>
      <c r="DS9" s="415">
        <v>7811</v>
      </c>
      <c r="DT9" s="416"/>
      <c r="DU9" s="415">
        <v>12459</v>
      </c>
      <c r="DV9" s="416"/>
      <c r="DW9" s="415">
        <v>4527</v>
      </c>
      <c r="DX9" s="416"/>
      <c r="DY9" s="415">
        <v>272313</v>
      </c>
      <c r="DZ9" s="416" t="s">
        <v>458</v>
      </c>
      <c r="EA9" s="415">
        <v>109165</v>
      </c>
      <c r="EB9" s="416"/>
    </row>
    <row r="10" spans="1:132" ht="15" thickBot="1">
      <c r="AC10" s="657"/>
      <c r="AD10" s="658"/>
      <c r="AE10" s="658"/>
      <c r="AF10" s="658"/>
      <c r="AG10" s="658"/>
      <c r="AH10" s="658"/>
      <c r="AI10" s="658"/>
      <c r="AJ10" s="658"/>
      <c r="AK10" s="658"/>
      <c r="AL10" s="658"/>
      <c r="AM10" s="658"/>
      <c r="AN10" s="658"/>
      <c r="AO10" s="658"/>
      <c r="AP10" s="658"/>
      <c r="AQ10" s="658"/>
      <c r="AR10" s="658"/>
      <c r="AS10" s="658"/>
      <c r="AT10" s="658"/>
      <c r="AU10" s="658"/>
      <c r="AV10" s="658"/>
      <c r="AW10" s="658"/>
      <c r="AX10" s="658"/>
      <c r="AY10" s="658"/>
      <c r="AZ10" s="658"/>
      <c r="BA10" s="658"/>
      <c r="BB10" s="75"/>
    </row>
    <row r="15" spans="1:132" ht="20.399999999999999" customHeight="1"/>
  </sheetData>
  <mergeCells count="140">
    <mergeCell ref="A1:C1"/>
    <mergeCell ref="A2:B7"/>
    <mergeCell ref="C2:EB2"/>
    <mergeCell ref="C3:EB3"/>
    <mergeCell ref="C4:AB4"/>
    <mergeCell ref="AC4:BB4"/>
    <mergeCell ref="BC4:CB4"/>
    <mergeCell ref="CC4:DB4"/>
    <mergeCell ref="DC4:EB4"/>
    <mergeCell ref="C5:EB5"/>
    <mergeCell ref="O6:P6"/>
    <mergeCell ref="Q6:R6"/>
    <mergeCell ref="S6:T6"/>
    <mergeCell ref="U6:V6"/>
    <mergeCell ref="W6:X6"/>
    <mergeCell ref="Y6:Z6"/>
    <mergeCell ref="C6:D6"/>
    <mergeCell ref="E6:F6"/>
    <mergeCell ref="G6:H6"/>
    <mergeCell ref="I6:J6"/>
    <mergeCell ref="K6:L6"/>
    <mergeCell ref="M6:N6"/>
    <mergeCell ref="AM6:AN6"/>
    <mergeCell ref="AO6:AP6"/>
    <mergeCell ref="AQ6:AR6"/>
    <mergeCell ref="AS6:AT6"/>
    <mergeCell ref="AU6:AV6"/>
    <mergeCell ref="AW6:AX6"/>
    <mergeCell ref="AA6:AB6"/>
    <mergeCell ref="AC6:AD6"/>
    <mergeCell ref="AE6:AF6"/>
    <mergeCell ref="AG6:AH6"/>
    <mergeCell ref="AI6:AJ6"/>
    <mergeCell ref="AK6:AL6"/>
    <mergeCell ref="BK6:BL6"/>
    <mergeCell ref="BM6:BN6"/>
    <mergeCell ref="BO6:BP6"/>
    <mergeCell ref="BQ6:BR6"/>
    <mergeCell ref="BS6:BT6"/>
    <mergeCell ref="BU6:BV6"/>
    <mergeCell ref="AY6:AZ6"/>
    <mergeCell ref="BA6:BB6"/>
    <mergeCell ref="BC6:BD6"/>
    <mergeCell ref="BE6:BF6"/>
    <mergeCell ref="BG6:BH6"/>
    <mergeCell ref="BI6:BJ6"/>
    <mergeCell ref="CM6:CN6"/>
    <mergeCell ref="CO6:CP6"/>
    <mergeCell ref="CQ6:CR6"/>
    <mergeCell ref="CS6:CT6"/>
    <mergeCell ref="BW6:BX6"/>
    <mergeCell ref="BY6:BZ6"/>
    <mergeCell ref="CA6:CB6"/>
    <mergeCell ref="CC6:CD6"/>
    <mergeCell ref="CE6:CF6"/>
    <mergeCell ref="CG6:CH6"/>
    <mergeCell ref="DS6:DT6"/>
    <mergeCell ref="DU6:DV6"/>
    <mergeCell ref="DW6:DX6"/>
    <mergeCell ref="DY6:DZ6"/>
    <mergeCell ref="EA6:EB6"/>
    <mergeCell ref="C7:D7"/>
    <mergeCell ref="E7:F7"/>
    <mergeCell ref="G7:H7"/>
    <mergeCell ref="I7:J7"/>
    <mergeCell ref="K7:L7"/>
    <mergeCell ref="DG6:DH6"/>
    <mergeCell ref="DI6:DJ6"/>
    <mergeCell ref="DK6:DL6"/>
    <mergeCell ref="DM6:DN6"/>
    <mergeCell ref="DO6:DP6"/>
    <mergeCell ref="DQ6:DR6"/>
    <mergeCell ref="CU6:CV6"/>
    <mergeCell ref="CW6:CX6"/>
    <mergeCell ref="CY6:CZ6"/>
    <mergeCell ref="DA6:DB6"/>
    <mergeCell ref="DC6:DD6"/>
    <mergeCell ref="DE6:DF6"/>
    <mergeCell ref="CI6:CJ6"/>
    <mergeCell ref="CK6:CL6"/>
    <mergeCell ref="Y7:Z7"/>
    <mergeCell ref="AA7:AB7"/>
    <mergeCell ref="AC7:AD7"/>
    <mergeCell ref="AE7:AF7"/>
    <mergeCell ref="AG7:AH7"/>
    <mergeCell ref="AI7:AJ7"/>
    <mergeCell ref="M7:N7"/>
    <mergeCell ref="O7:P7"/>
    <mergeCell ref="Q7:R7"/>
    <mergeCell ref="S7:T7"/>
    <mergeCell ref="U7:V7"/>
    <mergeCell ref="W7:X7"/>
    <mergeCell ref="AW7:AX7"/>
    <mergeCell ref="AY7:AZ7"/>
    <mergeCell ref="BA7:BB7"/>
    <mergeCell ref="BC7:BD7"/>
    <mergeCell ref="BE7:BF7"/>
    <mergeCell ref="BG7:BH7"/>
    <mergeCell ref="AK7:AL7"/>
    <mergeCell ref="AM7:AN7"/>
    <mergeCell ref="AO7:AP7"/>
    <mergeCell ref="AQ7:AR7"/>
    <mergeCell ref="AS7:AT7"/>
    <mergeCell ref="AU7:AV7"/>
    <mergeCell ref="BU7:BV7"/>
    <mergeCell ref="BW7:BX7"/>
    <mergeCell ref="BY7:BZ7"/>
    <mergeCell ref="CA7:CB7"/>
    <mergeCell ref="CC7:CD7"/>
    <mergeCell ref="CE7:CF7"/>
    <mergeCell ref="BI7:BJ7"/>
    <mergeCell ref="BK7:BL7"/>
    <mergeCell ref="BM7:BN7"/>
    <mergeCell ref="BO7:BP7"/>
    <mergeCell ref="BQ7:BR7"/>
    <mergeCell ref="BS7:BT7"/>
    <mergeCell ref="CS7:CT7"/>
    <mergeCell ref="CU7:CV7"/>
    <mergeCell ref="CW7:CX7"/>
    <mergeCell ref="CY7:CZ7"/>
    <mergeCell ref="DA7:DB7"/>
    <mergeCell ref="DC7:DD7"/>
    <mergeCell ref="CG7:CH7"/>
    <mergeCell ref="CI7:CJ7"/>
    <mergeCell ref="CK7:CL7"/>
    <mergeCell ref="CM7:CN7"/>
    <mergeCell ref="CO7:CP7"/>
    <mergeCell ref="CQ7:CR7"/>
    <mergeCell ref="DQ7:DR7"/>
    <mergeCell ref="DS7:DT7"/>
    <mergeCell ref="DU7:DV7"/>
    <mergeCell ref="DW7:DX7"/>
    <mergeCell ref="DY7:DZ7"/>
    <mergeCell ref="EA7:EB7"/>
    <mergeCell ref="DE7:DF7"/>
    <mergeCell ref="DG7:DH7"/>
    <mergeCell ref="DI7:DJ7"/>
    <mergeCell ref="DK7:DL7"/>
    <mergeCell ref="DM7:DN7"/>
    <mergeCell ref="DO7:DP7"/>
  </mergeCells>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DA84-33F6-4A9A-A339-9904E37D3EC0}">
  <dimension ref="G13:BP42"/>
  <sheetViews>
    <sheetView topLeftCell="A13" workbookViewId="0"/>
  </sheetViews>
  <sheetFormatPr defaultRowHeight="14.4"/>
  <sheetData>
    <row r="13" spans="7:20" ht="15" thickBot="1"/>
    <row r="14" spans="7:20" ht="15" thickBot="1">
      <c r="G14" s="1162" t="s">
        <v>499</v>
      </c>
      <c r="H14" s="1163"/>
      <c r="I14" s="1164"/>
    </row>
    <row r="15" spans="7:20" ht="22.8" customHeight="1">
      <c r="G15" s="1131" t="s">
        <v>496</v>
      </c>
      <c r="H15" s="1132"/>
      <c r="I15" s="1133" t="s">
        <v>497</v>
      </c>
      <c r="J15" s="1136"/>
      <c r="K15" s="1136"/>
      <c r="L15" s="1136"/>
      <c r="M15" s="1136"/>
      <c r="N15" s="1136"/>
      <c r="O15" s="1136"/>
      <c r="P15" s="1136"/>
      <c r="Q15" s="1136"/>
      <c r="R15" s="1136"/>
      <c r="S15" s="1136"/>
      <c r="T15" s="1205"/>
    </row>
    <row r="16" spans="7:20">
      <c r="G16" s="1131"/>
      <c r="H16" s="1132"/>
      <c r="I16" s="1137" t="s">
        <v>449</v>
      </c>
      <c r="J16" s="1138"/>
      <c r="K16" s="1138"/>
      <c r="L16" s="1138"/>
      <c r="M16" s="1138"/>
      <c r="N16" s="1138"/>
      <c r="O16" s="1138"/>
      <c r="P16" s="1138"/>
      <c r="Q16" s="1138"/>
      <c r="R16" s="1138"/>
      <c r="S16" s="1138"/>
      <c r="T16" s="1204"/>
    </row>
    <row r="17" spans="7:68">
      <c r="G17" s="1131"/>
      <c r="H17" s="1132"/>
      <c r="I17" s="1137">
        <v>2021</v>
      </c>
      <c r="J17" s="1204"/>
      <c r="K17" s="1137">
        <v>2020</v>
      </c>
      <c r="L17" s="1204"/>
      <c r="M17" s="1137">
        <v>2019</v>
      </c>
      <c r="N17" s="1204"/>
      <c r="O17" s="1137">
        <v>2018</v>
      </c>
      <c r="P17" s="1204"/>
      <c r="Q17" s="1137">
        <v>2017</v>
      </c>
      <c r="R17" s="1204"/>
      <c r="S17" s="1137">
        <v>2016</v>
      </c>
      <c r="T17" s="1204"/>
    </row>
    <row r="18" spans="7:68">
      <c r="G18" s="1131"/>
      <c r="H18" s="1132"/>
      <c r="I18" s="1137" t="s">
        <v>498</v>
      </c>
      <c r="J18" s="1138"/>
      <c r="K18" s="1138"/>
      <c r="L18" s="1138"/>
      <c r="M18" s="1138"/>
      <c r="N18" s="1138"/>
      <c r="O18" s="1138"/>
      <c r="P18" s="1138"/>
      <c r="Q18" s="1138"/>
      <c r="R18" s="1138"/>
      <c r="S18" s="1138"/>
      <c r="T18" s="1204"/>
    </row>
    <row r="19" spans="7:68">
      <c r="G19" s="1131"/>
      <c r="H19" s="1132"/>
      <c r="I19" s="1137" t="s">
        <v>1</v>
      </c>
      <c r="J19" s="1138"/>
      <c r="K19" s="1138"/>
      <c r="L19" s="1138"/>
      <c r="M19" s="1138"/>
      <c r="N19" s="1138"/>
      <c r="O19" s="1138"/>
      <c r="P19" s="1138"/>
      <c r="Q19" s="1138"/>
      <c r="R19" s="1138"/>
      <c r="S19" s="1138"/>
      <c r="T19" s="1204"/>
    </row>
    <row r="20" spans="7:68">
      <c r="G20" s="1133"/>
      <c r="H20" s="1134"/>
      <c r="I20" s="1137" t="s">
        <v>492</v>
      </c>
      <c r="J20" s="1204"/>
      <c r="K20" s="1137" t="s">
        <v>492</v>
      </c>
      <c r="L20" s="1204"/>
      <c r="M20" s="1137" t="s">
        <v>492</v>
      </c>
      <c r="N20" s="1204"/>
      <c r="O20" s="1137" t="s">
        <v>492</v>
      </c>
      <c r="P20" s="1204"/>
      <c r="Q20" s="1137" t="s">
        <v>492</v>
      </c>
      <c r="R20" s="1204"/>
      <c r="S20" s="1137" t="s">
        <v>492</v>
      </c>
      <c r="T20" s="1204"/>
    </row>
    <row r="21" spans="7:68">
      <c r="G21" s="409" t="s">
        <v>263</v>
      </c>
      <c r="H21" s="410" t="s">
        <v>430</v>
      </c>
      <c r="I21" s="411">
        <v>7358539</v>
      </c>
      <c r="J21" s="412" t="s">
        <v>458</v>
      </c>
      <c r="K21" s="411">
        <v>6418030</v>
      </c>
      <c r="L21" s="412"/>
      <c r="M21" s="411">
        <v>6526562</v>
      </c>
      <c r="N21" s="412"/>
      <c r="O21" s="411">
        <v>6061243</v>
      </c>
      <c r="P21" s="412"/>
      <c r="Q21" s="411">
        <v>6736772</v>
      </c>
      <c r="R21" s="412"/>
      <c r="S21" s="411">
        <v>6021968</v>
      </c>
      <c r="T21" s="412"/>
    </row>
    <row r="22" spans="7:68">
      <c r="G22" s="413" t="s">
        <v>3</v>
      </c>
      <c r="H22" s="414">
        <v>16</v>
      </c>
      <c r="I22" s="415">
        <v>1964297</v>
      </c>
      <c r="J22" s="416" t="s">
        <v>458</v>
      </c>
      <c r="K22" s="415">
        <v>1716954</v>
      </c>
      <c r="L22" s="416"/>
      <c r="M22" s="415">
        <v>1584854</v>
      </c>
      <c r="N22" s="416"/>
      <c r="O22" s="415">
        <v>1573130</v>
      </c>
      <c r="P22" s="416"/>
      <c r="Q22" s="415">
        <v>1882215</v>
      </c>
      <c r="R22" s="416"/>
      <c r="S22" s="415">
        <v>1603586</v>
      </c>
      <c r="T22" s="416"/>
    </row>
    <row r="23" spans="7:68">
      <c r="G23" s="409" t="s">
        <v>150</v>
      </c>
      <c r="H23" s="410" t="s">
        <v>290</v>
      </c>
      <c r="I23" s="411">
        <v>74083</v>
      </c>
      <c r="J23" s="412" t="s">
        <v>458</v>
      </c>
      <c r="K23" s="411">
        <v>66114</v>
      </c>
      <c r="L23" s="412"/>
      <c r="M23" s="411">
        <v>59886</v>
      </c>
      <c r="N23" s="412"/>
      <c r="O23" s="411">
        <v>66341</v>
      </c>
      <c r="P23" s="412"/>
      <c r="Q23" s="411">
        <v>94458</v>
      </c>
      <c r="R23" s="412"/>
      <c r="S23" s="411">
        <v>66332</v>
      </c>
      <c r="T23" s="412"/>
    </row>
    <row r="24" spans="7:68">
      <c r="G24" s="413" t="s">
        <v>151</v>
      </c>
      <c r="H24" s="414" t="s">
        <v>291</v>
      </c>
      <c r="I24" s="415">
        <v>247048</v>
      </c>
      <c r="J24" s="416" t="s">
        <v>458</v>
      </c>
      <c r="K24" s="415">
        <v>157590</v>
      </c>
      <c r="L24" s="416"/>
      <c r="M24" s="415">
        <v>224023</v>
      </c>
      <c r="N24" s="416"/>
      <c r="O24" s="415">
        <v>154553</v>
      </c>
      <c r="P24" s="416"/>
      <c r="Q24" s="415">
        <v>272387</v>
      </c>
      <c r="R24" s="416"/>
      <c r="S24" s="415">
        <v>206891</v>
      </c>
      <c r="T24" s="416"/>
    </row>
    <row r="25" spans="7:68">
      <c r="G25" s="409" t="s">
        <v>152</v>
      </c>
      <c r="H25" s="410" t="s">
        <v>292</v>
      </c>
      <c r="I25" s="411">
        <v>315213</v>
      </c>
      <c r="J25" s="412" t="s">
        <v>458</v>
      </c>
      <c r="K25" s="411">
        <v>259824</v>
      </c>
      <c r="L25" s="412"/>
      <c r="M25" s="411">
        <v>298732</v>
      </c>
      <c r="N25" s="412"/>
      <c r="O25" s="411">
        <v>199768</v>
      </c>
      <c r="P25" s="412"/>
      <c r="Q25" s="411">
        <v>241243</v>
      </c>
      <c r="R25" s="412"/>
      <c r="S25" s="411">
        <v>297253</v>
      </c>
      <c r="T25" s="412"/>
    </row>
    <row r="29" spans="7:68" ht="15" thickBot="1"/>
    <row r="30" spans="7:68" ht="15" thickBot="1">
      <c r="G30" s="1162" t="s">
        <v>1359</v>
      </c>
      <c r="H30" s="1163"/>
      <c r="I30" s="1164"/>
    </row>
    <row r="31" spans="7:68">
      <c r="G31" s="1129" t="s">
        <v>496</v>
      </c>
      <c r="H31" s="1130"/>
      <c r="I31" s="1135" t="s">
        <v>1352</v>
      </c>
      <c r="J31" s="1136"/>
      <c r="K31" s="1136"/>
      <c r="L31" s="1136"/>
      <c r="M31" s="1136"/>
      <c r="N31" s="1136"/>
      <c r="O31" s="1136"/>
      <c r="P31" s="1136"/>
      <c r="Q31" s="1136"/>
      <c r="R31" s="1136"/>
      <c r="S31" s="1136"/>
      <c r="T31" s="1136"/>
      <c r="U31" s="1136"/>
      <c r="V31" s="1136"/>
      <c r="W31" s="1136"/>
      <c r="X31" s="1136"/>
      <c r="Y31" s="1136"/>
      <c r="Z31" s="1136"/>
      <c r="AA31" s="1136"/>
      <c r="AB31" s="1136"/>
      <c r="AC31" s="1136"/>
      <c r="AD31" s="1136"/>
      <c r="AE31" s="1136"/>
      <c r="AF31" s="1136"/>
      <c r="AG31" s="1136"/>
      <c r="AH31" s="1136"/>
      <c r="AI31" s="1136"/>
      <c r="AJ31" s="1136"/>
      <c r="AK31" s="1136"/>
      <c r="AL31" s="1136"/>
      <c r="AM31" s="1136"/>
      <c r="AN31" s="1136"/>
      <c r="AO31" s="1136"/>
      <c r="AP31" s="1136"/>
      <c r="AQ31" s="1136"/>
      <c r="AR31" s="1136"/>
      <c r="AS31" s="1136"/>
      <c r="AT31" s="1136"/>
      <c r="AU31" s="1136"/>
      <c r="AV31" s="1136"/>
      <c r="AW31" s="1136"/>
      <c r="AX31" s="1136"/>
      <c r="AY31" s="1136"/>
      <c r="AZ31" s="1136"/>
      <c r="BA31" s="1136"/>
      <c r="BB31" s="1136"/>
      <c r="BC31" s="1136"/>
      <c r="BD31" s="1136"/>
      <c r="BE31" s="1136"/>
      <c r="BF31" s="1136"/>
      <c r="BG31" s="1136"/>
      <c r="BH31" s="1136"/>
      <c r="BI31" s="1136"/>
      <c r="BJ31" s="1136"/>
      <c r="BK31" s="1136"/>
      <c r="BL31" s="1136"/>
      <c r="BM31" s="1136"/>
      <c r="BN31" s="1136"/>
      <c r="BO31" s="1136"/>
      <c r="BP31" s="1205"/>
    </row>
    <row r="32" spans="7:68">
      <c r="G32" s="1131"/>
      <c r="H32" s="1132"/>
      <c r="I32" s="1137" t="s">
        <v>449</v>
      </c>
      <c r="J32" s="1138"/>
      <c r="K32" s="1138"/>
      <c r="L32" s="1138"/>
      <c r="M32" s="1138"/>
      <c r="N32" s="1138"/>
      <c r="O32" s="1138"/>
      <c r="P32" s="1138"/>
      <c r="Q32" s="1138"/>
      <c r="R32" s="1138"/>
      <c r="S32" s="1138"/>
      <c r="T32" s="1138"/>
      <c r="U32" s="1138"/>
      <c r="V32" s="1138"/>
      <c r="W32" s="1138"/>
      <c r="X32" s="1138"/>
      <c r="Y32" s="1138"/>
      <c r="Z32" s="1138"/>
      <c r="AA32" s="1138"/>
      <c r="AB32" s="1138"/>
      <c r="AC32" s="1138"/>
      <c r="AD32" s="1138"/>
      <c r="AE32" s="1138"/>
      <c r="AF32" s="1138"/>
      <c r="AG32" s="1138"/>
      <c r="AH32" s="1138"/>
      <c r="AI32" s="1138"/>
      <c r="AJ32" s="1138"/>
      <c r="AK32" s="1138"/>
      <c r="AL32" s="1138"/>
      <c r="AM32" s="1138"/>
      <c r="AN32" s="1138"/>
      <c r="AO32" s="1138"/>
      <c r="AP32" s="1138"/>
      <c r="AQ32" s="1138"/>
      <c r="AR32" s="1138"/>
      <c r="AS32" s="1138"/>
      <c r="AT32" s="1138"/>
      <c r="AU32" s="1138"/>
      <c r="AV32" s="1138"/>
      <c r="AW32" s="1138"/>
      <c r="AX32" s="1138"/>
      <c r="AY32" s="1138"/>
      <c r="AZ32" s="1138"/>
      <c r="BA32" s="1138"/>
      <c r="BB32" s="1138"/>
      <c r="BC32" s="1138"/>
      <c r="BD32" s="1138"/>
      <c r="BE32" s="1138"/>
      <c r="BF32" s="1138"/>
      <c r="BG32" s="1138"/>
      <c r="BH32" s="1138"/>
      <c r="BI32" s="1138"/>
      <c r="BJ32" s="1138"/>
      <c r="BK32" s="1138"/>
      <c r="BL32" s="1138"/>
      <c r="BM32" s="1138"/>
      <c r="BN32" s="1138"/>
      <c r="BO32" s="1138"/>
      <c r="BP32" s="1204"/>
    </row>
    <row r="33" spans="7:68">
      <c r="G33" s="1131"/>
      <c r="H33" s="1132"/>
      <c r="I33" s="1137">
        <v>2021</v>
      </c>
      <c r="J33" s="1138"/>
      <c r="K33" s="1138"/>
      <c r="L33" s="1138"/>
      <c r="M33" s="1138"/>
      <c r="N33" s="1138"/>
      <c r="O33" s="1138"/>
      <c r="P33" s="1138"/>
      <c r="Q33" s="1138"/>
      <c r="R33" s="1138"/>
      <c r="S33" s="1138"/>
      <c r="T33" s="1204"/>
      <c r="U33" s="1137">
        <v>2020</v>
      </c>
      <c r="V33" s="1138"/>
      <c r="W33" s="1138"/>
      <c r="X33" s="1138"/>
      <c r="Y33" s="1138"/>
      <c r="Z33" s="1138"/>
      <c r="AA33" s="1138"/>
      <c r="AB33" s="1138"/>
      <c r="AC33" s="1138"/>
      <c r="AD33" s="1138"/>
      <c r="AE33" s="1138"/>
      <c r="AF33" s="1204"/>
      <c r="AG33" s="1137">
        <v>2019</v>
      </c>
      <c r="AH33" s="1138"/>
      <c r="AI33" s="1138"/>
      <c r="AJ33" s="1138"/>
      <c r="AK33" s="1138"/>
      <c r="AL33" s="1138"/>
      <c r="AM33" s="1138"/>
      <c r="AN33" s="1138"/>
      <c r="AO33" s="1138"/>
      <c r="AP33" s="1138"/>
      <c r="AQ33" s="1138"/>
      <c r="AR33" s="1204"/>
      <c r="AS33" s="1137">
        <v>2018</v>
      </c>
      <c r="AT33" s="1138"/>
      <c r="AU33" s="1138"/>
      <c r="AV33" s="1138"/>
      <c r="AW33" s="1138"/>
      <c r="AX33" s="1138"/>
      <c r="AY33" s="1138"/>
      <c r="AZ33" s="1138"/>
      <c r="BA33" s="1138"/>
      <c r="BB33" s="1138"/>
      <c r="BC33" s="1138"/>
      <c r="BD33" s="1204"/>
      <c r="BE33" s="1137">
        <v>2017</v>
      </c>
      <c r="BF33" s="1138"/>
      <c r="BG33" s="1138"/>
      <c r="BH33" s="1138"/>
      <c r="BI33" s="1138"/>
      <c r="BJ33" s="1138"/>
      <c r="BK33" s="1138"/>
      <c r="BL33" s="1138"/>
      <c r="BM33" s="1138"/>
      <c r="BN33" s="1138"/>
      <c r="BO33" s="1138"/>
      <c r="BP33" s="1204"/>
    </row>
    <row r="34" spans="7:68">
      <c r="G34" s="1131"/>
      <c r="H34" s="1132"/>
      <c r="I34" s="1137" t="s">
        <v>498</v>
      </c>
      <c r="J34" s="1138"/>
      <c r="K34" s="1138"/>
      <c r="L34" s="1138"/>
      <c r="M34" s="1138"/>
      <c r="N34" s="1138"/>
      <c r="O34" s="1138"/>
      <c r="P34" s="1138"/>
      <c r="Q34" s="1138"/>
      <c r="R34" s="1138"/>
      <c r="S34" s="1138"/>
      <c r="T34" s="1138"/>
      <c r="U34" s="1138"/>
      <c r="V34" s="1138"/>
      <c r="W34" s="1138"/>
      <c r="X34" s="1138"/>
      <c r="Y34" s="1138"/>
      <c r="Z34" s="1138"/>
      <c r="AA34" s="1138"/>
      <c r="AB34" s="1138"/>
      <c r="AC34" s="1138"/>
      <c r="AD34" s="1138"/>
      <c r="AE34" s="1138"/>
      <c r="AF34" s="1138"/>
      <c r="AG34" s="1138"/>
      <c r="AH34" s="1138"/>
      <c r="AI34" s="1138"/>
      <c r="AJ34" s="1138"/>
      <c r="AK34" s="1138"/>
      <c r="AL34" s="1138"/>
      <c r="AM34" s="1138"/>
      <c r="AN34" s="1138"/>
      <c r="AO34" s="1138"/>
      <c r="AP34" s="1138"/>
      <c r="AQ34" s="1138"/>
      <c r="AR34" s="1138"/>
      <c r="AS34" s="1138"/>
      <c r="AT34" s="1138"/>
      <c r="AU34" s="1138"/>
      <c r="AV34" s="1138"/>
      <c r="AW34" s="1138"/>
      <c r="AX34" s="1138"/>
      <c r="AY34" s="1138"/>
      <c r="AZ34" s="1138"/>
      <c r="BA34" s="1138"/>
      <c r="BB34" s="1138"/>
      <c r="BC34" s="1138"/>
      <c r="BD34" s="1138"/>
      <c r="BE34" s="1138"/>
      <c r="BF34" s="1138"/>
      <c r="BG34" s="1138"/>
      <c r="BH34" s="1138"/>
      <c r="BI34" s="1138"/>
      <c r="BJ34" s="1138"/>
      <c r="BK34" s="1138"/>
      <c r="BL34" s="1138"/>
      <c r="BM34" s="1138"/>
      <c r="BN34" s="1138"/>
      <c r="BO34" s="1138"/>
      <c r="BP34" s="1204"/>
    </row>
    <row r="35" spans="7:68" ht="30.6" customHeight="1">
      <c r="G35" s="1131"/>
      <c r="H35" s="1132"/>
      <c r="I35" s="1137" t="s">
        <v>1</v>
      </c>
      <c r="J35" s="1204"/>
      <c r="K35" s="1137" t="s">
        <v>1353</v>
      </c>
      <c r="L35" s="1204"/>
      <c r="M35" s="1137" t="s">
        <v>1354</v>
      </c>
      <c r="N35" s="1204"/>
      <c r="O35" s="1137" t="s">
        <v>1355</v>
      </c>
      <c r="P35" s="1204"/>
      <c r="Q35" s="1137" t="s">
        <v>1356</v>
      </c>
      <c r="R35" s="1204"/>
      <c r="S35" s="1137" t="s">
        <v>1357</v>
      </c>
      <c r="T35" s="1204"/>
      <c r="U35" s="1137" t="s">
        <v>1</v>
      </c>
      <c r="V35" s="1204"/>
      <c r="W35" s="1137" t="s">
        <v>1353</v>
      </c>
      <c r="X35" s="1204"/>
      <c r="Y35" s="1137" t="s">
        <v>1354</v>
      </c>
      <c r="Z35" s="1204"/>
      <c r="AA35" s="1137" t="s">
        <v>1355</v>
      </c>
      <c r="AB35" s="1204"/>
      <c r="AC35" s="1137" t="s">
        <v>1356</v>
      </c>
      <c r="AD35" s="1204"/>
      <c r="AE35" s="1137" t="s">
        <v>1357</v>
      </c>
      <c r="AF35" s="1204"/>
      <c r="AG35" s="1137" t="s">
        <v>1</v>
      </c>
      <c r="AH35" s="1204"/>
      <c r="AI35" s="1137" t="s">
        <v>1353</v>
      </c>
      <c r="AJ35" s="1204"/>
      <c r="AK35" s="1137" t="s">
        <v>1354</v>
      </c>
      <c r="AL35" s="1204"/>
      <c r="AM35" s="1137" t="s">
        <v>1355</v>
      </c>
      <c r="AN35" s="1204"/>
      <c r="AO35" s="1137" t="s">
        <v>1356</v>
      </c>
      <c r="AP35" s="1204"/>
      <c r="AQ35" s="1137" t="s">
        <v>1357</v>
      </c>
      <c r="AR35" s="1204"/>
      <c r="AS35" s="1137" t="s">
        <v>1</v>
      </c>
      <c r="AT35" s="1204"/>
      <c r="AU35" s="1137" t="s">
        <v>1353</v>
      </c>
      <c r="AV35" s="1204"/>
      <c r="AW35" s="1137" t="s">
        <v>1354</v>
      </c>
      <c r="AX35" s="1204"/>
      <c r="AY35" s="1137" t="s">
        <v>1355</v>
      </c>
      <c r="AZ35" s="1204"/>
      <c r="BA35" s="1137" t="s">
        <v>1356</v>
      </c>
      <c r="BB35" s="1204"/>
      <c r="BC35" s="1137" t="s">
        <v>1357</v>
      </c>
      <c r="BD35" s="1204"/>
      <c r="BE35" s="1137" t="s">
        <v>1</v>
      </c>
      <c r="BF35" s="1204"/>
      <c r="BG35" s="1137" t="s">
        <v>1353</v>
      </c>
      <c r="BH35" s="1204"/>
      <c r="BI35" s="1137" t="s">
        <v>1354</v>
      </c>
      <c r="BJ35" s="1204"/>
      <c r="BK35" s="1137" t="s">
        <v>1355</v>
      </c>
      <c r="BL35" s="1204"/>
      <c r="BM35" s="1137" t="s">
        <v>1356</v>
      </c>
      <c r="BN35" s="1204"/>
      <c r="BO35" s="1137" t="s">
        <v>1357</v>
      </c>
      <c r="BP35" s="1204"/>
    </row>
    <row r="36" spans="7:68">
      <c r="G36" s="1133"/>
      <c r="H36" s="1134"/>
      <c r="I36" s="1137" t="s">
        <v>492</v>
      </c>
      <c r="J36" s="1204"/>
      <c r="K36" s="1137" t="s">
        <v>492</v>
      </c>
      <c r="L36" s="1204"/>
      <c r="M36" s="1137" t="s">
        <v>492</v>
      </c>
      <c r="N36" s="1204"/>
      <c r="O36" s="1137" t="s">
        <v>492</v>
      </c>
      <c r="P36" s="1204"/>
      <c r="Q36" s="1137" t="s">
        <v>492</v>
      </c>
      <c r="R36" s="1204"/>
      <c r="S36" s="1137" t="s">
        <v>492</v>
      </c>
      <c r="T36" s="1204"/>
      <c r="U36" s="1137" t="s">
        <v>492</v>
      </c>
      <c r="V36" s="1204"/>
      <c r="W36" s="1137" t="s">
        <v>492</v>
      </c>
      <c r="X36" s="1204"/>
      <c r="Y36" s="1137" t="s">
        <v>492</v>
      </c>
      <c r="Z36" s="1204"/>
      <c r="AA36" s="1137" t="s">
        <v>492</v>
      </c>
      <c r="AB36" s="1204"/>
      <c r="AC36" s="1137" t="s">
        <v>492</v>
      </c>
      <c r="AD36" s="1204"/>
      <c r="AE36" s="1137" t="s">
        <v>492</v>
      </c>
      <c r="AF36" s="1204"/>
      <c r="AG36" s="1137" t="s">
        <v>492</v>
      </c>
      <c r="AH36" s="1204"/>
      <c r="AI36" s="1137" t="s">
        <v>492</v>
      </c>
      <c r="AJ36" s="1204"/>
      <c r="AK36" s="1137" t="s">
        <v>492</v>
      </c>
      <c r="AL36" s="1204"/>
      <c r="AM36" s="1137" t="s">
        <v>492</v>
      </c>
      <c r="AN36" s="1204"/>
      <c r="AO36" s="1137" t="s">
        <v>492</v>
      </c>
      <c r="AP36" s="1204"/>
      <c r="AQ36" s="1137" t="s">
        <v>492</v>
      </c>
      <c r="AR36" s="1204"/>
      <c r="AS36" s="1137" t="s">
        <v>492</v>
      </c>
      <c r="AT36" s="1204"/>
      <c r="AU36" s="1137" t="s">
        <v>492</v>
      </c>
      <c r="AV36" s="1204"/>
      <c r="AW36" s="1137" t="s">
        <v>492</v>
      </c>
      <c r="AX36" s="1204"/>
      <c r="AY36" s="1137" t="s">
        <v>492</v>
      </c>
      <c r="AZ36" s="1204"/>
      <c r="BA36" s="1137" t="s">
        <v>492</v>
      </c>
      <c r="BB36" s="1204"/>
      <c r="BC36" s="1137" t="s">
        <v>492</v>
      </c>
      <c r="BD36" s="1204"/>
      <c r="BE36" s="1137" t="s">
        <v>492</v>
      </c>
      <c r="BF36" s="1204"/>
      <c r="BG36" s="1137" t="s">
        <v>492</v>
      </c>
      <c r="BH36" s="1204"/>
      <c r="BI36" s="1137" t="s">
        <v>492</v>
      </c>
      <c r="BJ36" s="1204"/>
      <c r="BK36" s="1137" t="s">
        <v>492</v>
      </c>
      <c r="BL36" s="1204"/>
      <c r="BM36" s="1137" t="s">
        <v>492</v>
      </c>
      <c r="BN36" s="1204"/>
      <c r="BO36" s="1137" t="s">
        <v>492</v>
      </c>
      <c r="BP36" s="1204"/>
    </row>
    <row r="37" spans="7:68">
      <c r="G37" s="409" t="s">
        <v>263</v>
      </c>
      <c r="H37" s="410" t="s">
        <v>430</v>
      </c>
      <c r="I37" s="411">
        <v>7185474</v>
      </c>
      <c r="J37" s="412" t="s">
        <v>458</v>
      </c>
      <c r="K37" s="411">
        <v>651584</v>
      </c>
      <c r="L37" s="412" t="s">
        <v>458</v>
      </c>
      <c r="M37" s="411">
        <v>3233398</v>
      </c>
      <c r="N37" s="412" t="s">
        <v>458</v>
      </c>
      <c r="O37" s="411">
        <v>2528024</v>
      </c>
      <c r="P37" s="412" t="s">
        <v>458</v>
      </c>
      <c r="Q37" s="411">
        <v>46647</v>
      </c>
      <c r="R37" s="412" t="s">
        <v>458</v>
      </c>
      <c r="S37" s="411">
        <v>725819</v>
      </c>
      <c r="T37" s="412" t="s">
        <v>458</v>
      </c>
      <c r="U37" s="411">
        <v>6266511</v>
      </c>
      <c r="V37" s="412"/>
      <c r="W37" s="411">
        <v>638236</v>
      </c>
      <c r="X37" s="412"/>
      <c r="Y37" s="411">
        <v>2639375</v>
      </c>
      <c r="Z37" s="412"/>
      <c r="AA37" s="411">
        <v>2360602</v>
      </c>
      <c r="AB37" s="412"/>
      <c r="AC37" s="411">
        <v>27855</v>
      </c>
      <c r="AD37" s="412"/>
      <c r="AE37" s="411">
        <v>600442</v>
      </c>
      <c r="AF37" s="412"/>
      <c r="AG37" s="411">
        <v>6348845</v>
      </c>
      <c r="AH37" s="412"/>
      <c r="AI37" s="411">
        <v>684168</v>
      </c>
      <c r="AJ37" s="412"/>
      <c r="AK37" s="411">
        <v>2857830</v>
      </c>
      <c r="AL37" s="412"/>
      <c r="AM37" s="411">
        <v>2041614</v>
      </c>
      <c r="AN37" s="412"/>
      <c r="AO37" s="411">
        <v>27830</v>
      </c>
      <c r="AP37" s="412"/>
      <c r="AQ37" s="411">
        <v>737402</v>
      </c>
      <c r="AR37" s="412"/>
      <c r="AS37" s="411">
        <v>5883717</v>
      </c>
      <c r="AT37" s="412"/>
      <c r="AU37" s="411">
        <v>713862</v>
      </c>
      <c r="AV37" s="412"/>
      <c r="AW37" s="411">
        <v>2349993</v>
      </c>
      <c r="AX37" s="412"/>
      <c r="AY37" s="411">
        <v>1986196</v>
      </c>
      <c r="AZ37" s="412"/>
      <c r="BA37" s="411">
        <v>41209</v>
      </c>
      <c r="BB37" s="412"/>
      <c r="BC37" s="411">
        <v>792457</v>
      </c>
      <c r="BD37" s="412"/>
      <c r="BE37" s="411">
        <v>6557591</v>
      </c>
      <c r="BF37" s="412"/>
      <c r="BG37" s="411">
        <v>740122</v>
      </c>
      <c r="BH37" s="412"/>
      <c r="BI37" s="411">
        <v>2719843</v>
      </c>
      <c r="BJ37" s="412"/>
      <c r="BK37" s="411">
        <v>1896491</v>
      </c>
      <c r="BL37" s="412"/>
      <c r="BM37" s="411">
        <v>70431</v>
      </c>
      <c r="BN37" s="412"/>
      <c r="BO37" s="411">
        <v>1130704</v>
      </c>
      <c r="BP37" s="412"/>
    </row>
    <row r="38" spans="7:68">
      <c r="G38" s="413" t="s">
        <v>3</v>
      </c>
      <c r="H38" s="414">
        <v>16</v>
      </c>
      <c r="I38" s="415">
        <v>1961673</v>
      </c>
      <c r="J38" s="416" t="s">
        <v>458</v>
      </c>
      <c r="K38" s="415">
        <v>8932</v>
      </c>
      <c r="L38" s="416" t="s">
        <v>458</v>
      </c>
      <c r="M38" s="415">
        <v>547054</v>
      </c>
      <c r="N38" s="416" t="s">
        <v>458</v>
      </c>
      <c r="O38" s="415">
        <v>1032845</v>
      </c>
      <c r="P38" s="416" t="s">
        <v>458</v>
      </c>
      <c r="Q38" s="415">
        <v>15853</v>
      </c>
      <c r="R38" s="416" t="s">
        <v>458</v>
      </c>
      <c r="S38" s="415">
        <v>356989</v>
      </c>
      <c r="T38" s="416" t="s">
        <v>458</v>
      </c>
      <c r="U38" s="415">
        <v>1714734</v>
      </c>
      <c r="V38" s="416"/>
      <c r="W38" s="415">
        <v>8063</v>
      </c>
      <c r="X38" s="416"/>
      <c r="Y38" s="415">
        <v>411645</v>
      </c>
      <c r="Z38" s="416"/>
      <c r="AA38" s="415">
        <v>989657</v>
      </c>
      <c r="AB38" s="416"/>
      <c r="AC38" s="415">
        <v>14185</v>
      </c>
      <c r="AD38" s="416"/>
      <c r="AE38" s="415">
        <v>291184</v>
      </c>
      <c r="AF38" s="416"/>
      <c r="AG38" s="415">
        <v>1582530</v>
      </c>
      <c r="AH38" s="416"/>
      <c r="AI38" s="415">
        <v>8226</v>
      </c>
      <c r="AJ38" s="416"/>
      <c r="AK38" s="415">
        <v>437993</v>
      </c>
      <c r="AL38" s="416"/>
      <c r="AM38" s="415">
        <v>780960</v>
      </c>
      <c r="AN38" s="416"/>
      <c r="AO38" s="415">
        <v>16045</v>
      </c>
      <c r="AP38" s="416"/>
      <c r="AQ38" s="415">
        <v>339306</v>
      </c>
      <c r="AR38" s="416"/>
      <c r="AS38" s="415">
        <v>1570616</v>
      </c>
      <c r="AT38" s="416"/>
      <c r="AU38" s="415">
        <v>9792</v>
      </c>
      <c r="AV38" s="416"/>
      <c r="AW38" s="415">
        <v>327946</v>
      </c>
      <c r="AX38" s="416"/>
      <c r="AY38" s="415">
        <v>848557</v>
      </c>
      <c r="AZ38" s="416"/>
      <c r="BA38" s="415">
        <v>27436</v>
      </c>
      <c r="BB38" s="416"/>
      <c r="BC38" s="415">
        <v>356886</v>
      </c>
      <c r="BD38" s="416"/>
      <c r="BE38" s="415">
        <v>1880134</v>
      </c>
      <c r="BF38" s="416"/>
      <c r="BG38" s="415">
        <v>7581</v>
      </c>
      <c r="BH38" s="416"/>
      <c r="BI38" s="415">
        <v>480214</v>
      </c>
      <c r="BJ38" s="416"/>
      <c r="BK38" s="415">
        <v>851284</v>
      </c>
      <c r="BL38" s="416"/>
      <c r="BM38" s="415">
        <v>42698</v>
      </c>
      <c r="BN38" s="416"/>
      <c r="BO38" s="415">
        <v>498356</v>
      </c>
      <c r="BP38" s="416"/>
    </row>
    <row r="39" spans="7:68">
      <c r="G39" s="409" t="s">
        <v>150</v>
      </c>
      <c r="H39" s="410" t="s">
        <v>290</v>
      </c>
      <c r="I39" s="411">
        <v>74033</v>
      </c>
      <c r="J39" s="412" t="s">
        <v>458</v>
      </c>
      <c r="K39" s="411">
        <v>450</v>
      </c>
      <c r="L39" s="412" t="s">
        <v>458</v>
      </c>
      <c r="M39" s="411">
        <v>54550</v>
      </c>
      <c r="N39" s="412" t="s">
        <v>458</v>
      </c>
      <c r="O39" s="411">
        <v>2458</v>
      </c>
      <c r="P39" s="412" t="s">
        <v>458</v>
      </c>
      <c r="Q39" s="411">
        <v>40</v>
      </c>
      <c r="R39" s="412" t="s">
        <v>458</v>
      </c>
      <c r="S39" s="411">
        <v>16535</v>
      </c>
      <c r="T39" s="412" t="s">
        <v>458</v>
      </c>
      <c r="U39" s="411">
        <v>66064</v>
      </c>
      <c r="V39" s="412"/>
      <c r="W39" s="411">
        <v>73</v>
      </c>
      <c r="X39" s="412"/>
      <c r="Y39" s="411">
        <v>44357</v>
      </c>
      <c r="Z39" s="412"/>
      <c r="AA39" s="411">
        <v>2933</v>
      </c>
      <c r="AB39" s="412"/>
      <c r="AC39" s="411">
        <v>1250</v>
      </c>
      <c r="AD39" s="412"/>
      <c r="AE39" s="411">
        <v>17451</v>
      </c>
      <c r="AF39" s="412"/>
      <c r="AG39" s="411">
        <v>59826</v>
      </c>
      <c r="AH39" s="412"/>
      <c r="AI39" s="411">
        <v>505</v>
      </c>
      <c r="AJ39" s="412"/>
      <c r="AK39" s="411">
        <v>34644</v>
      </c>
      <c r="AL39" s="412"/>
      <c r="AM39" s="411">
        <v>3704</v>
      </c>
      <c r="AN39" s="412"/>
      <c r="AO39" s="411">
        <v>2635</v>
      </c>
      <c r="AP39" s="412"/>
      <c r="AQ39" s="411">
        <v>18338</v>
      </c>
      <c r="AR39" s="412"/>
      <c r="AS39" s="411">
        <v>66215</v>
      </c>
      <c r="AT39" s="412"/>
      <c r="AU39" s="411">
        <v>958</v>
      </c>
      <c r="AV39" s="412"/>
      <c r="AW39" s="411">
        <v>34805</v>
      </c>
      <c r="AX39" s="412"/>
      <c r="AY39" s="411">
        <v>6537</v>
      </c>
      <c r="AZ39" s="412"/>
      <c r="BA39" s="411">
        <v>1500</v>
      </c>
      <c r="BB39" s="412"/>
      <c r="BC39" s="411">
        <v>22415</v>
      </c>
      <c r="BD39" s="412"/>
      <c r="BE39" s="411">
        <v>94358</v>
      </c>
      <c r="BF39" s="412"/>
      <c r="BG39" s="411">
        <v>610</v>
      </c>
      <c r="BH39" s="412"/>
      <c r="BI39" s="411">
        <v>54139</v>
      </c>
      <c r="BJ39" s="412"/>
      <c r="BK39" s="411">
        <v>10258</v>
      </c>
      <c r="BL39" s="412"/>
      <c r="BM39" s="411">
        <v>1506</v>
      </c>
      <c r="BN39" s="412"/>
      <c r="BO39" s="411">
        <v>27844</v>
      </c>
      <c r="BP39" s="412"/>
    </row>
    <row r="40" spans="7:68">
      <c r="G40" s="413" t="s">
        <v>151</v>
      </c>
      <c r="H40" s="414" t="s">
        <v>291</v>
      </c>
      <c r="I40" s="415">
        <v>247033</v>
      </c>
      <c r="J40" s="416" t="s">
        <v>458</v>
      </c>
      <c r="K40" s="415">
        <v>0</v>
      </c>
      <c r="L40" s="416" t="s">
        <v>458</v>
      </c>
      <c r="M40" s="415">
        <v>217039</v>
      </c>
      <c r="N40" s="416" t="s">
        <v>458</v>
      </c>
      <c r="O40" s="415">
        <v>8943</v>
      </c>
      <c r="P40" s="416" t="s">
        <v>458</v>
      </c>
      <c r="Q40" s="415">
        <v>666</v>
      </c>
      <c r="R40" s="416" t="s">
        <v>458</v>
      </c>
      <c r="S40" s="415">
        <v>20385</v>
      </c>
      <c r="T40" s="416" t="s">
        <v>458</v>
      </c>
      <c r="U40" s="415">
        <v>157579</v>
      </c>
      <c r="V40" s="416"/>
      <c r="W40" s="415">
        <v>0</v>
      </c>
      <c r="X40" s="416"/>
      <c r="Y40" s="415">
        <v>143267</v>
      </c>
      <c r="Z40" s="416"/>
      <c r="AA40" s="415">
        <v>2981</v>
      </c>
      <c r="AB40" s="416"/>
      <c r="AC40" s="415">
        <v>304</v>
      </c>
      <c r="AD40" s="416"/>
      <c r="AE40" s="415">
        <v>11028</v>
      </c>
      <c r="AF40" s="416"/>
      <c r="AG40" s="415">
        <v>224013</v>
      </c>
      <c r="AH40" s="416"/>
      <c r="AI40" s="415">
        <v>0</v>
      </c>
      <c r="AJ40" s="416"/>
      <c r="AK40" s="415">
        <v>194941</v>
      </c>
      <c r="AL40" s="416"/>
      <c r="AM40" s="415">
        <v>10185</v>
      </c>
      <c r="AN40" s="416"/>
      <c r="AO40" s="415">
        <v>381</v>
      </c>
      <c r="AP40" s="416"/>
      <c r="AQ40" s="415">
        <v>18506</v>
      </c>
      <c r="AR40" s="416"/>
      <c r="AS40" s="415">
        <v>154534</v>
      </c>
      <c r="AT40" s="416"/>
      <c r="AU40" s="415">
        <v>0</v>
      </c>
      <c r="AV40" s="416"/>
      <c r="AW40" s="415">
        <v>134066</v>
      </c>
      <c r="AX40" s="416"/>
      <c r="AY40" s="415">
        <v>5693</v>
      </c>
      <c r="AZ40" s="416"/>
      <c r="BA40" s="415">
        <v>50</v>
      </c>
      <c r="BB40" s="416"/>
      <c r="BC40" s="415">
        <v>14725</v>
      </c>
      <c r="BD40" s="416"/>
      <c r="BE40" s="415">
        <v>272377</v>
      </c>
      <c r="BF40" s="416"/>
      <c r="BG40" s="415">
        <v>0</v>
      </c>
      <c r="BH40" s="416"/>
      <c r="BI40" s="415">
        <v>217470</v>
      </c>
      <c r="BJ40" s="416"/>
      <c r="BK40" s="415">
        <v>11209</v>
      </c>
      <c r="BL40" s="416"/>
      <c r="BM40" s="415">
        <v>7182</v>
      </c>
      <c r="BN40" s="416"/>
      <c r="BO40" s="415">
        <v>36516</v>
      </c>
      <c r="BP40" s="416"/>
    </row>
    <row r="41" spans="7:68">
      <c r="G41" s="409" t="s">
        <v>152</v>
      </c>
      <c r="H41" s="410" t="s">
        <v>292</v>
      </c>
      <c r="I41" s="411">
        <v>312831</v>
      </c>
      <c r="J41" s="412" t="s">
        <v>458</v>
      </c>
      <c r="K41" s="411">
        <v>8471</v>
      </c>
      <c r="L41" s="412" t="s">
        <v>458</v>
      </c>
      <c r="M41" s="411">
        <v>167764</v>
      </c>
      <c r="N41" s="412" t="s">
        <v>458</v>
      </c>
      <c r="O41" s="411">
        <v>63113</v>
      </c>
      <c r="P41" s="412" t="s">
        <v>458</v>
      </c>
      <c r="Q41" s="411">
        <v>66</v>
      </c>
      <c r="R41" s="412" t="s">
        <v>458</v>
      </c>
      <c r="S41" s="411">
        <v>73417</v>
      </c>
      <c r="T41" s="412" t="s">
        <v>458</v>
      </c>
      <c r="U41" s="411">
        <v>257828</v>
      </c>
      <c r="V41" s="412"/>
      <c r="W41" s="411">
        <v>7981</v>
      </c>
      <c r="X41" s="412"/>
      <c r="Y41" s="411">
        <v>128515</v>
      </c>
      <c r="Z41" s="412"/>
      <c r="AA41" s="411">
        <v>61995</v>
      </c>
      <c r="AB41" s="412"/>
      <c r="AC41" s="411">
        <v>20</v>
      </c>
      <c r="AD41" s="412"/>
      <c r="AE41" s="411">
        <v>59318</v>
      </c>
      <c r="AF41" s="412"/>
      <c r="AG41" s="411">
        <v>296581</v>
      </c>
      <c r="AH41" s="412"/>
      <c r="AI41" s="411">
        <v>7700</v>
      </c>
      <c r="AJ41" s="412"/>
      <c r="AK41" s="411">
        <v>122379</v>
      </c>
      <c r="AL41" s="412"/>
      <c r="AM41" s="411">
        <v>61380</v>
      </c>
      <c r="AN41" s="412"/>
      <c r="AO41" s="411">
        <v>65</v>
      </c>
      <c r="AP41" s="412"/>
      <c r="AQ41" s="411">
        <v>105057</v>
      </c>
      <c r="AR41" s="412"/>
      <c r="AS41" s="411">
        <v>197494</v>
      </c>
      <c r="AT41" s="412"/>
      <c r="AU41" s="411">
        <v>8833</v>
      </c>
      <c r="AV41" s="412"/>
      <c r="AW41" s="411">
        <v>75856</v>
      </c>
      <c r="AX41" s="412"/>
      <c r="AY41" s="411">
        <v>21224</v>
      </c>
      <c r="AZ41" s="412"/>
      <c r="BA41" s="411">
        <v>3070</v>
      </c>
      <c r="BB41" s="412"/>
      <c r="BC41" s="411">
        <v>88510</v>
      </c>
      <c r="BD41" s="412"/>
      <c r="BE41" s="411">
        <v>239408</v>
      </c>
      <c r="BF41" s="412"/>
      <c r="BG41" s="411">
        <v>6960</v>
      </c>
      <c r="BH41" s="412"/>
      <c r="BI41" s="411">
        <v>83377</v>
      </c>
      <c r="BJ41" s="412"/>
      <c r="BK41" s="411">
        <v>17901</v>
      </c>
      <c r="BL41" s="412"/>
      <c r="BM41" s="411">
        <v>11658</v>
      </c>
      <c r="BN41" s="412"/>
      <c r="BO41" s="411">
        <v>119511</v>
      </c>
      <c r="BP41" s="412"/>
    </row>
    <row r="42" spans="7:68">
      <c r="G42" s="417" t="s">
        <v>1358</v>
      </c>
      <c r="H42" s="418"/>
      <c r="I42" s="418"/>
      <c r="J42" s="1203"/>
      <c r="K42" s="1203"/>
      <c r="L42" s="1203"/>
      <c r="M42" s="1203"/>
      <c r="N42" s="1203"/>
      <c r="O42" s="1203"/>
      <c r="P42" s="1203"/>
      <c r="Q42" s="1203"/>
      <c r="R42" s="1203"/>
      <c r="S42" s="1203"/>
      <c r="T42" s="1203"/>
      <c r="U42" s="1203"/>
      <c r="V42" s="1203"/>
      <c r="W42" s="1203"/>
      <c r="X42" s="1203"/>
      <c r="Y42" s="1203"/>
      <c r="Z42" s="1203"/>
      <c r="AA42" s="1203"/>
      <c r="AB42" s="1203"/>
      <c r="AC42" s="1203"/>
      <c r="AD42" s="1203"/>
      <c r="AE42" s="1203"/>
      <c r="AF42" s="1203"/>
      <c r="AG42" s="1203"/>
      <c r="AH42" s="1203"/>
      <c r="AI42" s="1203"/>
      <c r="AJ42" s="1203"/>
      <c r="AK42" s="1203"/>
      <c r="AL42" s="1203"/>
      <c r="AM42" s="1203"/>
      <c r="AN42" s="1203"/>
      <c r="AO42" s="1203"/>
      <c r="AP42" s="1203"/>
      <c r="AQ42" s="1203"/>
      <c r="AR42" s="1203"/>
      <c r="AS42" s="1203"/>
      <c r="AT42" s="1203"/>
      <c r="AU42" s="1203"/>
      <c r="AV42" s="1203"/>
      <c r="AW42" s="1203"/>
      <c r="AX42" s="1203"/>
      <c r="AY42" s="1203"/>
      <c r="AZ42" s="1203"/>
      <c r="BA42" s="1203"/>
      <c r="BB42" s="1203"/>
      <c r="BC42" s="1203"/>
      <c r="BD42" s="1203"/>
      <c r="BE42" s="1203"/>
      <c r="BF42" s="1203"/>
      <c r="BG42" s="1203"/>
      <c r="BH42" s="1203"/>
      <c r="BI42" s="1203"/>
      <c r="BJ42" s="1203"/>
      <c r="BK42" s="1203"/>
      <c r="BL42" s="1203"/>
      <c r="BM42" s="1203"/>
      <c r="BN42" s="1203"/>
      <c r="BO42" s="1203"/>
      <c r="BP42" s="418"/>
    </row>
  </sheetData>
  <mergeCells count="117">
    <mergeCell ref="S17:T17"/>
    <mergeCell ref="I18:T18"/>
    <mergeCell ref="I19:T19"/>
    <mergeCell ref="I20:J20"/>
    <mergeCell ref="K20:L20"/>
    <mergeCell ref="M20:N20"/>
    <mergeCell ref="O20:P20"/>
    <mergeCell ref="Q20:R20"/>
    <mergeCell ref="S20:T20"/>
    <mergeCell ref="I36:J36"/>
    <mergeCell ref="K36:L36"/>
    <mergeCell ref="M36:N36"/>
    <mergeCell ref="O36:P36"/>
    <mergeCell ref="Q36:R36"/>
    <mergeCell ref="K17:L17"/>
    <mergeCell ref="M17:N17"/>
    <mergeCell ref="O17:P17"/>
    <mergeCell ref="Q17:R17"/>
    <mergeCell ref="I34:BP34"/>
    <mergeCell ref="I35:J35"/>
    <mergeCell ref="K35:L35"/>
    <mergeCell ref="M35:N35"/>
    <mergeCell ref="O35:P35"/>
    <mergeCell ref="Q35:R35"/>
    <mergeCell ref="S35:T35"/>
    <mergeCell ref="BI35:BJ35"/>
    <mergeCell ref="BK35:BL35"/>
    <mergeCell ref="BM35:BN35"/>
    <mergeCell ref="BO35:BP35"/>
    <mergeCell ref="S36:T36"/>
    <mergeCell ref="U36:V36"/>
    <mergeCell ref="W36:X36"/>
    <mergeCell ref="Y36:Z36"/>
    <mergeCell ref="G15:H20"/>
    <mergeCell ref="I15:T15"/>
    <mergeCell ref="I16:T16"/>
    <mergeCell ref="I17:J17"/>
    <mergeCell ref="AU35:AV35"/>
    <mergeCell ref="AW35:AX35"/>
    <mergeCell ref="AE35:AF35"/>
    <mergeCell ref="AG35:AH35"/>
    <mergeCell ref="AI35:AJ35"/>
    <mergeCell ref="AK35:AL35"/>
    <mergeCell ref="AM35:AN35"/>
    <mergeCell ref="U35:V35"/>
    <mergeCell ref="W35:X35"/>
    <mergeCell ref="Y35:Z35"/>
    <mergeCell ref="AA35:AB35"/>
    <mergeCell ref="AC35:AD35"/>
    <mergeCell ref="G31:H36"/>
    <mergeCell ref="I31:BP31"/>
    <mergeCell ref="I32:BP32"/>
    <mergeCell ref="I33:T33"/>
    <mergeCell ref="U33:AF33"/>
    <mergeCell ref="AG33:AR33"/>
    <mergeCell ref="AS33:BD33"/>
    <mergeCell ref="BE33:BP33"/>
    <mergeCell ref="AA36:AB36"/>
    <mergeCell ref="AC36:AD36"/>
    <mergeCell ref="AE36:AF36"/>
    <mergeCell ref="AY35:AZ35"/>
    <mergeCell ref="BA35:BB35"/>
    <mergeCell ref="BC35:BD35"/>
    <mergeCell ref="BE35:BF35"/>
    <mergeCell ref="BG35:BH35"/>
    <mergeCell ref="AO35:AP35"/>
    <mergeCell ref="AQ35:AR35"/>
    <mergeCell ref="AS35:AT35"/>
    <mergeCell ref="AH42:AI42"/>
    <mergeCell ref="BA36:BB36"/>
    <mergeCell ref="BC36:BD36"/>
    <mergeCell ref="BE36:BF36"/>
    <mergeCell ref="BG36:BH36"/>
    <mergeCell ref="BI36:BJ36"/>
    <mergeCell ref="AQ36:AR36"/>
    <mergeCell ref="AS36:AT36"/>
    <mergeCell ref="AU36:AV36"/>
    <mergeCell ref="AW36:AX36"/>
    <mergeCell ref="AY36:AZ36"/>
    <mergeCell ref="AG36:AH36"/>
    <mergeCell ref="AI36:AJ36"/>
    <mergeCell ref="AK36:AL36"/>
    <mergeCell ref="AM36:AN36"/>
    <mergeCell ref="AO36:AP36"/>
    <mergeCell ref="P42:Q42"/>
    <mergeCell ref="R42:S42"/>
    <mergeCell ref="T42:U42"/>
    <mergeCell ref="V42:W42"/>
    <mergeCell ref="X42:Y42"/>
    <mergeCell ref="Z42:AA42"/>
    <mergeCell ref="AB42:AC42"/>
    <mergeCell ref="AD42:AE42"/>
    <mergeCell ref="AF42:AG42"/>
    <mergeCell ref="BN42:BO42"/>
    <mergeCell ref="G14:I14"/>
    <mergeCell ref="G30:I30"/>
    <mergeCell ref="BD42:BE42"/>
    <mergeCell ref="BF42:BG42"/>
    <mergeCell ref="BH42:BI42"/>
    <mergeCell ref="BJ42:BK42"/>
    <mergeCell ref="BL42:BM42"/>
    <mergeCell ref="AT42:AU42"/>
    <mergeCell ref="AV42:AW42"/>
    <mergeCell ref="AX42:AY42"/>
    <mergeCell ref="AZ42:BA42"/>
    <mergeCell ref="BB42:BC42"/>
    <mergeCell ref="AJ42:AK42"/>
    <mergeCell ref="AL42:AM42"/>
    <mergeCell ref="AN42:AO42"/>
    <mergeCell ref="AP42:AQ42"/>
    <mergeCell ref="AR42:AS42"/>
    <mergeCell ref="BK36:BL36"/>
    <mergeCell ref="BM36:BN36"/>
    <mergeCell ref="BO36:BP36"/>
    <mergeCell ref="J42:K42"/>
    <mergeCell ref="L42:M42"/>
    <mergeCell ref="N42:O42"/>
  </mergeCells>
  <pageMargins left="0.7" right="0.7" top="0.75" bottom="0.75" header="0.3" footer="0.3"/>
  <drawing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2631-3EA9-4497-AA3D-76ADF51665F3}">
  <dimension ref="B7:AQ49"/>
  <sheetViews>
    <sheetView topLeftCell="A4" workbookViewId="0"/>
  </sheetViews>
  <sheetFormatPr defaultRowHeight="14.4"/>
  <cols>
    <col min="2" max="2" width="18.5546875" bestFit="1" customWidth="1"/>
    <col min="3" max="3" width="3.44140625" bestFit="1" customWidth="1"/>
    <col min="14" max="14" width="18.5546875" bestFit="1" customWidth="1"/>
  </cols>
  <sheetData>
    <row r="7" spans="2:43" ht="15" thickBot="1"/>
    <row r="8" spans="2:43" ht="15" thickBot="1">
      <c r="B8" s="1606" t="s">
        <v>532</v>
      </c>
      <c r="C8" s="1607"/>
      <c r="D8" s="1608"/>
    </row>
    <row r="9" spans="2:43">
      <c r="B9" s="1555" t="s">
        <v>452</v>
      </c>
      <c r="C9" s="1556"/>
      <c r="D9" s="1557" t="s">
        <v>525</v>
      </c>
      <c r="E9" s="1559"/>
      <c r="F9" s="1559"/>
      <c r="G9" s="1559"/>
      <c r="H9" s="1559"/>
      <c r="I9" s="1559"/>
      <c r="J9" s="1559"/>
      <c r="K9" s="1559"/>
      <c r="L9" s="1559"/>
      <c r="M9" s="1559"/>
      <c r="N9" s="1559"/>
      <c r="O9" s="1559"/>
      <c r="P9" s="1559"/>
      <c r="Q9" s="1559"/>
      <c r="R9" s="1559"/>
      <c r="S9" s="1559"/>
      <c r="T9" s="1559"/>
      <c r="U9" s="1559"/>
      <c r="V9" s="1559"/>
      <c r="W9" s="1559"/>
      <c r="X9" s="1559"/>
      <c r="Y9" s="1559"/>
      <c r="Z9" s="1559"/>
      <c r="AA9" s="1559"/>
      <c r="AB9" s="1559"/>
      <c r="AC9" s="1559"/>
      <c r="AD9" s="1559"/>
      <c r="AE9" s="1559"/>
      <c r="AF9" s="1559"/>
      <c r="AG9" s="1559"/>
      <c r="AH9" s="1559"/>
      <c r="AI9" s="1559"/>
      <c r="AJ9" s="1559"/>
      <c r="AK9" s="1559"/>
      <c r="AL9" s="1559"/>
      <c r="AM9" s="1559"/>
      <c r="AN9" s="1559"/>
      <c r="AO9" s="1559"/>
      <c r="AP9" s="1559"/>
      <c r="AQ9" s="1560"/>
    </row>
    <row r="10" spans="2:43">
      <c r="B10" s="1555"/>
      <c r="C10" s="1556"/>
      <c r="D10" s="1551" t="s">
        <v>514</v>
      </c>
      <c r="E10" s="1561"/>
      <c r="F10" s="1561"/>
      <c r="G10" s="1561"/>
      <c r="H10" s="1561"/>
      <c r="I10" s="1561"/>
      <c r="J10" s="1561"/>
      <c r="K10" s="1561"/>
      <c r="L10" s="1561"/>
      <c r="M10" s="1561"/>
      <c r="N10" s="1561"/>
      <c r="O10" s="1561"/>
      <c r="P10" s="1561"/>
      <c r="Q10" s="1561"/>
      <c r="R10" s="1561"/>
      <c r="S10" s="1561"/>
      <c r="T10" s="1561"/>
      <c r="U10" s="1561"/>
      <c r="V10" s="1561"/>
      <c r="W10" s="1561"/>
      <c r="X10" s="1561"/>
      <c r="Y10" s="1561"/>
      <c r="Z10" s="1561"/>
      <c r="AA10" s="1561"/>
      <c r="AB10" s="1561"/>
      <c r="AC10" s="1561"/>
      <c r="AD10" s="1561"/>
      <c r="AE10" s="1561"/>
      <c r="AF10" s="1561"/>
      <c r="AG10" s="1561"/>
      <c r="AH10" s="1561"/>
      <c r="AI10" s="1561"/>
      <c r="AJ10" s="1561"/>
      <c r="AK10" s="1561"/>
      <c r="AL10" s="1561"/>
      <c r="AM10" s="1561"/>
      <c r="AN10" s="1561"/>
      <c r="AO10" s="1561"/>
      <c r="AP10" s="1561"/>
      <c r="AQ10" s="1552"/>
    </row>
    <row r="11" spans="2:43">
      <c r="B11" s="1555"/>
      <c r="C11" s="1556"/>
      <c r="D11" s="1551">
        <v>2020</v>
      </c>
      <c r="E11" s="1561"/>
      <c r="F11" s="1561"/>
      <c r="G11" s="1561"/>
      <c r="H11" s="1561"/>
      <c r="I11" s="1561"/>
      <c r="J11" s="1561"/>
      <c r="K11" s="1552"/>
      <c r="L11" s="1551">
        <v>2019</v>
      </c>
      <c r="M11" s="1561"/>
      <c r="N11" s="1561"/>
      <c r="O11" s="1561"/>
      <c r="P11" s="1561"/>
      <c r="Q11" s="1561"/>
      <c r="R11" s="1561"/>
      <c r="S11" s="1552"/>
      <c r="T11" s="1551">
        <v>2018</v>
      </c>
      <c r="U11" s="1561"/>
      <c r="V11" s="1561"/>
      <c r="W11" s="1561"/>
      <c r="X11" s="1561"/>
      <c r="Y11" s="1561"/>
      <c r="Z11" s="1561"/>
      <c r="AA11" s="1552"/>
      <c r="AB11" s="1551">
        <v>2017</v>
      </c>
      <c r="AC11" s="1561"/>
      <c r="AD11" s="1561"/>
      <c r="AE11" s="1561"/>
      <c r="AF11" s="1561"/>
      <c r="AG11" s="1561"/>
      <c r="AH11" s="1561"/>
      <c r="AI11" s="1552"/>
      <c r="AJ11" s="1551">
        <v>2016</v>
      </c>
      <c r="AK11" s="1561"/>
      <c r="AL11" s="1561"/>
      <c r="AM11" s="1561"/>
      <c r="AN11" s="1561"/>
      <c r="AO11" s="1561"/>
      <c r="AP11" s="1561"/>
      <c r="AQ11" s="1552"/>
    </row>
    <row r="12" spans="2:43">
      <c r="B12" s="1555"/>
      <c r="C12" s="1556"/>
      <c r="D12" s="1551" t="s">
        <v>526</v>
      </c>
      <c r="E12" s="1561"/>
      <c r="F12" s="1561"/>
      <c r="G12" s="1561"/>
      <c r="H12" s="1561"/>
      <c r="I12" s="1561"/>
      <c r="J12" s="1561"/>
      <c r="K12" s="1561"/>
      <c r="L12" s="1561"/>
      <c r="M12" s="1561"/>
      <c r="N12" s="1561"/>
      <c r="O12" s="1561"/>
      <c r="P12" s="1561"/>
      <c r="Q12" s="1561"/>
      <c r="R12" s="1561"/>
      <c r="S12" s="1561"/>
      <c r="T12" s="1561"/>
      <c r="U12" s="1561"/>
      <c r="V12" s="1561"/>
      <c r="W12" s="1561"/>
      <c r="X12" s="1561"/>
      <c r="Y12" s="1561"/>
      <c r="Z12" s="1561"/>
      <c r="AA12" s="1561"/>
      <c r="AB12" s="1561"/>
      <c r="AC12" s="1561"/>
      <c r="AD12" s="1561"/>
      <c r="AE12" s="1561"/>
      <c r="AF12" s="1561"/>
      <c r="AG12" s="1561"/>
      <c r="AH12" s="1561"/>
      <c r="AI12" s="1561"/>
      <c r="AJ12" s="1561"/>
      <c r="AK12" s="1561"/>
      <c r="AL12" s="1561"/>
      <c r="AM12" s="1561"/>
      <c r="AN12" s="1561"/>
      <c r="AO12" s="1561"/>
      <c r="AP12" s="1561"/>
      <c r="AQ12" s="1552"/>
    </row>
    <row r="13" spans="2:43" ht="20.399999999999999" customHeight="1">
      <c r="B13" s="1555"/>
      <c r="C13" s="1556"/>
      <c r="D13" s="1551" t="s">
        <v>1</v>
      </c>
      <c r="E13" s="1552"/>
      <c r="F13" s="1551" t="s">
        <v>527</v>
      </c>
      <c r="G13" s="1552"/>
      <c r="H13" s="1551" t="s">
        <v>528</v>
      </c>
      <c r="I13" s="1552"/>
      <c r="J13" s="1551" t="s">
        <v>529</v>
      </c>
      <c r="K13" s="1552"/>
      <c r="L13" s="1551" t="s">
        <v>1</v>
      </c>
      <c r="M13" s="1552"/>
      <c r="N13" s="1551" t="s">
        <v>527</v>
      </c>
      <c r="O13" s="1552"/>
      <c r="P13" s="1551" t="s">
        <v>528</v>
      </c>
      <c r="Q13" s="1552"/>
      <c r="R13" s="1551" t="s">
        <v>529</v>
      </c>
      <c r="S13" s="1552"/>
      <c r="T13" s="1551" t="s">
        <v>1</v>
      </c>
      <c r="U13" s="1552"/>
      <c r="V13" s="1551" t="s">
        <v>527</v>
      </c>
      <c r="W13" s="1552"/>
      <c r="X13" s="1551" t="s">
        <v>528</v>
      </c>
      <c r="Y13" s="1552"/>
      <c r="Z13" s="1551" t="s">
        <v>529</v>
      </c>
      <c r="AA13" s="1552"/>
      <c r="AB13" s="1551" t="s">
        <v>1</v>
      </c>
      <c r="AC13" s="1552"/>
      <c r="AD13" s="1551" t="s">
        <v>527</v>
      </c>
      <c r="AE13" s="1552"/>
      <c r="AF13" s="1551" t="s">
        <v>528</v>
      </c>
      <c r="AG13" s="1552"/>
      <c r="AH13" s="1551" t="s">
        <v>529</v>
      </c>
      <c r="AI13" s="1552"/>
      <c r="AJ13" s="1551" t="s">
        <v>1</v>
      </c>
      <c r="AK13" s="1552"/>
      <c r="AL13" s="1551" t="s">
        <v>527</v>
      </c>
      <c r="AM13" s="1552"/>
      <c r="AN13" s="1551" t="s">
        <v>528</v>
      </c>
      <c r="AO13" s="1552"/>
      <c r="AP13" s="1551" t="s">
        <v>529</v>
      </c>
      <c r="AQ13" s="1552"/>
    </row>
    <row r="14" spans="2:43">
      <c r="B14" s="1557"/>
      <c r="C14" s="1558"/>
      <c r="D14" s="1551" t="s">
        <v>530</v>
      </c>
      <c r="E14" s="1552"/>
      <c r="F14" s="1551" t="s">
        <v>530</v>
      </c>
      <c r="G14" s="1552"/>
      <c r="H14" s="1137" t="s">
        <v>530</v>
      </c>
      <c r="I14" s="1552"/>
      <c r="J14" s="1551" t="s">
        <v>530</v>
      </c>
      <c r="K14" s="1552"/>
      <c r="L14" s="1551" t="s">
        <v>530</v>
      </c>
      <c r="M14" s="1552"/>
      <c r="N14" s="1551" t="s">
        <v>530</v>
      </c>
      <c r="O14" s="1552"/>
      <c r="P14" s="1551" t="s">
        <v>530</v>
      </c>
      <c r="Q14" s="1552"/>
      <c r="R14" s="1551" t="s">
        <v>530</v>
      </c>
      <c r="S14" s="1552"/>
      <c r="T14" s="1551" t="s">
        <v>530</v>
      </c>
      <c r="U14" s="1552"/>
      <c r="V14" s="1551" t="s">
        <v>530</v>
      </c>
      <c r="W14" s="1552"/>
      <c r="X14" s="1551" t="s">
        <v>530</v>
      </c>
      <c r="Y14" s="1552"/>
      <c r="Z14" s="1551" t="s">
        <v>530</v>
      </c>
      <c r="AA14" s="1552"/>
      <c r="AB14" s="1551" t="s">
        <v>530</v>
      </c>
      <c r="AC14" s="1552"/>
      <c r="AD14" s="1551" t="s">
        <v>530</v>
      </c>
      <c r="AE14" s="1552"/>
      <c r="AF14" s="1551" t="s">
        <v>530</v>
      </c>
      <c r="AG14" s="1552"/>
      <c r="AH14" s="1551" t="s">
        <v>530</v>
      </c>
      <c r="AI14" s="1552"/>
      <c r="AJ14" s="1551" t="s">
        <v>530</v>
      </c>
      <c r="AK14" s="1552"/>
      <c r="AL14" s="1551" t="s">
        <v>530</v>
      </c>
      <c r="AM14" s="1552"/>
      <c r="AN14" s="1551" t="s">
        <v>530</v>
      </c>
      <c r="AO14" s="1552"/>
      <c r="AP14" s="1551" t="s">
        <v>530</v>
      </c>
      <c r="AQ14" s="1552"/>
    </row>
    <row r="15" spans="2:43">
      <c r="B15" s="465" t="s">
        <v>263</v>
      </c>
      <c r="C15" s="466" t="s">
        <v>430</v>
      </c>
      <c r="D15" s="467">
        <v>923892907</v>
      </c>
      <c r="E15" s="468" t="s">
        <v>531</v>
      </c>
      <c r="F15" s="467">
        <v>325547903</v>
      </c>
      <c r="G15" s="468" t="s">
        <v>531</v>
      </c>
      <c r="H15" s="467">
        <v>595974938</v>
      </c>
      <c r="I15" s="468" t="s">
        <v>531</v>
      </c>
      <c r="J15" s="467">
        <v>2370065</v>
      </c>
      <c r="K15" s="468" t="s">
        <v>531</v>
      </c>
      <c r="L15" s="467"/>
      <c r="M15" s="468" t="s">
        <v>39</v>
      </c>
      <c r="N15" s="467"/>
      <c r="O15" s="468" t="s">
        <v>39</v>
      </c>
      <c r="P15" s="467"/>
      <c r="Q15" s="468" t="s">
        <v>39</v>
      </c>
      <c r="R15" s="467"/>
      <c r="S15" s="468" t="s">
        <v>39</v>
      </c>
      <c r="T15" s="467"/>
      <c r="U15" s="468" t="s">
        <v>39</v>
      </c>
      <c r="V15" s="467"/>
      <c r="W15" s="468" t="s">
        <v>39</v>
      </c>
      <c r="X15" s="467"/>
      <c r="Y15" s="468" t="s">
        <v>39</v>
      </c>
      <c r="Z15" s="467"/>
      <c r="AA15" s="468" t="s">
        <v>39</v>
      </c>
      <c r="AB15" s="467"/>
      <c r="AC15" s="468" t="s">
        <v>39</v>
      </c>
      <c r="AD15" s="467"/>
      <c r="AE15" s="468" t="s">
        <v>39</v>
      </c>
      <c r="AF15" s="467"/>
      <c r="AG15" s="468" t="s">
        <v>39</v>
      </c>
      <c r="AH15" s="467"/>
      <c r="AI15" s="468" t="s">
        <v>39</v>
      </c>
      <c r="AJ15" s="467"/>
      <c r="AK15" s="468" t="s">
        <v>39</v>
      </c>
      <c r="AL15" s="467"/>
      <c r="AM15" s="468" t="s">
        <v>39</v>
      </c>
      <c r="AN15" s="467"/>
      <c r="AO15" s="468" t="s">
        <v>39</v>
      </c>
      <c r="AP15" s="467"/>
      <c r="AQ15" s="468" t="s">
        <v>39</v>
      </c>
    </row>
    <row r="16" spans="2:43">
      <c r="B16" s="469" t="s">
        <v>3</v>
      </c>
      <c r="C16" s="470">
        <v>16</v>
      </c>
      <c r="D16" s="471">
        <v>291546433</v>
      </c>
      <c r="E16" s="472" t="s">
        <v>531</v>
      </c>
      <c r="F16" s="471">
        <v>104861906</v>
      </c>
      <c r="G16" s="472" t="s">
        <v>531</v>
      </c>
      <c r="H16" s="471">
        <v>186358476</v>
      </c>
      <c r="I16" s="472" t="s">
        <v>531</v>
      </c>
      <c r="J16" s="471">
        <v>326051</v>
      </c>
      <c r="K16" s="472" t="s">
        <v>531</v>
      </c>
      <c r="L16" s="471">
        <v>303607776</v>
      </c>
      <c r="M16" s="472" t="s">
        <v>531</v>
      </c>
      <c r="N16" s="471">
        <v>103808555</v>
      </c>
      <c r="O16" s="472" t="s">
        <v>531</v>
      </c>
      <c r="P16" s="471">
        <v>199322691</v>
      </c>
      <c r="Q16" s="472" t="s">
        <v>531</v>
      </c>
      <c r="R16" s="471">
        <v>476530</v>
      </c>
      <c r="S16" s="472" t="s">
        <v>531</v>
      </c>
      <c r="T16" s="471">
        <v>338124877</v>
      </c>
      <c r="U16" s="472" t="s">
        <v>531</v>
      </c>
      <c r="V16" s="471">
        <v>108305655</v>
      </c>
      <c r="W16" s="472" t="s">
        <v>531</v>
      </c>
      <c r="X16" s="471">
        <v>229565978</v>
      </c>
      <c r="Y16" s="472" t="s">
        <v>531</v>
      </c>
      <c r="Z16" s="471">
        <v>253244</v>
      </c>
      <c r="AA16" s="472" t="s">
        <v>531</v>
      </c>
      <c r="AB16" s="471">
        <v>370086638</v>
      </c>
      <c r="AC16" s="472" t="s">
        <v>531</v>
      </c>
      <c r="AD16" s="471">
        <v>108991115</v>
      </c>
      <c r="AE16" s="472" t="s">
        <v>531</v>
      </c>
      <c r="AF16" s="471">
        <v>261095523</v>
      </c>
      <c r="AG16" s="472" t="s">
        <v>531</v>
      </c>
      <c r="AH16" s="471">
        <v>0</v>
      </c>
      <c r="AI16" s="472" t="s">
        <v>531</v>
      </c>
      <c r="AJ16" s="471">
        <v>353602100</v>
      </c>
      <c r="AK16" s="472" t="s">
        <v>531</v>
      </c>
      <c r="AL16" s="471">
        <v>106604849</v>
      </c>
      <c r="AM16" s="472" t="s">
        <v>531</v>
      </c>
      <c r="AN16" s="471">
        <v>239629742</v>
      </c>
      <c r="AO16" s="472" t="s">
        <v>531</v>
      </c>
      <c r="AP16" s="471">
        <v>7367509</v>
      </c>
      <c r="AQ16" s="472" t="s">
        <v>531</v>
      </c>
    </row>
    <row r="17" spans="2:43">
      <c r="B17" s="465" t="s">
        <v>150</v>
      </c>
      <c r="C17" s="466" t="s">
        <v>290</v>
      </c>
      <c r="D17" s="467">
        <v>39367710</v>
      </c>
      <c r="E17" s="468" t="s">
        <v>531</v>
      </c>
      <c r="F17" s="467">
        <v>36015569</v>
      </c>
      <c r="G17" s="468" t="s">
        <v>531</v>
      </c>
      <c r="H17" s="467">
        <v>3026091</v>
      </c>
      <c r="I17" s="468" t="s">
        <v>531</v>
      </c>
      <c r="J17" s="467">
        <v>326050</v>
      </c>
      <c r="K17" s="468" t="s">
        <v>531</v>
      </c>
      <c r="L17" s="467">
        <v>39659871</v>
      </c>
      <c r="M17" s="468" t="s">
        <v>531</v>
      </c>
      <c r="N17" s="467">
        <v>35759575</v>
      </c>
      <c r="O17" s="468" t="s">
        <v>531</v>
      </c>
      <c r="P17" s="467">
        <v>3423766</v>
      </c>
      <c r="Q17" s="468" t="s">
        <v>531</v>
      </c>
      <c r="R17" s="467">
        <v>476530</v>
      </c>
      <c r="S17" s="468" t="s">
        <v>531</v>
      </c>
      <c r="T17" s="467">
        <v>40646226</v>
      </c>
      <c r="U17" s="468" t="s">
        <v>531</v>
      </c>
      <c r="V17" s="467">
        <v>35700853</v>
      </c>
      <c r="W17" s="468" t="s">
        <v>531</v>
      </c>
      <c r="X17" s="467">
        <v>4699376</v>
      </c>
      <c r="Y17" s="468" t="s">
        <v>531</v>
      </c>
      <c r="Z17" s="467">
        <v>245997</v>
      </c>
      <c r="AA17" s="468" t="s">
        <v>531</v>
      </c>
      <c r="AB17" s="467">
        <v>41428776</v>
      </c>
      <c r="AC17" s="468" t="s">
        <v>531</v>
      </c>
      <c r="AD17" s="467">
        <v>37816674</v>
      </c>
      <c r="AE17" s="468" t="s">
        <v>531</v>
      </c>
      <c r="AF17" s="467">
        <v>3612102</v>
      </c>
      <c r="AG17" s="468" t="s">
        <v>531</v>
      </c>
      <c r="AH17" s="467">
        <v>0</v>
      </c>
      <c r="AI17" s="468" t="s">
        <v>531</v>
      </c>
      <c r="AJ17" s="467">
        <v>41218385</v>
      </c>
      <c r="AK17" s="468" t="s">
        <v>531</v>
      </c>
      <c r="AL17" s="467">
        <v>36049478</v>
      </c>
      <c r="AM17" s="468" t="s">
        <v>531</v>
      </c>
      <c r="AN17" s="467">
        <v>3177602</v>
      </c>
      <c r="AO17" s="468" t="s">
        <v>531</v>
      </c>
      <c r="AP17" s="467">
        <v>1991305</v>
      </c>
      <c r="AQ17" s="468" t="s">
        <v>531</v>
      </c>
    </row>
    <row r="18" spans="2:43">
      <c r="B18" s="469" t="s">
        <v>151</v>
      </c>
      <c r="C18" s="470" t="s">
        <v>291</v>
      </c>
      <c r="D18" s="471">
        <v>17228904</v>
      </c>
      <c r="E18" s="472" t="s">
        <v>531</v>
      </c>
      <c r="F18" s="471">
        <v>3353398</v>
      </c>
      <c r="G18" s="472" t="s">
        <v>531</v>
      </c>
      <c r="H18" s="471">
        <v>13875506</v>
      </c>
      <c r="I18" s="472" t="s">
        <v>531</v>
      </c>
      <c r="J18" s="471">
        <v>0</v>
      </c>
      <c r="K18" s="472" t="s">
        <v>531</v>
      </c>
      <c r="L18" s="471">
        <v>18188765</v>
      </c>
      <c r="M18" s="472" t="s">
        <v>531</v>
      </c>
      <c r="N18" s="471">
        <v>3120658</v>
      </c>
      <c r="O18" s="472" t="s">
        <v>531</v>
      </c>
      <c r="P18" s="471">
        <v>15068107</v>
      </c>
      <c r="Q18" s="472" t="s">
        <v>531</v>
      </c>
      <c r="R18" s="471">
        <v>0</v>
      </c>
      <c r="S18" s="472" t="s">
        <v>531</v>
      </c>
      <c r="T18" s="471">
        <v>17977195</v>
      </c>
      <c r="U18" s="472" t="s">
        <v>531</v>
      </c>
      <c r="V18" s="471">
        <v>3601560</v>
      </c>
      <c r="W18" s="472" t="s">
        <v>531</v>
      </c>
      <c r="X18" s="471">
        <v>14368388</v>
      </c>
      <c r="Y18" s="472" t="s">
        <v>531</v>
      </c>
      <c r="Z18" s="471">
        <v>7247</v>
      </c>
      <c r="AA18" s="472" t="s">
        <v>531</v>
      </c>
      <c r="AB18" s="471">
        <v>16263178</v>
      </c>
      <c r="AC18" s="472" t="s">
        <v>531</v>
      </c>
      <c r="AD18" s="471">
        <v>2615302</v>
      </c>
      <c r="AE18" s="472" t="s">
        <v>531</v>
      </c>
      <c r="AF18" s="471">
        <v>13647876</v>
      </c>
      <c r="AG18" s="472" t="s">
        <v>531</v>
      </c>
      <c r="AH18" s="471">
        <v>0</v>
      </c>
      <c r="AI18" s="472" t="s">
        <v>531</v>
      </c>
      <c r="AJ18" s="471">
        <v>18434105</v>
      </c>
      <c r="AK18" s="472" t="s">
        <v>531</v>
      </c>
      <c r="AL18" s="471">
        <v>2529292</v>
      </c>
      <c r="AM18" s="472" t="s">
        <v>531</v>
      </c>
      <c r="AN18" s="471">
        <v>12842294</v>
      </c>
      <c r="AO18" s="472" t="s">
        <v>531</v>
      </c>
      <c r="AP18" s="471">
        <v>3062519</v>
      </c>
      <c r="AQ18" s="472" t="s">
        <v>531</v>
      </c>
    </row>
    <row r="19" spans="2:43">
      <c r="B19" s="465" t="s">
        <v>152</v>
      </c>
      <c r="C19" s="466" t="s">
        <v>292</v>
      </c>
      <c r="D19" s="467">
        <v>8458780</v>
      </c>
      <c r="E19" s="468" t="s">
        <v>531</v>
      </c>
      <c r="F19" s="467">
        <v>4064667</v>
      </c>
      <c r="G19" s="468" t="s">
        <v>531</v>
      </c>
      <c r="H19" s="467">
        <v>4394112</v>
      </c>
      <c r="I19" s="468" t="s">
        <v>531</v>
      </c>
      <c r="J19" s="467">
        <v>1</v>
      </c>
      <c r="K19" s="468" t="s">
        <v>531</v>
      </c>
      <c r="L19" s="467">
        <v>7602423</v>
      </c>
      <c r="M19" s="468" t="s">
        <v>531</v>
      </c>
      <c r="N19" s="467">
        <v>5728114</v>
      </c>
      <c r="O19" s="468" t="s">
        <v>531</v>
      </c>
      <c r="P19" s="467">
        <v>1874309</v>
      </c>
      <c r="Q19" s="468" t="s">
        <v>531</v>
      </c>
      <c r="R19" s="467">
        <v>0</v>
      </c>
      <c r="S19" s="468" t="s">
        <v>531</v>
      </c>
      <c r="T19" s="467">
        <v>23998432</v>
      </c>
      <c r="U19" s="468" t="s">
        <v>531</v>
      </c>
      <c r="V19" s="467">
        <v>5869001</v>
      </c>
      <c r="W19" s="468" t="s">
        <v>531</v>
      </c>
      <c r="X19" s="467">
        <v>18129431</v>
      </c>
      <c r="Y19" s="468" t="s">
        <v>531</v>
      </c>
      <c r="Z19" s="467">
        <v>0</v>
      </c>
      <c r="AA19" s="468" t="s">
        <v>531</v>
      </c>
      <c r="AB19" s="467">
        <v>25946014</v>
      </c>
      <c r="AC19" s="468" t="s">
        <v>531</v>
      </c>
      <c r="AD19" s="467">
        <v>5703917</v>
      </c>
      <c r="AE19" s="468" t="s">
        <v>531</v>
      </c>
      <c r="AF19" s="467">
        <v>20242097</v>
      </c>
      <c r="AG19" s="468" t="s">
        <v>531</v>
      </c>
      <c r="AH19" s="467">
        <v>0</v>
      </c>
      <c r="AI19" s="468" t="s">
        <v>531</v>
      </c>
      <c r="AJ19" s="467">
        <v>25163201</v>
      </c>
      <c r="AK19" s="468" t="s">
        <v>531</v>
      </c>
      <c r="AL19" s="467">
        <v>4676490</v>
      </c>
      <c r="AM19" s="468" t="s">
        <v>531</v>
      </c>
      <c r="AN19" s="467">
        <v>18816145</v>
      </c>
      <c r="AO19" s="468" t="s">
        <v>531</v>
      </c>
      <c r="AP19" s="467">
        <v>1670566</v>
      </c>
      <c r="AQ19" s="468" t="s">
        <v>531</v>
      </c>
    </row>
    <row r="23" spans="2:43" ht="15" thickBot="1"/>
    <row r="24" spans="2:43" ht="15" thickBot="1">
      <c r="B24" s="1162" t="s">
        <v>535</v>
      </c>
      <c r="C24" s="1163"/>
      <c r="D24" s="1164"/>
    </row>
    <row r="25" spans="2:43" ht="51" customHeight="1">
      <c r="B25" s="1601" t="s">
        <v>452</v>
      </c>
      <c r="C25" s="1602"/>
      <c r="D25" s="1133" t="s">
        <v>533</v>
      </c>
      <c r="E25" s="1598"/>
      <c r="F25" s="1598"/>
      <c r="G25" s="1598"/>
      <c r="H25" s="1598"/>
      <c r="I25" s="1598"/>
      <c r="J25" s="1598"/>
      <c r="K25" s="1134"/>
      <c r="N25" s="1553" t="s">
        <v>452</v>
      </c>
      <c r="O25" s="1554"/>
      <c r="P25" s="1580" t="s">
        <v>536</v>
      </c>
      <c r="Q25" s="1559"/>
      <c r="R25" s="1559"/>
      <c r="S25" s="1559"/>
      <c r="T25" s="1559"/>
      <c r="U25" s="1559"/>
      <c r="V25" s="1559"/>
      <c r="W25" s="1559"/>
      <c r="X25" s="1559"/>
      <c r="Y25" s="1560"/>
    </row>
    <row r="26" spans="2:43" ht="20.399999999999999" customHeight="1">
      <c r="B26" s="1131"/>
      <c r="C26" s="1132"/>
      <c r="D26" s="1137" t="s">
        <v>514</v>
      </c>
      <c r="E26" s="1138"/>
      <c r="F26" s="1138"/>
      <c r="G26" s="1138"/>
      <c r="H26" s="1138"/>
      <c r="I26" s="1138"/>
      <c r="J26" s="1138"/>
      <c r="K26" s="1204"/>
      <c r="N26" s="1555"/>
      <c r="O26" s="1556"/>
      <c r="P26" s="1551" t="s">
        <v>514</v>
      </c>
      <c r="Q26" s="1561"/>
      <c r="R26" s="1561"/>
      <c r="S26" s="1561"/>
      <c r="T26" s="1561"/>
      <c r="U26" s="1561"/>
      <c r="V26" s="1561"/>
      <c r="W26" s="1561"/>
      <c r="X26" s="1561"/>
      <c r="Y26" s="1552"/>
    </row>
    <row r="27" spans="2:43">
      <c r="B27" s="1131"/>
      <c r="C27" s="1132"/>
      <c r="D27" s="1137">
        <v>2020</v>
      </c>
      <c r="E27" s="1204"/>
      <c r="F27" s="1137">
        <v>2019</v>
      </c>
      <c r="G27" s="1204"/>
      <c r="H27" s="1137">
        <v>2018</v>
      </c>
      <c r="I27" s="1204"/>
      <c r="J27" s="1137">
        <v>2017</v>
      </c>
      <c r="K27" s="1204"/>
      <c r="N27" s="1555"/>
      <c r="O27" s="1556"/>
      <c r="P27" s="1551">
        <v>2020</v>
      </c>
      <c r="Q27" s="1552"/>
      <c r="R27" s="1551">
        <v>2019</v>
      </c>
      <c r="S27" s="1552"/>
      <c r="T27" s="1551">
        <v>2018</v>
      </c>
      <c r="U27" s="1552"/>
      <c r="V27" s="1551">
        <v>2017</v>
      </c>
      <c r="W27" s="1552"/>
      <c r="X27" s="1551">
        <v>2016</v>
      </c>
      <c r="Y27" s="1552"/>
    </row>
    <row r="28" spans="2:43">
      <c r="B28" s="1133"/>
      <c r="C28" s="1134"/>
      <c r="D28" s="1137" t="s">
        <v>534</v>
      </c>
      <c r="E28" s="1204"/>
      <c r="F28" s="1137" t="s">
        <v>534</v>
      </c>
      <c r="G28" s="1204"/>
      <c r="H28" s="1137" t="s">
        <v>534</v>
      </c>
      <c r="I28" s="1204"/>
      <c r="J28" s="1137" t="s">
        <v>534</v>
      </c>
      <c r="K28" s="1204"/>
      <c r="N28" s="1557"/>
      <c r="O28" s="1558"/>
      <c r="P28" s="1551" t="s">
        <v>530</v>
      </c>
      <c r="Q28" s="1552"/>
      <c r="R28" s="1551" t="s">
        <v>530</v>
      </c>
      <c r="S28" s="1552"/>
      <c r="T28" s="1551" t="s">
        <v>530</v>
      </c>
      <c r="U28" s="1552"/>
      <c r="V28" s="1551" t="s">
        <v>530</v>
      </c>
      <c r="W28" s="1552"/>
      <c r="X28" s="1551" t="s">
        <v>530</v>
      </c>
      <c r="Y28" s="1552"/>
    </row>
    <row r="29" spans="2:43">
      <c r="B29" s="409" t="s">
        <v>263</v>
      </c>
      <c r="C29" s="410" t="s">
        <v>430</v>
      </c>
      <c r="D29" s="411">
        <v>64.7</v>
      </c>
      <c r="E29" s="412" t="s">
        <v>531</v>
      </c>
      <c r="F29" s="411">
        <v>65.5</v>
      </c>
      <c r="G29" s="412" t="s">
        <v>531</v>
      </c>
      <c r="H29" s="411">
        <v>64.400000000000006</v>
      </c>
      <c r="I29" s="412" t="s">
        <v>531</v>
      </c>
      <c r="J29" s="411">
        <v>66.3</v>
      </c>
      <c r="K29" s="412" t="s">
        <v>531</v>
      </c>
      <c r="N29" s="465" t="s">
        <v>263</v>
      </c>
      <c r="O29" s="466" t="s">
        <v>430</v>
      </c>
      <c r="P29" s="467">
        <v>661769086</v>
      </c>
      <c r="Q29" s="468" t="s">
        <v>531</v>
      </c>
      <c r="R29" s="467">
        <v>672633717</v>
      </c>
      <c r="S29" s="468" t="s">
        <v>531</v>
      </c>
      <c r="T29" s="467">
        <v>662560701</v>
      </c>
      <c r="U29" s="468" t="s">
        <v>531</v>
      </c>
      <c r="V29" s="467">
        <v>683398966</v>
      </c>
      <c r="W29" s="468" t="s">
        <v>531</v>
      </c>
      <c r="X29" s="467">
        <v>664843911</v>
      </c>
      <c r="Y29" s="468" t="s">
        <v>531</v>
      </c>
    </row>
    <row r="30" spans="2:43">
      <c r="B30" s="413" t="s">
        <v>3</v>
      </c>
      <c r="C30" s="414">
        <v>16</v>
      </c>
      <c r="D30" s="415">
        <v>61.2</v>
      </c>
      <c r="E30" s="416" t="s">
        <v>531</v>
      </c>
      <c r="F30" s="415">
        <v>60.9</v>
      </c>
      <c r="G30" s="416" t="s">
        <v>531</v>
      </c>
      <c r="H30" s="415">
        <v>58.9</v>
      </c>
      <c r="I30" s="416" t="s">
        <v>531</v>
      </c>
      <c r="J30" s="415">
        <v>60.7</v>
      </c>
      <c r="K30" s="416" t="s">
        <v>531</v>
      </c>
      <c r="N30" s="469" t="s">
        <v>3</v>
      </c>
      <c r="O30" s="470">
        <v>16</v>
      </c>
      <c r="P30" s="471">
        <v>136081655</v>
      </c>
      <c r="Q30" s="472" t="s">
        <v>531</v>
      </c>
      <c r="R30" s="471">
        <v>134930016</v>
      </c>
      <c r="S30" s="472" t="s">
        <v>531</v>
      </c>
      <c r="T30" s="471">
        <v>131019594</v>
      </c>
      <c r="U30" s="472" t="s">
        <v>531</v>
      </c>
      <c r="V30" s="471">
        <v>135922187</v>
      </c>
      <c r="W30" s="472" t="s">
        <v>531</v>
      </c>
      <c r="X30" s="471">
        <v>131436873</v>
      </c>
      <c r="Y30" s="472" t="s">
        <v>531</v>
      </c>
    </row>
    <row r="31" spans="2:43">
      <c r="B31" s="409" t="s">
        <v>150</v>
      </c>
      <c r="C31" s="410" t="s">
        <v>290</v>
      </c>
      <c r="D31" s="411">
        <v>64.5</v>
      </c>
      <c r="E31" s="412" t="s">
        <v>531</v>
      </c>
      <c r="F31" s="411">
        <v>66.3</v>
      </c>
      <c r="G31" s="412" t="s">
        <v>531</v>
      </c>
      <c r="H31" s="411">
        <v>64.5</v>
      </c>
      <c r="I31" s="412" t="s">
        <v>531</v>
      </c>
      <c r="J31" s="411">
        <v>68</v>
      </c>
      <c r="K31" s="412" t="s">
        <v>531</v>
      </c>
      <c r="N31" s="465" t="s">
        <v>150</v>
      </c>
      <c r="O31" s="466" t="s">
        <v>290</v>
      </c>
      <c r="P31" s="467">
        <v>28027447</v>
      </c>
      <c r="Q31" s="468" t="s">
        <v>531</v>
      </c>
      <c r="R31" s="467">
        <v>28762421</v>
      </c>
      <c r="S31" s="468" t="s">
        <v>531</v>
      </c>
      <c r="T31" s="467">
        <v>28071311</v>
      </c>
      <c r="U31" s="468" t="s">
        <v>531</v>
      </c>
      <c r="V31" s="467">
        <v>29818260</v>
      </c>
      <c r="W31" s="468" t="s">
        <v>531</v>
      </c>
      <c r="X31" s="467">
        <v>29266983</v>
      </c>
      <c r="Y31" s="468" t="s">
        <v>531</v>
      </c>
    </row>
    <row r="32" spans="2:43">
      <c r="B32" s="413" t="s">
        <v>151</v>
      </c>
      <c r="C32" s="414" t="s">
        <v>291</v>
      </c>
      <c r="D32" s="415">
        <v>65.099999999999994</v>
      </c>
      <c r="E32" s="416" t="s">
        <v>531</v>
      </c>
      <c r="F32" s="415">
        <v>62.9</v>
      </c>
      <c r="G32" s="416" t="s">
        <v>531</v>
      </c>
      <c r="H32" s="415">
        <v>58.9</v>
      </c>
      <c r="I32" s="416" t="s">
        <v>531</v>
      </c>
      <c r="J32" s="415">
        <v>60.1</v>
      </c>
      <c r="K32" s="416" t="s">
        <v>531</v>
      </c>
      <c r="N32" s="469" t="s">
        <v>151</v>
      </c>
      <c r="O32" s="470" t="s">
        <v>291</v>
      </c>
      <c r="P32" s="471">
        <v>16405113</v>
      </c>
      <c r="Q32" s="472" t="s">
        <v>531</v>
      </c>
      <c r="R32" s="471">
        <v>15840935</v>
      </c>
      <c r="S32" s="472" t="s">
        <v>531</v>
      </c>
      <c r="T32" s="471">
        <v>14926824</v>
      </c>
      <c r="U32" s="472" t="s">
        <v>531</v>
      </c>
      <c r="V32" s="471">
        <v>15376515</v>
      </c>
      <c r="W32" s="472" t="s">
        <v>531</v>
      </c>
      <c r="X32" s="471">
        <v>15154645</v>
      </c>
      <c r="Y32" s="472" t="s">
        <v>531</v>
      </c>
    </row>
    <row r="33" spans="2:43">
      <c r="B33" s="409" t="s">
        <v>152</v>
      </c>
      <c r="C33" s="410" t="s">
        <v>292</v>
      </c>
      <c r="D33" s="411">
        <v>54.5</v>
      </c>
      <c r="E33" s="412"/>
      <c r="F33" s="411">
        <v>53.1</v>
      </c>
      <c r="G33" s="412"/>
      <c r="H33" s="411">
        <v>50.9</v>
      </c>
      <c r="I33" s="412"/>
      <c r="J33" s="411">
        <v>52.4</v>
      </c>
      <c r="K33" s="412"/>
      <c r="N33" s="465" t="s">
        <v>152</v>
      </c>
      <c r="O33" s="466" t="s">
        <v>292</v>
      </c>
      <c r="P33" s="467">
        <v>11532016</v>
      </c>
      <c r="Q33" s="468"/>
      <c r="R33" s="467">
        <v>11295007</v>
      </c>
      <c r="S33" s="468"/>
      <c r="T33" s="467">
        <v>10927460</v>
      </c>
      <c r="U33" s="468"/>
      <c r="V33" s="467">
        <v>11410149</v>
      </c>
      <c r="W33" s="468"/>
      <c r="X33" s="467">
        <v>11386668</v>
      </c>
      <c r="Y33" s="468"/>
    </row>
    <row r="34" spans="2:43">
      <c r="B34" s="1154" t="s">
        <v>1373</v>
      </c>
      <c r="C34" s="1154"/>
      <c r="D34" s="1154"/>
      <c r="E34" s="1154"/>
      <c r="F34" s="1154"/>
      <c r="G34" s="1154"/>
      <c r="H34" s="1154"/>
      <c r="I34" s="1154"/>
      <c r="J34" s="1154"/>
      <c r="K34" s="1154"/>
      <c r="L34" s="417"/>
    </row>
    <row r="37" spans="2:43" ht="15" thickBot="1"/>
    <row r="38" spans="2:43" ht="15" thickBot="1">
      <c r="B38" s="1162" t="s">
        <v>537</v>
      </c>
      <c r="C38" s="1163"/>
      <c r="D38" s="1164"/>
    </row>
    <row r="39" spans="2:43">
      <c r="B39" s="1603" t="s">
        <v>452</v>
      </c>
      <c r="C39" s="1604"/>
      <c r="D39" s="1557" t="s">
        <v>538</v>
      </c>
      <c r="E39" s="1605"/>
      <c r="F39" s="1605"/>
      <c r="G39" s="1605"/>
      <c r="H39" s="1605"/>
      <c r="I39" s="1605"/>
      <c r="J39" s="1605"/>
      <c r="K39" s="1605"/>
      <c r="L39" s="1605"/>
      <c r="M39" s="1605"/>
      <c r="N39" s="1605"/>
      <c r="O39" s="1605"/>
      <c r="P39" s="1605"/>
      <c r="Q39" s="1605"/>
      <c r="R39" s="1605"/>
      <c r="S39" s="1605"/>
      <c r="T39" s="1605"/>
      <c r="U39" s="1605"/>
      <c r="V39" s="1605"/>
      <c r="W39" s="1605"/>
      <c r="X39" s="1605"/>
      <c r="Y39" s="1605"/>
      <c r="Z39" s="1605"/>
      <c r="AA39" s="1605"/>
      <c r="AB39" s="1605"/>
      <c r="AC39" s="1605"/>
      <c r="AD39" s="1605"/>
      <c r="AE39" s="1605"/>
      <c r="AF39" s="1605"/>
      <c r="AG39" s="1605"/>
      <c r="AH39" s="1605"/>
      <c r="AI39" s="1605"/>
      <c r="AJ39" s="1605"/>
      <c r="AK39" s="1605"/>
      <c r="AL39" s="1605"/>
      <c r="AM39" s="1605"/>
      <c r="AN39" s="1605"/>
      <c r="AO39" s="1605"/>
      <c r="AP39" s="1605"/>
      <c r="AQ39" s="1558"/>
    </row>
    <row r="40" spans="2:43">
      <c r="B40" s="1555"/>
      <c r="C40" s="1556"/>
      <c r="D40" s="1551" t="s">
        <v>514</v>
      </c>
      <c r="E40" s="1561"/>
      <c r="F40" s="1561"/>
      <c r="G40" s="1561"/>
      <c r="H40" s="1561"/>
      <c r="I40" s="1561"/>
      <c r="J40" s="1561"/>
      <c r="K40" s="1561"/>
      <c r="L40" s="1561"/>
      <c r="M40" s="1561"/>
      <c r="N40" s="1561"/>
      <c r="O40" s="1561"/>
      <c r="P40" s="1561"/>
      <c r="Q40" s="1561"/>
      <c r="R40" s="1561"/>
      <c r="S40" s="1561"/>
      <c r="T40" s="1561"/>
      <c r="U40" s="1561"/>
      <c r="V40" s="1561"/>
      <c r="W40" s="1561"/>
      <c r="X40" s="1561"/>
      <c r="Y40" s="1561"/>
      <c r="Z40" s="1561"/>
      <c r="AA40" s="1561"/>
      <c r="AB40" s="1561"/>
      <c r="AC40" s="1561"/>
      <c r="AD40" s="1561"/>
      <c r="AE40" s="1561"/>
      <c r="AF40" s="1561"/>
      <c r="AG40" s="1561"/>
      <c r="AH40" s="1561"/>
      <c r="AI40" s="1561"/>
      <c r="AJ40" s="1561"/>
      <c r="AK40" s="1561"/>
      <c r="AL40" s="1561"/>
      <c r="AM40" s="1561"/>
      <c r="AN40" s="1561"/>
      <c r="AO40" s="1561"/>
      <c r="AP40" s="1561"/>
      <c r="AQ40" s="1552"/>
    </row>
    <row r="41" spans="2:43">
      <c r="B41" s="1555"/>
      <c r="C41" s="1556"/>
      <c r="D41" s="1551">
        <v>2020</v>
      </c>
      <c r="E41" s="1561"/>
      <c r="F41" s="1561"/>
      <c r="G41" s="1561"/>
      <c r="H41" s="1561"/>
      <c r="I41" s="1561"/>
      <c r="J41" s="1561"/>
      <c r="K41" s="1552"/>
      <c r="L41" s="1551">
        <v>2019</v>
      </c>
      <c r="M41" s="1561"/>
      <c r="N41" s="1561"/>
      <c r="O41" s="1561"/>
      <c r="P41" s="1561"/>
      <c r="Q41" s="1561"/>
      <c r="R41" s="1561"/>
      <c r="S41" s="1552"/>
      <c r="T41" s="1551">
        <v>2018</v>
      </c>
      <c r="U41" s="1561"/>
      <c r="V41" s="1561"/>
      <c r="W41" s="1561"/>
      <c r="X41" s="1561"/>
      <c r="Y41" s="1561"/>
      <c r="Z41" s="1561"/>
      <c r="AA41" s="1552"/>
      <c r="AB41" s="1551">
        <v>2017</v>
      </c>
      <c r="AC41" s="1561"/>
      <c r="AD41" s="1561"/>
      <c r="AE41" s="1561"/>
      <c r="AF41" s="1561"/>
      <c r="AG41" s="1561"/>
      <c r="AH41" s="1561"/>
      <c r="AI41" s="1552"/>
      <c r="AJ41" s="1551">
        <v>2016</v>
      </c>
      <c r="AK41" s="1561"/>
      <c r="AL41" s="1561"/>
      <c r="AM41" s="1561"/>
      <c r="AN41" s="1561"/>
      <c r="AO41" s="1561"/>
      <c r="AP41" s="1561"/>
      <c r="AQ41" s="1552"/>
    </row>
    <row r="42" spans="2:43">
      <c r="B42" s="1555"/>
      <c r="C42" s="1556"/>
      <c r="D42" s="1551" t="s">
        <v>539</v>
      </c>
      <c r="E42" s="1561"/>
      <c r="F42" s="1561"/>
      <c r="G42" s="1561"/>
      <c r="H42" s="1561"/>
      <c r="I42" s="1561"/>
      <c r="J42" s="1561"/>
      <c r="K42" s="1561"/>
      <c r="L42" s="1561"/>
      <c r="M42" s="1561"/>
      <c r="N42" s="1561"/>
      <c r="O42" s="1561"/>
      <c r="P42" s="1561"/>
      <c r="Q42" s="1561"/>
      <c r="R42" s="1561"/>
      <c r="S42" s="1561"/>
      <c r="T42" s="1561"/>
      <c r="U42" s="1561"/>
      <c r="V42" s="1561"/>
      <c r="W42" s="1561"/>
      <c r="X42" s="1561"/>
      <c r="Y42" s="1561"/>
      <c r="Z42" s="1561"/>
      <c r="AA42" s="1561"/>
      <c r="AB42" s="1561"/>
      <c r="AC42" s="1561"/>
      <c r="AD42" s="1561"/>
      <c r="AE42" s="1561"/>
      <c r="AF42" s="1561"/>
      <c r="AG42" s="1561"/>
      <c r="AH42" s="1561"/>
      <c r="AI42" s="1561"/>
      <c r="AJ42" s="1561"/>
      <c r="AK42" s="1561"/>
      <c r="AL42" s="1561"/>
      <c r="AM42" s="1561"/>
      <c r="AN42" s="1561"/>
      <c r="AO42" s="1561"/>
      <c r="AP42" s="1561"/>
      <c r="AQ42" s="1552"/>
    </row>
    <row r="43" spans="2:43" ht="20.399999999999999" customHeight="1">
      <c r="B43" s="1555"/>
      <c r="C43" s="1556"/>
      <c r="D43" s="1551" t="s">
        <v>1</v>
      </c>
      <c r="E43" s="1552"/>
      <c r="F43" s="1551" t="s">
        <v>540</v>
      </c>
      <c r="G43" s="1552"/>
      <c r="H43" s="1551" t="s">
        <v>541</v>
      </c>
      <c r="I43" s="1552"/>
      <c r="J43" s="1551" t="s">
        <v>542</v>
      </c>
      <c r="K43" s="1552"/>
      <c r="L43" s="1551" t="s">
        <v>1</v>
      </c>
      <c r="M43" s="1552"/>
      <c r="N43" s="1551" t="s">
        <v>540</v>
      </c>
      <c r="O43" s="1552"/>
      <c r="P43" s="1551" t="s">
        <v>541</v>
      </c>
      <c r="Q43" s="1552"/>
      <c r="R43" s="1551" t="s">
        <v>542</v>
      </c>
      <c r="S43" s="1552"/>
      <c r="T43" s="1551" t="s">
        <v>1</v>
      </c>
      <c r="U43" s="1552"/>
      <c r="V43" s="1551" t="s">
        <v>540</v>
      </c>
      <c r="W43" s="1552"/>
      <c r="X43" s="1551" t="s">
        <v>541</v>
      </c>
      <c r="Y43" s="1552"/>
      <c r="Z43" s="1551" t="s">
        <v>542</v>
      </c>
      <c r="AA43" s="1552"/>
      <c r="AB43" s="1551" t="s">
        <v>1</v>
      </c>
      <c r="AC43" s="1552"/>
      <c r="AD43" s="1551" t="s">
        <v>540</v>
      </c>
      <c r="AE43" s="1552"/>
      <c r="AF43" s="1551" t="s">
        <v>541</v>
      </c>
      <c r="AG43" s="1552"/>
      <c r="AH43" s="1551" t="s">
        <v>542</v>
      </c>
      <c r="AI43" s="1552"/>
      <c r="AJ43" s="1551" t="s">
        <v>1</v>
      </c>
      <c r="AK43" s="1552"/>
      <c r="AL43" s="1551" t="s">
        <v>540</v>
      </c>
      <c r="AM43" s="1552"/>
      <c r="AN43" s="1551" t="s">
        <v>541</v>
      </c>
      <c r="AO43" s="1552"/>
      <c r="AP43" s="1551" t="s">
        <v>542</v>
      </c>
      <c r="AQ43" s="1552"/>
    </row>
    <row r="44" spans="2:43">
      <c r="B44" s="1557"/>
      <c r="C44" s="1558"/>
      <c r="D44" s="1551" t="s">
        <v>530</v>
      </c>
      <c r="E44" s="1552"/>
      <c r="F44" s="1551" t="s">
        <v>530</v>
      </c>
      <c r="G44" s="1552"/>
      <c r="H44" s="1551" t="s">
        <v>530</v>
      </c>
      <c r="I44" s="1552"/>
      <c r="J44" s="1551" t="s">
        <v>530</v>
      </c>
      <c r="K44" s="1552"/>
      <c r="L44" s="1551" t="s">
        <v>530</v>
      </c>
      <c r="M44" s="1552"/>
      <c r="N44" s="1551" t="s">
        <v>530</v>
      </c>
      <c r="O44" s="1552"/>
      <c r="P44" s="1551" t="s">
        <v>530</v>
      </c>
      <c r="Q44" s="1552"/>
      <c r="R44" s="1551" t="s">
        <v>530</v>
      </c>
      <c r="S44" s="1552"/>
      <c r="T44" s="1551" t="s">
        <v>530</v>
      </c>
      <c r="U44" s="1552"/>
      <c r="V44" s="1551" t="s">
        <v>530</v>
      </c>
      <c r="W44" s="1552"/>
      <c r="X44" s="1551" t="s">
        <v>530</v>
      </c>
      <c r="Y44" s="1552"/>
      <c r="Z44" s="1551" t="s">
        <v>530</v>
      </c>
      <c r="AA44" s="1552"/>
      <c r="AB44" s="1551" t="s">
        <v>530</v>
      </c>
      <c r="AC44" s="1552"/>
      <c r="AD44" s="1551" t="s">
        <v>530</v>
      </c>
      <c r="AE44" s="1552"/>
      <c r="AF44" s="1551" t="s">
        <v>530</v>
      </c>
      <c r="AG44" s="1552"/>
      <c r="AH44" s="1551" t="s">
        <v>530</v>
      </c>
      <c r="AI44" s="1552"/>
      <c r="AJ44" s="1551" t="s">
        <v>530</v>
      </c>
      <c r="AK44" s="1552"/>
      <c r="AL44" s="1551" t="s">
        <v>530</v>
      </c>
      <c r="AM44" s="1552"/>
      <c r="AN44" s="1551" t="s">
        <v>530</v>
      </c>
      <c r="AO44" s="1552"/>
      <c r="AP44" s="1551" t="s">
        <v>530</v>
      </c>
      <c r="AQ44" s="1552"/>
    </row>
    <row r="45" spans="2:43">
      <c r="B45" s="465" t="s">
        <v>263</v>
      </c>
      <c r="C45" s="466" t="s">
        <v>430</v>
      </c>
      <c r="D45" s="467"/>
      <c r="E45" s="468" t="s">
        <v>39</v>
      </c>
      <c r="F45" s="467"/>
      <c r="G45" s="468" t="s">
        <v>39</v>
      </c>
      <c r="H45" s="467"/>
      <c r="I45" s="468" t="s">
        <v>39</v>
      </c>
      <c r="J45" s="467"/>
      <c r="K45" s="468" t="s">
        <v>39</v>
      </c>
      <c r="L45" s="467"/>
      <c r="M45" s="468" t="s">
        <v>39</v>
      </c>
      <c r="N45" s="467"/>
      <c r="O45" s="468" t="s">
        <v>39</v>
      </c>
      <c r="P45" s="467"/>
      <c r="Q45" s="468" t="s">
        <v>39</v>
      </c>
      <c r="R45" s="467"/>
      <c r="S45" s="468" t="s">
        <v>39</v>
      </c>
      <c r="T45" s="467"/>
      <c r="U45" s="468" t="s">
        <v>39</v>
      </c>
      <c r="V45" s="467"/>
      <c r="W45" s="468" t="s">
        <v>39</v>
      </c>
      <c r="X45" s="467"/>
      <c r="Y45" s="468" t="s">
        <v>39</v>
      </c>
      <c r="Z45" s="467"/>
      <c r="AA45" s="468" t="s">
        <v>39</v>
      </c>
      <c r="AB45" s="467"/>
      <c r="AC45" s="468" t="s">
        <v>39</v>
      </c>
      <c r="AD45" s="467"/>
      <c r="AE45" s="468" t="s">
        <v>39</v>
      </c>
      <c r="AF45" s="467"/>
      <c r="AG45" s="468" t="s">
        <v>39</v>
      </c>
      <c r="AH45" s="467"/>
      <c r="AI45" s="468" t="s">
        <v>39</v>
      </c>
      <c r="AJ45" s="467"/>
      <c r="AK45" s="468" t="s">
        <v>39</v>
      </c>
      <c r="AL45" s="467"/>
      <c r="AM45" s="468" t="s">
        <v>39</v>
      </c>
      <c r="AN45" s="467"/>
      <c r="AO45" s="468" t="s">
        <v>39</v>
      </c>
      <c r="AP45" s="467"/>
      <c r="AQ45" s="468" t="s">
        <v>39</v>
      </c>
    </row>
    <row r="46" spans="2:43">
      <c r="B46" s="469" t="s">
        <v>3</v>
      </c>
      <c r="C46" s="470">
        <v>16</v>
      </c>
      <c r="D46" s="471">
        <v>148340634</v>
      </c>
      <c r="E46" s="472" t="s">
        <v>531</v>
      </c>
      <c r="F46" s="471">
        <v>59343108</v>
      </c>
      <c r="G46" s="472" t="s">
        <v>531</v>
      </c>
      <c r="H46" s="471">
        <v>6152351</v>
      </c>
      <c r="I46" s="472" t="s">
        <v>531</v>
      </c>
      <c r="J46" s="471">
        <v>82845175</v>
      </c>
      <c r="K46" s="472" t="s">
        <v>531</v>
      </c>
      <c r="L46" s="471">
        <v>137977968</v>
      </c>
      <c r="M46" s="472" t="s">
        <v>531</v>
      </c>
      <c r="N46" s="471">
        <v>61576225</v>
      </c>
      <c r="O46" s="472" t="s">
        <v>531</v>
      </c>
      <c r="P46" s="471">
        <v>11736712</v>
      </c>
      <c r="Q46" s="472" t="s">
        <v>531</v>
      </c>
      <c r="R46" s="471">
        <v>64665031</v>
      </c>
      <c r="S46" s="472" t="s">
        <v>531</v>
      </c>
      <c r="T46" s="471">
        <v>142927515</v>
      </c>
      <c r="U46" s="472" t="s">
        <v>531</v>
      </c>
      <c r="V46" s="471">
        <v>66526478</v>
      </c>
      <c r="W46" s="472" t="s">
        <v>531</v>
      </c>
      <c r="X46" s="471">
        <v>13668744</v>
      </c>
      <c r="Y46" s="472" t="s">
        <v>531</v>
      </c>
      <c r="Z46" s="471">
        <v>62732293</v>
      </c>
      <c r="AA46" s="472" t="s">
        <v>531</v>
      </c>
      <c r="AB46" s="471">
        <v>126990487</v>
      </c>
      <c r="AC46" s="472"/>
      <c r="AD46" s="471">
        <v>63506518</v>
      </c>
      <c r="AE46" s="472"/>
      <c r="AF46" s="471">
        <v>11464596</v>
      </c>
      <c r="AG46" s="472"/>
      <c r="AH46" s="471">
        <v>52019373</v>
      </c>
      <c r="AI46" s="472"/>
      <c r="AJ46" s="471">
        <v>156116578</v>
      </c>
      <c r="AK46" s="472" t="s">
        <v>531</v>
      </c>
      <c r="AL46" s="471">
        <v>64018930</v>
      </c>
      <c r="AM46" s="472" t="s">
        <v>531</v>
      </c>
      <c r="AN46" s="471">
        <v>11848183</v>
      </c>
      <c r="AO46" s="472" t="s">
        <v>531</v>
      </c>
      <c r="AP46" s="471">
        <v>80249465</v>
      </c>
      <c r="AQ46" s="472" t="s">
        <v>531</v>
      </c>
    </row>
    <row r="47" spans="2:43">
      <c r="B47" s="465" t="s">
        <v>150</v>
      </c>
      <c r="C47" s="466" t="s">
        <v>290</v>
      </c>
      <c r="D47" s="467">
        <v>27178272</v>
      </c>
      <c r="E47" s="468"/>
      <c r="F47" s="467">
        <v>12592147</v>
      </c>
      <c r="G47" s="468"/>
      <c r="H47" s="467">
        <v>0</v>
      </c>
      <c r="I47" s="468"/>
      <c r="J47" s="467">
        <v>14586125</v>
      </c>
      <c r="K47" s="468"/>
      <c r="L47" s="467">
        <v>28380183</v>
      </c>
      <c r="M47" s="468" t="s">
        <v>531</v>
      </c>
      <c r="N47" s="467">
        <v>20523210</v>
      </c>
      <c r="O47" s="468" t="s">
        <v>531</v>
      </c>
      <c r="P47" s="467">
        <v>1379566</v>
      </c>
      <c r="Q47" s="468" t="s">
        <v>531</v>
      </c>
      <c r="R47" s="467">
        <v>6477407</v>
      </c>
      <c r="S47" s="468" t="s">
        <v>531</v>
      </c>
      <c r="T47" s="467">
        <v>27501048</v>
      </c>
      <c r="U47" s="468" t="s">
        <v>531</v>
      </c>
      <c r="V47" s="467">
        <v>19550056</v>
      </c>
      <c r="W47" s="468" t="s">
        <v>531</v>
      </c>
      <c r="X47" s="467">
        <v>1481454</v>
      </c>
      <c r="Y47" s="468" t="s">
        <v>531</v>
      </c>
      <c r="Z47" s="467">
        <v>6469538</v>
      </c>
      <c r="AA47" s="468" t="s">
        <v>531</v>
      </c>
      <c r="AB47" s="467">
        <v>25351444</v>
      </c>
      <c r="AC47" s="468"/>
      <c r="AD47" s="467">
        <v>20681954</v>
      </c>
      <c r="AE47" s="468"/>
      <c r="AF47" s="467">
        <v>1076604</v>
      </c>
      <c r="AG47" s="468"/>
      <c r="AH47" s="467">
        <v>3592886</v>
      </c>
      <c r="AI47" s="468"/>
      <c r="AJ47" s="467">
        <v>34599832</v>
      </c>
      <c r="AK47" s="468"/>
      <c r="AL47" s="467">
        <v>12109230</v>
      </c>
      <c r="AM47" s="468"/>
      <c r="AN47" s="467">
        <v>1214616</v>
      </c>
      <c r="AO47" s="468"/>
      <c r="AP47" s="467">
        <v>21275986</v>
      </c>
      <c r="AQ47" s="468"/>
    </row>
    <row r="48" spans="2:43">
      <c r="B48" s="469" t="s">
        <v>151</v>
      </c>
      <c r="C48" s="470" t="s">
        <v>291</v>
      </c>
      <c r="D48" s="471">
        <v>12728461</v>
      </c>
      <c r="E48" s="472" t="s">
        <v>531</v>
      </c>
      <c r="F48" s="471">
        <v>3234171</v>
      </c>
      <c r="G48" s="472" t="s">
        <v>531</v>
      </c>
      <c r="H48" s="471">
        <v>0</v>
      </c>
      <c r="I48" s="472" t="s">
        <v>531</v>
      </c>
      <c r="J48" s="471">
        <v>9494290</v>
      </c>
      <c r="K48" s="472" t="s">
        <v>531</v>
      </c>
      <c r="L48" s="471">
        <v>12451580</v>
      </c>
      <c r="M48" s="472"/>
      <c r="N48" s="471">
        <v>2904549</v>
      </c>
      <c r="O48" s="472"/>
      <c r="P48" s="471">
        <v>591565</v>
      </c>
      <c r="Q48" s="472"/>
      <c r="R48" s="471">
        <v>8955466</v>
      </c>
      <c r="S48" s="472"/>
      <c r="T48" s="471">
        <v>12350022</v>
      </c>
      <c r="U48" s="472" t="s">
        <v>531</v>
      </c>
      <c r="V48" s="471">
        <v>2227420</v>
      </c>
      <c r="W48" s="472" t="s">
        <v>531</v>
      </c>
      <c r="X48" s="471">
        <v>251779</v>
      </c>
      <c r="Y48" s="472" t="s">
        <v>531</v>
      </c>
      <c r="Z48" s="471">
        <v>9870823</v>
      </c>
      <c r="AA48" s="472" t="s">
        <v>531</v>
      </c>
      <c r="AB48" s="471">
        <v>11913437</v>
      </c>
      <c r="AC48" s="472"/>
      <c r="AD48" s="471">
        <v>2824195</v>
      </c>
      <c r="AE48" s="472"/>
      <c r="AF48" s="471">
        <v>484707</v>
      </c>
      <c r="AG48" s="472"/>
      <c r="AH48" s="471">
        <v>8604535</v>
      </c>
      <c r="AI48" s="472"/>
      <c r="AJ48" s="471">
        <v>12209882</v>
      </c>
      <c r="AK48" s="472" t="s">
        <v>531</v>
      </c>
      <c r="AL48" s="471">
        <v>2551126</v>
      </c>
      <c r="AM48" s="472" t="s">
        <v>531</v>
      </c>
      <c r="AN48" s="471">
        <v>444464</v>
      </c>
      <c r="AO48" s="472" t="s">
        <v>531</v>
      </c>
      <c r="AP48" s="471">
        <v>9214292</v>
      </c>
      <c r="AQ48" s="472" t="s">
        <v>531</v>
      </c>
    </row>
    <row r="49" spans="2:43">
      <c r="B49" s="465" t="s">
        <v>152</v>
      </c>
      <c r="C49" s="466" t="s">
        <v>292</v>
      </c>
      <c r="D49" s="467">
        <v>21548111</v>
      </c>
      <c r="E49" s="468"/>
      <c r="F49" s="467">
        <v>7935883</v>
      </c>
      <c r="G49" s="468"/>
      <c r="H49" s="467">
        <v>1047796</v>
      </c>
      <c r="I49" s="468"/>
      <c r="J49" s="467">
        <v>12564432</v>
      </c>
      <c r="K49" s="468"/>
      <c r="L49" s="467">
        <v>17110240</v>
      </c>
      <c r="M49" s="468" t="s">
        <v>531</v>
      </c>
      <c r="N49" s="467">
        <v>5133612</v>
      </c>
      <c r="O49" s="468" t="s">
        <v>531</v>
      </c>
      <c r="P49" s="467">
        <v>1189048</v>
      </c>
      <c r="Q49" s="468" t="s">
        <v>531</v>
      </c>
      <c r="R49" s="467">
        <v>10787580</v>
      </c>
      <c r="S49" s="468" t="s">
        <v>531</v>
      </c>
      <c r="T49" s="467">
        <v>18347865</v>
      </c>
      <c r="U49" s="468"/>
      <c r="V49" s="467">
        <v>8503499</v>
      </c>
      <c r="W49" s="468"/>
      <c r="X49" s="467">
        <v>743665</v>
      </c>
      <c r="Y49" s="468"/>
      <c r="Z49" s="467">
        <v>9100701</v>
      </c>
      <c r="AA49" s="468"/>
      <c r="AB49" s="467">
        <v>17709368</v>
      </c>
      <c r="AC49" s="468"/>
      <c r="AD49" s="467">
        <v>6750727</v>
      </c>
      <c r="AE49" s="468"/>
      <c r="AF49" s="467">
        <v>885185</v>
      </c>
      <c r="AG49" s="468"/>
      <c r="AH49" s="467">
        <v>10073456</v>
      </c>
      <c r="AI49" s="468"/>
      <c r="AJ49" s="467">
        <v>22643976</v>
      </c>
      <c r="AK49" s="468"/>
      <c r="AL49" s="467">
        <v>13748075</v>
      </c>
      <c r="AM49" s="468"/>
      <c r="AN49" s="467">
        <v>1015158</v>
      </c>
      <c r="AO49" s="468"/>
      <c r="AP49" s="467">
        <v>7880743</v>
      </c>
      <c r="AQ49" s="468"/>
    </row>
  </sheetData>
  <mergeCells count="126">
    <mergeCell ref="D26:K26"/>
    <mergeCell ref="F27:G27"/>
    <mergeCell ref="H27:I27"/>
    <mergeCell ref="J27:K27"/>
    <mergeCell ref="D10:AQ10"/>
    <mergeCell ref="D14:E14"/>
    <mergeCell ref="F14:G14"/>
    <mergeCell ref="H14:I14"/>
    <mergeCell ref="J14:K14"/>
    <mergeCell ref="AN14:AO14"/>
    <mergeCell ref="AP14:AQ14"/>
    <mergeCell ref="T14:U14"/>
    <mergeCell ref="V14:W14"/>
    <mergeCell ref="X14:Y14"/>
    <mergeCell ref="Z14:AA14"/>
    <mergeCell ref="T11:AA11"/>
    <mergeCell ref="AB11:AI11"/>
    <mergeCell ref="Z13:AA13"/>
    <mergeCell ref="AB14:AC14"/>
    <mergeCell ref="T27:U27"/>
    <mergeCell ref="V27:W27"/>
    <mergeCell ref="X27:Y27"/>
    <mergeCell ref="AJ14:AK14"/>
    <mergeCell ref="AL14:AM14"/>
    <mergeCell ref="B8:D8"/>
    <mergeCell ref="L14:M14"/>
    <mergeCell ref="N14:O14"/>
    <mergeCell ref="P14:Q14"/>
    <mergeCell ref="R14:S14"/>
    <mergeCell ref="D25:K25"/>
    <mergeCell ref="N13:O13"/>
    <mergeCell ref="P13:Q13"/>
    <mergeCell ref="R13:S13"/>
    <mergeCell ref="D12:AQ12"/>
    <mergeCell ref="D11:K11"/>
    <mergeCell ref="L11:S11"/>
    <mergeCell ref="AN13:AO13"/>
    <mergeCell ref="AP13:AQ13"/>
    <mergeCell ref="AB13:AC13"/>
    <mergeCell ref="AJ13:AK13"/>
    <mergeCell ref="AL13:AM13"/>
    <mergeCell ref="B24:D24"/>
    <mergeCell ref="AF14:AG14"/>
    <mergeCell ref="AH14:AI14"/>
    <mergeCell ref="D13:E13"/>
    <mergeCell ref="F13:G13"/>
    <mergeCell ref="H13:I13"/>
    <mergeCell ref="J13:K13"/>
    <mergeCell ref="L13:M13"/>
    <mergeCell ref="B9:C14"/>
    <mergeCell ref="D9:AQ9"/>
    <mergeCell ref="AD14:AE14"/>
    <mergeCell ref="T13:U13"/>
    <mergeCell ref="V13:W13"/>
    <mergeCell ref="X13:Y13"/>
    <mergeCell ref="AD13:AE13"/>
    <mergeCell ref="AF13:AG13"/>
    <mergeCell ref="AH13:AI13"/>
    <mergeCell ref="AJ11:AQ11"/>
    <mergeCell ref="P28:Q28"/>
    <mergeCell ref="R28:S28"/>
    <mergeCell ref="AB41:AI41"/>
    <mergeCell ref="AJ41:AQ41"/>
    <mergeCell ref="D42:AQ42"/>
    <mergeCell ref="D43:E43"/>
    <mergeCell ref="F43:G43"/>
    <mergeCell ref="H43:I43"/>
    <mergeCell ref="J43:K43"/>
    <mergeCell ref="T28:U28"/>
    <mergeCell ref="V28:W28"/>
    <mergeCell ref="X28:Y28"/>
    <mergeCell ref="AP43:AQ43"/>
    <mergeCell ref="AD43:AE43"/>
    <mergeCell ref="AF43:AG43"/>
    <mergeCell ref="AH43:AI43"/>
    <mergeCell ref="AJ43:AK43"/>
    <mergeCell ref="AL43:AM43"/>
    <mergeCell ref="AN43:AO43"/>
    <mergeCell ref="R43:S43"/>
    <mergeCell ref="T43:U43"/>
    <mergeCell ref="V43:W43"/>
    <mergeCell ref="X43:Y43"/>
    <mergeCell ref="Z43:AA43"/>
    <mergeCell ref="D44:E44"/>
    <mergeCell ref="F44:G44"/>
    <mergeCell ref="H44:I44"/>
    <mergeCell ref="J44:K44"/>
    <mergeCell ref="L44:M44"/>
    <mergeCell ref="N44:O44"/>
    <mergeCell ref="P44:Q44"/>
    <mergeCell ref="R44:S44"/>
    <mergeCell ref="T44:U44"/>
    <mergeCell ref="AJ44:AK44"/>
    <mergeCell ref="AL44:AM44"/>
    <mergeCell ref="AN44:AO44"/>
    <mergeCell ref="AP44:AQ44"/>
    <mergeCell ref="V44:W44"/>
    <mergeCell ref="X44:Y44"/>
    <mergeCell ref="Z44:AA44"/>
    <mergeCell ref="AB44:AC44"/>
    <mergeCell ref="AD44:AE44"/>
    <mergeCell ref="AF44:AG44"/>
    <mergeCell ref="F28:G28"/>
    <mergeCell ref="H28:I28"/>
    <mergeCell ref="J28:K28"/>
    <mergeCell ref="B34:K34"/>
    <mergeCell ref="B25:C28"/>
    <mergeCell ref="D27:E27"/>
    <mergeCell ref="D28:E28"/>
    <mergeCell ref="AB43:AC43"/>
    <mergeCell ref="AH44:AI44"/>
    <mergeCell ref="L43:M43"/>
    <mergeCell ref="N43:O43"/>
    <mergeCell ref="P43:Q43"/>
    <mergeCell ref="B38:D38"/>
    <mergeCell ref="B39:C44"/>
    <mergeCell ref="D39:AQ39"/>
    <mergeCell ref="D40:AQ40"/>
    <mergeCell ref="D41:K41"/>
    <mergeCell ref="L41:S41"/>
    <mergeCell ref="T41:AA41"/>
    <mergeCell ref="N25:O28"/>
    <mergeCell ref="P25:Y25"/>
    <mergeCell ref="P26:Y26"/>
    <mergeCell ref="P27:Q27"/>
    <mergeCell ref="R27:S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78</vt:i4>
      </vt:variant>
    </vt:vector>
  </HeadingPairs>
  <TitlesOfParts>
    <vt:vector size="78" baseType="lpstr">
      <vt:lpstr>Índic3</vt:lpstr>
      <vt:lpstr>Pordata</vt:lpstr>
      <vt:lpstr>Metodologias</vt:lpstr>
      <vt:lpstr>Pop_ativa</vt:lpstr>
      <vt:lpstr>Taz_emp</vt:lpstr>
      <vt:lpstr>Folha2</vt:lpstr>
      <vt:lpstr>Taxa_desemp</vt:lpstr>
      <vt:lpstr>MatCat</vt:lpstr>
      <vt:lpstr>notas</vt:lpstr>
      <vt:lpstr>Perdas_sistemas_abast_água</vt:lpstr>
      <vt:lpstr>Centro_PT2020</vt:lpstr>
      <vt:lpstr>Centro de PT na Europa</vt:lpstr>
      <vt:lpstr>Barómetro do centro</vt:lpstr>
      <vt:lpstr>invs_muni_GTR</vt:lpstr>
      <vt:lpstr>Índice de hierarquia_gestão_RU </vt:lpstr>
      <vt:lpstr>RU_recolh_p_habitante</vt:lpstr>
      <vt:lpstr>Prop_RU_recolh_selectiv</vt:lpstr>
      <vt:lpstr>Resíduos Urbanos Recolhidos</vt:lpstr>
      <vt:lpstr>Resíduos Geridos</vt:lpstr>
      <vt:lpstr>Deposição_RUB_Aterro%</vt:lpstr>
      <vt:lpstr>Prop_Ru_REU&amp;REC</vt:lpstr>
      <vt:lpstr>Prop_Ru_dep_aterro</vt:lpstr>
      <vt:lpstr>Minas - Produção por distritos</vt:lpstr>
      <vt:lpstr>Emissões atmosféricas</vt:lpstr>
      <vt:lpstr>  Indústria extrativa</vt:lpstr>
      <vt:lpstr>Nascimentos_Mortes_emp</vt:lpstr>
      <vt:lpstr>Custo das matérias consumidas e</vt:lpstr>
      <vt:lpstr>Intensidade exportadora </vt:lpstr>
      <vt:lpstr>Proporção_exportações_tecnolog</vt:lpstr>
      <vt:lpstr>Peso_exp_imp_no PIB</vt:lpstr>
      <vt:lpstr>Repartição da despesa em I&amp;D</vt:lpstr>
      <vt:lpstr>Despesa em I&amp;D</vt:lpstr>
      <vt:lpstr>Proporção da despesa em I&amp;D</vt:lpstr>
      <vt:lpstr>Massas de água superficiais</vt:lpstr>
      <vt:lpstr>Estações de tratamento de águas</vt:lpstr>
      <vt:lpstr>Empresas_loc_ativ </vt:lpstr>
      <vt:lpstr>Empresas_loc_dim</vt:lpstr>
      <vt:lpstr>Pessoal ao serviço </vt:lpstr>
      <vt:lpstr>Estabelecimentos por localizaçã</vt:lpstr>
      <vt:lpstr>Vendas de combustíveis líquidos</vt:lpstr>
      <vt:lpstr>Exp_Imp_ESP</vt:lpstr>
      <vt:lpstr>Exp_Imp_4 pr_mercados</vt:lpstr>
      <vt:lpstr>Proporção de exportações Intra</vt:lpstr>
      <vt:lpstr>Pop_Residente</vt:lpstr>
      <vt:lpstr>Pop_empregada</vt:lpstr>
      <vt:lpstr>Volume de negócios (€) das empr</vt:lpstr>
      <vt:lpstr>Consumo de combustível</vt:lpstr>
      <vt:lpstr>Emprego</vt:lpstr>
      <vt:lpstr>índice de eco-inovação</vt:lpstr>
      <vt:lpstr>Patentes ambientais</vt:lpstr>
      <vt:lpstr>Transporte Ferroviário</vt:lpstr>
      <vt:lpstr>Transporte Rodiviário</vt:lpstr>
      <vt:lpstr>Transporte Marítimo</vt:lpstr>
      <vt:lpstr>Comércio Internacional por Modo</vt:lpstr>
      <vt:lpstr>NUT's III</vt:lpstr>
      <vt:lpstr>Indicadores EC</vt:lpstr>
      <vt:lpstr>Extração interna</vt:lpstr>
      <vt:lpstr>Fluxos</vt:lpstr>
      <vt:lpstr>DE</vt:lpstr>
      <vt:lpstr>Produção de energia elétrica</vt:lpstr>
      <vt:lpstr>Consumo de gás natural</vt:lpstr>
      <vt:lpstr>Consumo de energia elétrica</vt:lpstr>
      <vt:lpstr>consumidores de energia elétric</vt:lpstr>
      <vt:lpstr>PIB</vt:lpstr>
      <vt:lpstr>VAB</vt:lpstr>
      <vt:lpstr>Poder de compra</vt:lpstr>
      <vt:lpstr>Taxa de cobertura imp_exp</vt:lpstr>
      <vt:lpstr>Importações</vt:lpstr>
      <vt:lpstr>Exportações</vt:lpstr>
      <vt:lpstr>Pesca</vt:lpstr>
      <vt:lpstr>Carne</vt:lpstr>
      <vt:lpstr>Lã&amp;Mel&amp;Cera</vt:lpstr>
      <vt:lpstr>Leite</vt:lpstr>
      <vt:lpstr>Ovos</vt:lpstr>
      <vt:lpstr>Azeite&amp;Azeitona</vt:lpstr>
      <vt:lpstr>Culturas Agrículas</vt:lpstr>
      <vt:lpstr>Vinho</vt:lpstr>
      <vt:lpstr>Água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Cecolab</dc:creator>
  <cp:lastModifiedBy>cecol</cp:lastModifiedBy>
  <dcterms:created xsi:type="dcterms:W3CDTF">2015-06-05T18:19:34Z</dcterms:created>
  <dcterms:modified xsi:type="dcterms:W3CDTF">2023-07-19T08:43:04Z</dcterms:modified>
</cp:coreProperties>
</file>