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Bureau\"/>
    </mc:Choice>
  </mc:AlternateContent>
  <xr:revisionPtr revIDLastSave="0" documentId="13_ncr:1_{5A87B909-5EFC-4DBD-A030-B939713F22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urce" sheetId="2" r:id="rId1"/>
    <sheet name="TCD 1" sheetId="4" r:id="rId2"/>
    <sheet name="TCD 2" sheetId="5" r:id="rId3"/>
    <sheet name="TCD 3" sheetId="6" r:id="rId4"/>
    <sheet name="Q3" sheetId="7" r:id="rId5"/>
    <sheet name="Q4" sheetId="8" r:id="rId6"/>
  </sheets>
  <definedNames>
    <definedName name="_xlnm._FilterDatabase" localSheetId="0" hidden="1">Source!#REF!</definedName>
  </definedNames>
  <calcPr calcId="191029"/>
  <pivotCaches>
    <pivotCache cacheId="0" r:id="rId7"/>
  </pivotCaches>
</workbook>
</file>

<file path=xl/calcChain.xml><?xml version="1.0" encoding="utf-8"?>
<calcChain xmlns="http://schemas.openxmlformats.org/spreadsheetml/2006/main">
  <c r="B6" i="2" l="1"/>
  <c r="D13" i="8" l="1"/>
  <c r="D12" i="8"/>
  <c r="D11" i="8"/>
  <c r="D10" i="8"/>
  <c r="D9" i="8"/>
  <c r="D8" i="8"/>
  <c r="D7" i="8"/>
  <c r="D6" i="8"/>
  <c r="D5" i="8"/>
  <c r="D4" i="8"/>
  <c r="F14" i="7"/>
  <c r="G14" i="7" s="1"/>
  <c r="H14" i="7" s="1"/>
  <c r="F6" i="7"/>
  <c r="G6" i="7" s="1"/>
  <c r="H6" i="7" s="1"/>
  <c r="F5" i="7"/>
  <c r="E17" i="7"/>
  <c r="F17" i="7" s="1"/>
  <c r="G17" i="7" s="1"/>
  <c r="H17" i="7" s="1"/>
  <c r="E16" i="7"/>
  <c r="E15" i="7"/>
  <c r="E14" i="7"/>
  <c r="E13" i="7"/>
  <c r="F13" i="7" s="1"/>
  <c r="E12" i="7"/>
  <c r="F12" i="7" s="1"/>
  <c r="E11" i="7"/>
  <c r="F11" i="7" s="1"/>
  <c r="G11" i="7" s="1"/>
  <c r="H11" i="7" s="1"/>
  <c r="E10" i="7"/>
  <c r="F10" i="7" s="1"/>
  <c r="G10" i="7" s="1"/>
  <c r="H10" i="7" s="1"/>
  <c r="E9" i="7"/>
  <c r="F9" i="7" s="1"/>
  <c r="G9" i="7" s="1"/>
  <c r="H9" i="7" s="1"/>
  <c r="E8" i="7"/>
  <c r="E7" i="7"/>
  <c r="F7" i="7" s="1"/>
  <c r="G7" i="7" s="1"/>
  <c r="H7" i="7" s="1"/>
  <c r="E6" i="7"/>
  <c r="E5" i="7"/>
  <c r="G5" i="7" s="1"/>
  <c r="H5" i="7" s="1"/>
  <c r="E4" i="7"/>
  <c r="F4" i="7" s="1"/>
  <c r="G4" i="7" s="1"/>
  <c r="H4" i="7" s="1"/>
  <c r="B3" i="2"/>
  <c r="B4" i="2"/>
  <c r="B5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F15" i="7" l="1"/>
  <c r="G15" i="7" s="1"/>
  <c r="H15" i="7" s="1"/>
  <c r="F16" i="7"/>
  <c r="G16" i="7" s="1"/>
  <c r="H16" i="7" s="1"/>
  <c r="F8" i="7"/>
  <c r="G8" i="7" s="1"/>
  <c r="H8" i="7" s="1"/>
  <c r="H19" i="7" s="1"/>
  <c r="G12" i="7"/>
  <c r="H12" i="7" s="1"/>
  <c r="G13" i="7"/>
  <c r="H13" i="7" s="1"/>
  <c r="H21" i="7" l="1"/>
  <c r="H22" i="7" s="1"/>
</calcChain>
</file>

<file path=xl/sharedStrings.xml><?xml version="1.0" encoding="utf-8"?>
<sst xmlns="http://schemas.openxmlformats.org/spreadsheetml/2006/main" count="137" uniqueCount="36">
  <si>
    <t>University</t>
  </si>
  <si>
    <t>Yale</t>
  </si>
  <si>
    <t>Brown</t>
  </si>
  <si>
    <t>Dartmouth</t>
  </si>
  <si>
    <t>Harvard</t>
  </si>
  <si>
    <t>Columbia</t>
  </si>
  <si>
    <t>Cornell</t>
  </si>
  <si>
    <t>Princeton</t>
  </si>
  <si>
    <t>Penn State</t>
  </si>
  <si>
    <t>Faculty</t>
  </si>
  <si>
    <t>Arts</t>
  </si>
  <si>
    <t>Physics</t>
  </si>
  <si>
    <t>Economics</t>
  </si>
  <si>
    <t>Mathematics</t>
  </si>
  <si>
    <t>Psychology</t>
  </si>
  <si>
    <t>Students</t>
  </si>
  <si>
    <t>Somme de Students</t>
  </si>
  <si>
    <t>Étiquettes de colonnes</t>
  </si>
  <si>
    <t>Total général</t>
  </si>
  <si>
    <t>Étiquettes de lignes</t>
  </si>
  <si>
    <t>Students2</t>
  </si>
  <si>
    <t>Moyenne de Students2</t>
  </si>
  <si>
    <t>ID</t>
  </si>
  <si>
    <t>PU</t>
  </si>
  <si>
    <t>QTE</t>
  </si>
  <si>
    <t>PT</t>
  </si>
  <si>
    <t>Remise</t>
  </si>
  <si>
    <t>Val Remise</t>
  </si>
  <si>
    <t>Total a payer</t>
  </si>
  <si>
    <t>Total facture:</t>
  </si>
  <si>
    <t>TVA:</t>
  </si>
  <si>
    <t>Val TVA</t>
  </si>
  <si>
    <t>TTC:</t>
  </si>
  <si>
    <t>Time(s)</t>
  </si>
  <si>
    <t>Distance (m)</t>
  </si>
  <si>
    <t>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</si>
</sst>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DZD]_-;\-* #,##0.00\ [$DZD]_-;_-* &quot;-&quot;??\ [$DZD]_-;_-@_-"/>
  </numFmts>
  <fonts count="12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mbria"/>
      <family val="1"/>
    </font>
    <font>
      <sz val="12"/>
      <name val="Cambria"/>
      <family val="1"/>
    </font>
    <font>
      <sz val="10"/>
      <color rgb="FF000000"/>
      <name val="Times New Roman"/>
      <family val="1"/>
    </font>
    <font>
      <sz val="10"/>
      <color theme="0"/>
      <name val="Times New Roman"/>
      <family val="1"/>
    </font>
    <font>
      <sz val="10"/>
      <color rgb="FF000000"/>
      <name val="Cambria"/>
      <family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i/>
      <sz val="14"/>
      <color rgb="FF0070C0"/>
      <name val="Cambria"/>
      <family val="1"/>
    </font>
    <font>
      <b/>
      <sz val="12"/>
      <name val="Cambria"/>
      <family val="1"/>
    </font>
    <font>
      <sz val="12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D9E0F1"/>
      </patternFill>
    </fill>
    <fill>
      <patternFill patternType="solid">
        <fgColor rgb="FF8EA9DB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2">
    <xf numFmtId="0" fontId="0" fillId="0" borderId="0" xfId="0" applyAlignment="1">
      <alignment horizontal="left" vertical="top"/>
    </xf>
    <xf numFmtId="0" fontId="2" fillId="0" borderId="10" xfId="0" applyFont="1" applyBorder="1" applyAlignment="1">
      <alignment horizontal="right" vertical="top" wrapText="1"/>
    </xf>
    <xf numFmtId="164" fontId="0" fillId="0" borderId="0" xfId="0" applyNumberFormat="1" applyAlignment="1">
      <alignment horizontal="left" vertical="top"/>
    </xf>
    <xf numFmtId="164" fontId="2" fillId="0" borderId="3" xfId="0" applyNumberFormat="1" applyFont="1" applyBorder="1" applyAlignment="1">
      <alignment horizontal="right" vertical="top" wrapText="1" indent="1"/>
    </xf>
    <xf numFmtId="164" fontId="2" fillId="4" borderId="3" xfId="0" applyNumberFormat="1" applyFont="1" applyFill="1" applyBorder="1" applyAlignment="1">
      <alignment horizontal="right" vertical="top" wrapText="1" indent="1"/>
    </xf>
    <xf numFmtId="164" fontId="2" fillId="4" borderId="4" xfId="0" applyNumberFormat="1" applyFont="1" applyFill="1" applyBorder="1" applyAlignment="1">
      <alignment horizontal="right" vertical="top" wrapText="1" indent="1"/>
    </xf>
    <xf numFmtId="9" fontId="4" fillId="0" borderId="0" xfId="1" applyFont="1" applyFill="1" applyBorder="1" applyAlignment="1">
      <alignment horizontal="left" vertical="top"/>
    </xf>
    <xf numFmtId="9" fontId="0" fillId="0" borderId="0" xfId="1" applyFont="1" applyFill="1" applyBorder="1" applyAlignment="1">
      <alignment horizontal="left" vertical="top"/>
    </xf>
    <xf numFmtId="164" fontId="2" fillId="0" borderId="7" xfId="0" applyNumberFormat="1" applyFont="1" applyBorder="1" applyAlignment="1">
      <alignment horizontal="right" vertical="top" wrapText="1" indent="1"/>
    </xf>
    <xf numFmtId="164" fontId="2" fillId="4" borderId="7" xfId="0" applyNumberFormat="1" applyFont="1" applyFill="1" applyBorder="1" applyAlignment="1">
      <alignment horizontal="right" vertical="top" wrapText="1" indent="1"/>
    </xf>
    <xf numFmtId="164" fontId="2" fillId="4" borderId="8" xfId="0" applyNumberFormat="1" applyFont="1" applyFill="1" applyBorder="1" applyAlignment="1">
      <alignment horizontal="right" vertical="top" wrapText="1" indent="1"/>
    </xf>
    <xf numFmtId="9" fontId="0" fillId="0" borderId="0" xfId="0" applyNumberFormat="1" applyAlignment="1">
      <alignment horizontal="left" vertical="top"/>
    </xf>
    <xf numFmtId="164" fontId="2" fillId="0" borderId="11" xfId="0" applyNumberFormat="1" applyFont="1" applyBorder="1" applyAlignment="1">
      <alignment horizontal="left" vertical="top" wrapText="1" indent="4"/>
    </xf>
    <xf numFmtId="164" fontId="2" fillId="0" borderId="13" xfId="0" applyNumberFormat="1" applyFont="1" applyBorder="1" applyAlignment="1">
      <alignment horizontal="left" vertical="top" wrapText="1" indent="5"/>
    </xf>
    <xf numFmtId="0" fontId="3" fillId="0" borderId="7" xfId="0" applyFont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left" vertical="top"/>
    </xf>
    <xf numFmtId="0" fontId="2" fillId="0" borderId="5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/>
    </xf>
    <xf numFmtId="0" fontId="1" fillId="0" borderId="0" xfId="0" pivotButton="1" applyFont="1" applyAlignment="1">
      <alignment horizontal="left" vertical="top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top" wrapText="1" indent="2"/>
    </xf>
    <xf numFmtId="0" fontId="7" fillId="3" borderId="1" xfId="0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center" vertical="center" wrapText="1"/>
    </xf>
    <xf numFmtId="1" fontId="8" fillId="0" borderId="3" xfId="0" applyNumberFormat="1" applyFont="1" applyBorder="1" applyAlignment="1">
      <alignment horizontal="center" vertical="top" shrinkToFit="1"/>
    </xf>
    <xf numFmtId="1" fontId="8" fillId="0" borderId="3" xfId="0" applyNumberFormat="1" applyFont="1" applyBorder="1" applyAlignment="1">
      <alignment horizontal="right" vertical="top" shrinkToFit="1"/>
    </xf>
    <xf numFmtId="9" fontId="8" fillId="0" borderId="3" xfId="0" applyNumberFormat="1" applyFont="1" applyBorder="1" applyAlignment="1">
      <alignment horizontal="center" vertical="top" shrinkToFit="1"/>
    </xf>
    <xf numFmtId="1" fontId="8" fillId="4" borderId="3" xfId="0" applyNumberFormat="1" applyFont="1" applyFill="1" applyBorder="1" applyAlignment="1">
      <alignment horizontal="center" vertical="top" shrinkToFit="1"/>
    </xf>
    <xf numFmtId="1" fontId="8" fillId="4" borderId="3" xfId="0" applyNumberFormat="1" applyFont="1" applyFill="1" applyBorder="1" applyAlignment="1">
      <alignment horizontal="right" vertical="top" shrinkToFit="1"/>
    </xf>
    <xf numFmtId="9" fontId="8" fillId="4" borderId="3" xfId="0" applyNumberFormat="1" applyFont="1" applyFill="1" applyBorder="1" applyAlignment="1">
      <alignment horizontal="center" vertical="top" shrinkToFit="1"/>
    </xf>
    <xf numFmtId="1" fontId="8" fillId="4" borderId="4" xfId="0" applyNumberFormat="1" applyFont="1" applyFill="1" applyBorder="1" applyAlignment="1">
      <alignment horizontal="center" vertical="top" shrinkToFit="1"/>
    </xf>
    <xf numFmtId="1" fontId="8" fillId="4" borderId="4" xfId="0" applyNumberFormat="1" applyFont="1" applyFill="1" applyBorder="1" applyAlignment="1">
      <alignment horizontal="right" vertical="top" shrinkToFit="1"/>
    </xf>
    <xf numFmtId="9" fontId="8" fillId="4" borderId="4" xfId="0" applyNumberFormat="1" applyFont="1" applyFill="1" applyBorder="1" applyAlignment="1">
      <alignment horizontal="center" vertical="top" shrinkToFit="1"/>
    </xf>
    <xf numFmtId="0" fontId="6" fillId="0" borderId="2" xfId="0" applyFont="1" applyBorder="1"/>
    <xf numFmtId="0" fontId="6" fillId="0" borderId="0" xfId="0" applyFont="1"/>
    <xf numFmtId="0" fontId="6" fillId="0" borderId="9" xfId="0" applyFont="1" applyBorder="1" applyAlignment="1">
      <alignment horizontal="left" wrapText="1"/>
    </xf>
    <xf numFmtId="0" fontId="6" fillId="0" borderId="12" xfId="0" applyFont="1" applyBorder="1" applyAlignment="1">
      <alignment horizontal="left" wrapText="1"/>
    </xf>
    <xf numFmtId="9" fontId="8" fillId="0" borderId="13" xfId="0" applyNumberFormat="1" applyFont="1" applyBorder="1" applyAlignment="1">
      <alignment horizontal="center" vertical="center" shrinkToFit="1"/>
    </xf>
    <xf numFmtId="164" fontId="9" fillId="4" borderId="16" xfId="0" applyNumberFormat="1" applyFont="1" applyFill="1" applyBorder="1" applyAlignment="1">
      <alignment horizontal="left" vertical="top" wrapText="1" indent="1"/>
    </xf>
    <xf numFmtId="0" fontId="10" fillId="3" borderId="1" xfId="0" applyFont="1" applyFill="1" applyBorder="1" applyAlignment="1">
      <alignment horizontal="center" vertical="top" wrapText="1"/>
    </xf>
    <xf numFmtId="0" fontId="10" fillId="3" borderId="6" xfId="0" applyFont="1" applyFill="1" applyBorder="1" applyAlignment="1">
      <alignment horizontal="center" vertical="top" wrapText="1"/>
    </xf>
    <xf numFmtId="1" fontId="11" fillId="0" borderId="3" xfId="0" applyNumberFormat="1" applyFont="1" applyBorder="1" applyAlignment="1">
      <alignment horizontal="center" vertical="top" shrinkToFit="1"/>
    </xf>
    <xf numFmtId="1" fontId="11" fillId="0" borderId="7" xfId="0" applyNumberFormat="1" applyFont="1" applyBorder="1" applyAlignment="1">
      <alignment horizontal="center" vertical="top" shrinkToFit="1"/>
    </xf>
    <xf numFmtId="1" fontId="11" fillId="2" borderId="3" xfId="0" applyNumberFormat="1" applyFont="1" applyFill="1" applyBorder="1" applyAlignment="1">
      <alignment horizontal="center" vertical="top" shrinkToFit="1"/>
    </xf>
    <xf numFmtId="1" fontId="11" fillId="2" borderId="7" xfId="0" applyNumberFormat="1" applyFont="1" applyFill="1" applyBorder="1" applyAlignment="1">
      <alignment horizontal="center" vertical="top" shrinkToFit="1"/>
    </xf>
    <xf numFmtId="3" fontId="11" fillId="2" borderId="7" xfId="0" applyNumberFormat="1" applyFont="1" applyFill="1" applyBorder="1" applyAlignment="1">
      <alignment horizontal="center" vertical="top" shrinkToFit="1"/>
    </xf>
    <xf numFmtId="1" fontId="11" fillId="2" borderId="4" xfId="0" applyNumberFormat="1" applyFont="1" applyFill="1" applyBorder="1" applyAlignment="1">
      <alignment horizontal="center" vertical="top" shrinkToFit="1"/>
    </xf>
    <xf numFmtId="0" fontId="2" fillId="0" borderId="14" xfId="0" applyFont="1" applyBorder="1" applyAlignment="1">
      <alignment horizontal="right" vertical="top" wrapText="1"/>
    </xf>
    <xf numFmtId="0" fontId="2" fillId="0" borderId="1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</cellXfs>
  <cellStyles count="2">
    <cellStyle name="Normal" xfId="0" builtinId="0"/>
    <cellStyle name="Pourcentage" xfId="1" builtinId="5"/>
  </cellStyles>
  <dxfs count="42"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'Q4'!$D$3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'Q4'!$D$4:$D$13</c:f>
              <c:numCache>
                <c:formatCode>0</c:formatCode>
                <c:ptCount val="10"/>
                <c:pt idx="0">
                  <c:v>5</c:v>
                </c:pt>
                <c:pt idx="1">
                  <c:v>5</c:v>
                </c:pt>
                <c:pt idx="2" formatCode="General">
                  <c:v>5.666666666666667</c:v>
                </c:pt>
                <c:pt idx="3" formatCode="General">
                  <c:v>6.75</c:v>
                </c:pt>
                <c:pt idx="4" formatCode="General">
                  <c:v>7.4</c:v>
                </c:pt>
                <c:pt idx="5" formatCode="General">
                  <c:v>8.1666666666666661</c:v>
                </c:pt>
                <c:pt idx="6">
                  <c:v>9</c:v>
                </c:pt>
                <c:pt idx="7" formatCode="#,##0">
                  <c:v>9.375</c:v>
                </c:pt>
                <c:pt idx="8" formatCode="General">
                  <c:v>9.2222222222222214</c:v>
                </c:pt>
                <c:pt idx="9" formatCode="General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9-43E0-8841-54800E585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66960"/>
        <c:axId val="178871312"/>
      </c:lineChart>
      <c:catAx>
        <c:axId val="178866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871312"/>
        <c:crosses val="autoZero"/>
        <c:auto val="1"/>
        <c:lblAlgn val="ctr"/>
        <c:lblOffset val="100"/>
        <c:noMultiLvlLbl val="0"/>
      </c:catAx>
      <c:valAx>
        <c:axId val="17887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86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Speed/ Distance</a:t>
            </a:r>
            <a:endParaRPr lang="fr-F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'Q4'!$C$3</c:f>
              <c:strCache>
                <c:ptCount val="1"/>
                <c:pt idx="0">
                  <c:v>Distance 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'Q4'!$C$4:$C$13</c:f>
              <c:numCache>
                <c:formatCode>0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'Q4'!$D$4:$D$13</c:f>
              <c:numCache>
                <c:formatCode>0</c:formatCode>
                <c:ptCount val="10"/>
                <c:pt idx="0">
                  <c:v>5</c:v>
                </c:pt>
                <c:pt idx="1">
                  <c:v>5</c:v>
                </c:pt>
                <c:pt idx="2" formatCode="General">
                  <c:v>5.666666666666667</c:v>
                </c:pt>
                <c:pt idx="3" formatCode="General">
                  <c:v>6.75</c:v>
                </c:pt>
                <c:pt idx="4" formatCode="General">
                  <c:v>7.4</c:v>
                </c:pt>
                <c:pt idx="5" formatCode="General">
                  <c:v>8.1666666666666661</c:v>
                </c:pt>
                <c:pt idx="6">
                  <c:v>9</c:v>
                </c:pt>
                <c:pt idx="7" formatCode="#,##0">
                  <c:v>9.375</c:v>
                </c:pt>
                <c:pt idx="8" formatCode="General">
                  <c:v>9.2222222222222214</c:v>
                </c:pt>
                <c:pt idx="9" formatCode="General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32-4AA5-887F-A300F1059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0037856"/>
        <c:axId val="1110038944"/>
      </c:lineChart>
      <c:catAx>
        <c:axId val="11100378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0038944"/>
        <c:crosses val="autoZero"/>
        <c:auto val="1"/>
        <c:lblAlgn val="ctr"/>
        <c:lblOffset val="100"/>
        <c:noMultiLvlLbl val="0"/>
      </c:catAx>
      <c:valAx>
        <c:axId val="111003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00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769620</xdr:colOff>
      <xdr:row>0</xdr:row>
      <xdr:rowOff>91440</xdr:rowOff>
    </xdr:from>
    <xdr:to>
      <xdr:col>11</xdr:col>
      <xdr:colOff>586740</xdr:colOff>
      <xdr:row>15</xdr:row>
      <xdr:rowOff>38100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16933</xdr:colOff>
      <xdr:row>16</xdr:row>
      <xdr:rowOff>16932</xdr:rowOff>
    </xdr:from>
    <xdr:to>
      <xdr:col>11</xdr:col>
      <xdr:colOff>609600</xdr:colOff>
      <xdr:row>32</xdr:row>
      <xdr:rowOff>50798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fiane RAHOU" refreshedDate="45289.442789814813" createdVersion="5" refreshedVersion="5" minRefreshableVersion="3" recordCount="40" xr:uid="{00000000-000A-0000-FFFF-FFFF11000000}">
  <cacheSource type="worksheet">
    <worksheetSource name="Tableau1"/>
  </cacheSource>
  <cacheFields count="4">
    <cacheField name="Students" numFmtId="0">
      <sharedItems containsSemiMixedTypes="0" containsString="0" containsNumber="1" containsInteger="1" minValue="135" maxValue="9567"/>
    </cacheField>
    <cacheField name="Students2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n v="591"/>
    <n v="591"/>
    <x v="0"/>
    <x v="0"/>
  </r>
  <r>
    <n v="9567"/>
    <n v="9567"/>
    <x v="1"/>
    <x v="1"/>
  </r>
  <r>
    <n v="542"/>
    <n v="542"/>
    <x v="2"/>
    <x v="2"/>
  </r>
  <r>
    <n v="346"/>
    <n v="346"/>
    <x v="2"/>
    <x v="3"/>
  </r>
  <r>
    <n v="849"/>
    <n v="849"/>
    <x v="0"/>
    <x v="4"/>
  </r>
  <r>
    <n v="552"/>
    <n v="552"/>
    <x v="2"/>
    <x v="5"/>
  </r>
  <r>
    <n v="173"/>
    <n v="173"/>
    <x v="0"/>
    <x v="3"/>
  </r>
  <r>
    <n v="1355"/>
    <n v="1355"/>
    <x v="0"/>
    <x v="5"/>
  </r>
  <r>
    <n v="193"/>
    <n v="193"/>
    <x v="3"/>
    <x v="6"/>
  </r>
  <r>
    <n v="615"/>
    <n v="615"/>
    <x v="3"/>
    <x v="3"/>
  </r>
  <r>
    <n v="1579"/>
    <n v="1579"/>
    <x v="3"/>
    <x v="1"/>
  </r>
  <r>
    <n v="547"/>
    <n v="547"/>
    <x v="1"/>
    <x v="2"/>
  </r>
  <r>
    <n v="1687"/>
    <n v="1687"/>
    <x v="4"/>
    <x v="2"/>
  </r>
  <r>
    <n v="972"/>
    <n v="972"/>
    <x v="2"/>
    <x v="1"/>
  </r>
  <r>
    <n v="234"/>
    <n v="234"/>
    <x v="2"/>
    <x v="7"/>
  </r>
  <r>
    <n v="151"/>
    <n v="151"/>
    <x v="4"/>
    <x v="6"/>
  </r>
  <r>
    <n v="1793"/>
    <n v="1793"/>
    <x v="1"/>
    <x v="4"/>
  </r>
  <r>
    <n v="315"/>
    <n v="315"/>
    <x v="4"/>
    <x v="4"/>
  </r>
  <r>
    <n v="618"/>
    <n v="618"/>
    <x v="1"/>
    <x v="5"/>
  </r>
  <r>
    <n v="246"/>
    <n v="246"/>
    <x v="1"/>
    <x v="0"/>
  </r>
  <r>
    <n v="784"/>
    <n v="784"/>
    <x v="1"/>
    <x v="6"/>
  </r>
  <r>
    <n v="316"/>
    <n v="316"/>
    <x v="3"/>
    <x v="2"/>
  </r>
  <r>
    <n v="3155"/>
    <n v="3155"/>
    <x v="0"/>
    <x v="2"/>
  </r>
  <r>
    <n v="318"/>
    <n v="318"/>
    <x v="4"/>
    <x v="7"/>
  </r>
  <r>
    <n v="608"/>
    <n v="608"/>
    <x v="2"/>
    <x v="4"/>
  </r>
  <r>
    <n v="561"/>
    <n v="561"/>
    <x v="0"/>
    <x v="6"/>
  </r>
  <r>
    <n v="357"/>
    <n v="357"/>
    <x v="4"/>
    <x v="0"/>
  </r>
  <r>
    <n v="1688"/>
    <n v="1688"/>
    <x v="3"/>
    <x v="4"/>
  </r>
  <r>
    <n v="972"/>
    <n v="972"/>
    <x v="2"/>
    <x v="6"/>
  </r>
  <r>
    <n v="568"/>
    <n v="568"/>
    <x v="1"/>
    <x v="7"/>
  </r>
  <r>
    <n v="632"/>
    <n v="632"/>
    <x v="3"/>
    <x v="7"/>
  </r>
  <r>
    <n v="551"/>
    <n v="551"/>
    <x v="4"/>
    <x v="5"/>
  </r>
  <r>
    <n v="948"/>
    <n v="948"/>
    <x v="1"/>
    <x v="3"/>
  </r>
  <r>
    <n v="1358"/>
    <n v="1358"/>
    <x v="0"/>
    <x v="1"/>
  </r>
  <r>
    <n v="135"/>
    <n v="135"/>
    <x v="0"/>
    <x v="7"/>
  </r>
  <r>
    <n v="849"/>
    <n v="849"/>
    <x v="3"/>
    <x v="0"/>
  </r>
  <r>
    <n v="158"/>
    <n v="158"/>
    <x v="4"/>
    <x v="3"/>
  </r>
  <r>
    <n v="1889"/>
    <n v="1889"/>
    <x v="3"/>
    <x v="5"/>
  </r>
  <r>
    <n v="651"/>
    <n v="651"/>
    <x v="4"/>
    <x v="1"/>
  </r>
  <r>
    <n v="651"/>
    <n v="65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eau croisé dynamique2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3:C9" firstHeaderRow="0" firstDataRow="1" firstDataCol="1"/>
  <pivotFields count="4">
    <pivotField dataField="1" showAll="0"/>
    <pivotField dataField="1" showAll="0" defaultSubtotal="0"/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1" subtotal="average" baseField="2" baseItem="2"/>
  </dataFields>
  <formats count="12"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2" type="button" dataOnly="0" labelOnly="1" outline="0" axis="axisRow" fieldPosition="0"/>
    </format>
    <format dxfId="32">
      <pivotArea dataOnly="0" labelOnly="1" fieldPosition="0">
        <references count="1">
          <reference field="2" count="0"/>
        </references>
      </pivotArea>
    </format>
    <format dxfId="31">
      <pivotArea dataOnly="0" labelOnly="1" grandRow="1" outline="0" fieldPosition="0"/>
    </format>
    <format dxfId="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2" type="button" dataOnly="0" labelOnly="1" outline="0" axis="axisRow" fieldPosition="0"/>
    </format>
    <format dxfId="26">
      <pivotArea dataOnly="0" labelOnly="1" fieldPosition="0">
        <references count="1">
          <reference field="2" count="0"/>
        </references>
      </pivotArea>
    </format>
    <format dxfId="25">
      <pivotArea dataOnly="0" labelOnly="1" grandRow="1" outline="0" fieldPosition="0"/>
    </format>
    <format dxfId="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3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3:C12" firstHeaderRow="0" firstDataRow="1" firstDataCol="1"/>
  <pivotFields count="4">
    <pivotField dataField="1" showAll="0"/>
    <pivotField dataField="1" showAll="0" defaultSubtotal="0"/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1" subtotal="average" baseField="3" baseItem="1"/>
  </dataFields>
  <formats count="12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3" type="button" dataOnly="0" labelOnly="1" outline="0" axis="axisRow" fieldPosition="0"/>
    </format>
    <format dxfId="20">
      <pivotArea dataOnly="0" labelOnly="1" fieldPosition="0">
        <references count="1">
          <reference field="3" count="0"/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3" type="button" dataOnly="0" labelOnly="1" outline="0" axis="axisRow" fieldPosition="0"/>
    </format>
    <format dxfId="14">
      <pivotArea dataOnly="0" labelOnly="1" fieldPosition="0">
        <references count="1">
          <reference field="3" count="0"/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eau croisé dynamique4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3:G13" firstHeaderRow="1" firstDataRow="2" firstDataCol="1"/>
  <pivotFields count="4">
    <pivotField dataField="1" showAll="0"/>
    <pivotField showAll="0" defaultSubtota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dataOnly="0" labelOnly="1" fieldPosition="0">
        <references count="1">
          <reference field="3" count="0"/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2" count="0"/>
        </references>
      </pivotArea>
    </format>
    <format dxfId="6">
      <pivotArea dataOnly="0" labelOnly="1" grandCol="1" outline="0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dataOnly="0" labelOnly="1" fieldPosition="0">
        <references count="1">
          <reference field="3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2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D42" totalsRowShown="0" headerRowDxfId="41" dataDxfId="40">
  <autoFilter ref="A2:D42" xr:uid="{00000000-0009-0000-0100-000001000000}"/>
  <tableColumns count="4">
    <tableColumn id="1" xr3:uid="{00000000-0010-0000-0000-000001000000}" name="Students" dataDxfId="39"/>
    <tableColumn id="4" xr3:uid="{00000000-0010-0000-0000-000004000000}" name="Students2" dataDxfId="38">
      <calculatedColumnFormula>Tableau1[[#This Row],[Students]]</calculatedColumnFormula>
    </tableColumn>
    <tableColumn id="2" xr3:uid="{00000000-0010-0000-0000-000002000000}" name="Faculty" dataDxfId="37"/>
    <tableColumn id="3" xr3:uid="{00000000-0010-0000-0000-000003000000}" name="University" dataDxfId="36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43"/>
  <sheetViews>
    <sheetView tabSelected="1" topLeftCell="A17" workbookViewId="0">
      <selection activeCell="I32" sqref="I32"/>
    </sheetView>
  </sheetViews>
  <sheetFormatPr baseColWidth="10" defaultRowHeight="13.2" x14ac:dyDescent="0.25"/>
  <cols>
    <col min="1" max="1" width="13" bestFit="1" customWidth="1"/>
    <col min="2" max="2" width="17" customWidth="1"/>
    <col min="3" max="3" width="16.109375" customWidth="1"/>
    <col min="4" max="4" width="16.77734375" customWidth="1"/>
  </cols>
  <sheetData>
    <row r="2" spans="1:4" ht="14.4" x14ac:dyDescent="0.25">
      <c r="A2" s="20" t="s">
        <v>15</v>
      </c>
      <c r="B2" s="20" t="s">
        <v>20</v>
      </c>
      <c r="C2" s="20" t="s">
        <v>9</v>
      </c>
      <c r="D2" s="20" t="s">
        <v>0</v>
      </c>
    </row>
    <row r="3" spans="1:4" ht="15" customHeight="1" x14ac:dyDescent="0.25">
      <c r="A3" s="20">
        <v>591</v>
      </c>
      <c r="B3" s="20">
        <f>Tableau1[[#This Row],[Students]]</f>
        <v>591</v>
      </c>
      <c r="C3" s="20" t="s">
        <v>10</v>
      </c>
      <c r="D3" s="20" t="s">
        <v>1</v>
      </c>
    </row>
    <row r="4" spans="1:4" ht="15" customHeight="1" x14ac:dyDescent="0.25">
      <c r="A4" s="20">
        <v>9567</v>
      </c>
      <c r="B4" s="20">
        <f>Tableau1[[#This Row],[Students]]</f>
        <v>9567</v>
      </c>
      <c r="C4" s="20" t="s">
        <v>11</v>
      </c>
      <c r="D4" s="20" t="s">
        <v>2</v>
      </c>
    </row>
    <row r="5" spans="1:4" ht="15" customHeight="1" x14ac:dyDescent="0.25">
      <c r="A5" s="20">
        <v>542</v>
      </c>
      <c r="B5" s="20">
        <f>Tableau1[[#This Row],[Students]]</f>
        <v>542</v>
      </c>
      <c r="C5" s="20" t="s">
        <v>12</v>
      </c>
      <c r="D5" s="20" t="s">
        <v>3</v>
      </c>
    </row>
    <row r="6" spans="1:4" ht="15" customHeight="1" x14ac:dyDescent="0.25">
      <c r="A6" s="20">
        <v>346</v>
      </c>
      <c r="B6" s="20">
        <f>Tableau1[[#This Row],[Students]]</f>
        <v>346</v>
      </c>
      <c r="C6" s="20" t="s">
        <v>12</v>
      </c>
      <c r="D6" s="20" t="s">
        <v>4</v>
      </c>
    </row>
    <row r="7" spans="1:4" ht="15" customHeight="1" x14ac:dyDescent="0.25">
      <c r="A7" s="20">
        <v>849</v>
      </c>
      <c r="B7" s="20">
        <f>Tableau1[[#This Row],[Students]]</f>
        <v>849</v>
      </c>
      <c r="C7" s="20" t="s">
        <v>10</v>
      </c>
      <c r="D7" s="20" t="s">
        <v>5</v>
      </c>
    </row>
    <row r="8" spans="1:4" ht="15" customHeight="1" x14ac:dyDescent="0.25">
      <c r="A8" s="20">
        <v>552</v>
      </c>
      <c r="B8" s="20">
        <f>Tableau1[[#This Row],[Students]]</f>
        <v>552</v>
      </c>
      <c r="C8" s="20" t="s">
        <v>12</v>
      </c>
      <c r="D8" s="20" t="s">
        <v>6</v>
      </c>
    </row>
    <row r="9" spans="1:4" ht="15" customHeight="1" x14ac:dyDescent="0.25">
      <c r="A9" s="20">
        <v>173</v>
      </c>
      <c r="B9" s="20">
        <f>Tableau1[[#This Row],[Students]]</f>
        <v>173</v>
      </c>
      <c r="C9" s="20" t="s">
        <v>10</v>
      </c>
      <c r="D9" s="20" t="s">
        <v>4</v>
      </c>
    </row>
    <row r="10" spans="1:4" ht="15" customHeight="1" x14ac:dyDescent="0.25">
      <c r="A10" s="20">
        <v>1355</v>
      </c>
      <c r="B10" s="20">
        <f>Tableau1[[#This Row],[Students]]</f>
        <v>1355</v>
      </c>
      <c r="C10" s="20" t="s">
        <v>10</v>
      </c>
      <c r="D10" s="20" t="s">
        <v>6</v>
      </c>
    </row>
    <row r="11" spans="1:4" ht="15" customHeight="1" x14ac:dyDescent="0.25">
      <c r="A11" s="20">
        <v>193</v>
      </c>
      <c r="B11" s="20">
        <f>Tableau1[[#This Row],[Students]]</f>
        <v>193</v>
      </c>
      <c r="C11" s="20" t="s">
        <v>13</v>
      </c>
      <c r="D11" s="20" t="s">
        <v>7</v>
      </c>
    </row>
    <row r="12" spans="1:4" ht="15" customHeight="1" x14ac:dyDescent="0.25">
      <c r="A12" s="20">
        <v>615</v>
      </c>
      <c r="B12" s="20">
        <f>Tableau1[[#This Row],[Students]]</f>
        <v>615</v>
      </c>
      <c r="C12" s="20" t="s">
        <v>13</v>
      </c>
      <c r="D12" s="20" t="s">
        <v>4</v>
      </c>
    </row>
    <row r="13" spans="1:4" ht="15" customHeight="1" x14ac:dyDescent="0.25">
      <c r="A13" s="20">
        <v>1579</v>
      </c>
      <c r="B13" s="20">
        <f>Tableau1[[#This Row],[Students]]</f>
        <v>1579</v>
      </c>
      <c r="C13" s="20" t="s">
        <v>13</v>
      </c>
      <c r="D13" s="20" t="s">
        <v>2</v>
      </c>
    </row>
    <row r="14" spans="1:4" ht="15" customHeight="1" x14ac:dyDescent="0.25">
      <c r="A14" s="20">
        <v>547</v>
      </c>
      <c r="B14" s="20">
        <f>Tableau1[[#This Row],[Students]]</f>
        <v>547</v>
      </c>
      <c r="C14" s="20" t="s">
        <v>11</v>
      </c>
      <c r="D14" s="20" t="s">
        <v>3</v>
      </c>
    </row>
    <row r="15" spans="1:4" ht="15" customHeight="1" x14ac:dyDescent="0.25">
      <c r="A15" s="20">
        <v>1687</v>
      </c>
      <c r="B15" s="20">
        <f>Tableau1[[#This Row],[Students]]</f>
        <v>1687</v>
      </c>
      <c r="C15" s="20" t="s">
        <v>14</v>
      </c>
      <c r="D15" s="20" t="s">
        <v>3</v>
      </c>
    </row>
    <row r="16" spans="1:4" ht="15" customHeight="1" x14ac:dyDescent="0.25">
      <c r="A16" s="20">
        <v>972</v>
      </c>
      <c r="B16" s="20">
        <f>Tableau1[[#This Row],[Students]]</f>
        <v>972</v>
      </c>
      <c r="C16" s="20" t="s">
        <v>12</v>
      </c>
      <c r="D16" s="20" t="s">
        <v>2</v>
      </c>
    </row>
    <row r="17" spans="1:4" ht="15" customHeight="1" x14ac:dyDescent="0.25">
      <c r="A17" s="20">
        <v>234</v>
      </c>
      <c r="B17" s="20">
        <f>Tableau1[[#This Row],[Students]]</f>
        <v>234</v>
      </c>
      <c r="C17" s="20" t="s">
        <v>12</v>
      </c>
      <c r="D17" s="20" t="s">
        <v>8</v>
      </c>
    </row>
    <row r="18" spans="1:4" ht="15" customHeight="1" x14ac:dyDescent="0.25">
      <c r="A18" s="20">
        <v>151</v>
      </c>
      <c r="B18" s="20">
        <f>Tableau1[[#This Row],[Students]]</f>
        <v>151</v>
      </c>
      <c r="C18" s="20" t="s">
        <v>14</v>
      </c>
      <c r="D18" s="20" t="s">
        <v>7</v>
      </c>
    </row>
    <row r="19" spans="1:4" ht="15" customHeight="1" x14ac:dyDescent="0.25">
      <c r="A19" s="20">
        <v>1793</v>
      </c>
      <c r="B19" s="20">
        <f>Tableau1[[#This Row],[Students]]</f>
        <v>1793</v>
      </c>
      <c r="C19" s="20" t="s">
        <v>11</v>
      </c>
      <c r="D19" s="20" t="s">
        <v>5</v>
      </c>
    </row>
    <row r="20" spans="1:4" ht="15" customHeight="1" x14ac:dyDescent="0.25">
      <c r="A20" s="20">
        <v>315</v>
      </c>
      <c r="B20" s="20">
        <f>Tableau1[[#This Row],[Students]]</f>
        <v>315</v>
      </c>
      <c r="C20" s="20" t="s">
        <v>14</v>
      </c>
      <c r="D20" s="20" t="s">
        <v>5</v>
      </c>
    </row>
    <row r="21" spans="1:4" ht="15" customHeight="1" x14ac:dyDescent="0.25">
      <c r="A21" s="20">
        <v>618</v>
      </c>
      <c r="B21" s="20">
        <f>Tableau1[[#This Row],[Students]]</f>
        <v>618</v>
      </c>
      <c r="C21" s="20" t="s">
        <v>11</v>
      </c>
      <c r="D21" s="20" t="s">
        <v>6</v>
      </c>
    </row>
    <row r="22" spans="1:4" ht="15" customHeight="1" x14ac:dyDescent="0.25">
      <c r="A22" s="20">
        <v>246</v>
      </c>
      <c r="B22" s="20">
        <f>Tableau1[[#This Row],[Students]]</f>
        <v>246</v>
      </c>
      <c r="C22" s="20" t="s">
        <v>11</v>
      </c>
      <c r="D22" s="20" t="s">
        <v>1</v>
      </c>
    </row>
    <row r="23" spans="1:4" ht="15" customHeight="1" x14ac:dyDescent="0.25">
      <c r="A23" s="20">
        <v>784</v>
      </c>
      <c r="B23" s="20">
        <f>Tableau1[[#This Row],[Students]]</f>
        <v>784</v>
      </c>
      <c r="C23" s="20" t="s">
        <v>11</v>
      </c>
      <c r="D23" s="20" t="s">
        <v>7</v>
      </c>
    </row>
    <row r="24" spans="1:4" ht="15" customHeight="1" x14ac:dyDescent="0.25">
      <c r="A24" s="20">
        <v>316</v>
      </c>
      <c r="B24" s="20">
        <f>Tableau1[[#This Row],[Students]]</f>
        <v>316</v>
      </c>
      <c r="C24" s="20" t="s">
        <v>13</v>
      </c>
      <c r="D24" s="20" t="s">
        <v>3</v>
      </c>
    </row>
    <row r="25" spans="1:4" ht="15" customHeight="1" x14ac:dyDescent="0.25">
      <c r="A25" s="20">
        <v>3155</v>
      </c>
      <c r="B25" s="20">
        <f>Tableau1[[#This Row],[Students]]</f>
        <v>3155</v>
      </c>
      <c r="C25" s="20" t="s">
        <v>10</v>
      </c>
      <c r="D25" s="20" t="s">
        <v>3</v>
      </c>
    </row>
    <row r="26" spans="1:4" ht="15" customHeight="1" x14ac:dyDescent="0.25">
      <c r="A26" s="20">
        <v>318</v>
      </c>
      <c r="B26" s="20">
        <f>Tableau1[[#This Row],[Students]]</f>
        <v>318</v>
      </c>
      <c r="C26" s="20" t="s">
        <v>14</v>
      </c>
      <c r="D26" s="20" t="s">
        <v>8</v>
      </c>
    </row>
    <row r="27" spans="1:4" ht="15" customHeight="1" x14ac:dyDescent="0.25">
      <c r="A27" s="20">
        <v>608</v>
      </c>
      <c r="B27" s="20">
        <f>Tableau1[[#This Row],[Students]]</f>
        <v>608</v>
      </c>
      <c r="C27" s="20" t="s">
        <v>12</v>
      </c>
      <c r="D27" s="20" t="s">
        <v>5</v>
      </c>
    </row>
    <row r="28" spans="1:4" ht="15" customHeight="1" x14ac:dyDescent="0.25">
      <c r="A28" s="20">
        <v>561</v>
      </c>
      <c r="B28" s="20">
        <f>Tableau1[[#This Row],[Students]]</f>
        <v>561</v>
      </c>
      <c r="C28" s="20" t="s">
        <v>10</v>
      </c>
      <c r="D28" s="20" t="s">
        <v>7</v>
      </c>
    </row>
    <row r="29" spans="1:4" ht="15" customHeight="1" x14ac:dyDescent="0.25">
      <c r="A29" s="20">
        <v>357</v>
      </c>
      <c r="B29" s="20">
        <f>Tableau1[[#This Row],[Students]]</f>
        <v>357</v>
      </c>
      <c r="C29" s="20" t="s">
        <v>14</v>
      </c>
      <c r="D29" s="20" t="s">
        <v>1</v>
      </c>
    </row>
    <row r="30" spans="1:4" ht="15" customHeight="1" x14ac:dyDescent="0.25">
      <c r="A30" s="20">
        <v>1688</v>
      </c>
      <c r="B30" s="20">
        <f>Tableau1[[#This Row],[Students]]</f>
        <v>1688</v>
      </c>
      <c r="C30" s="20" t="s">
        <v>13</v>
      </c>
      <c r="D30" s="20" t="s">
        <v>5</v>
      </c>
    </row>
    <row r="31" spans="1:4" ht="15" customHeight="1" x14ac:dyDescent="0.25">
      <c r="A31" s="20">
        <v>972</v>
      </c>
      <c r="B31" s="20">
        <f>Tableau1[[#This Row],[Students]]</f>
        <v>972</v>
      </c>
      <c r="C31" s="20" t="s">
        <v>12</v>
      </c>
      <c r="D31" s="20" t="s">
        <v>7</v>
      </c>
    </row>
    <row r="32" spans="1:4" ht="15" customHeight="1" x14ac:dyDescent="0.25">
      <c r="A32" s="20">
        <v>568</v>
      </c>
      <c r="B32" s="20">
        <f>Tableau1[[#This Row],[Students]]</f>
        <v>568</v>
      </c>
      <c r="C32" s="20" t="s">
        <v>11</v>
      </c>
      <c r="D32" s="20" t="s">
        <v>8</v>
      </c>
    </row>
    <row r="33" spans="1:4" ht="15" customHeight="1" x14ac:dyDescent="0.25">
      <c r="A33" s="20">
        <v>632</v>
      </c>
      <c r="B33" s="20">
        <f>Tableau1[[#This Row],[Students]]</f>
        <v>632</v>
      </c>
      <c r="C33" s="20" t="s">
        <v>13</v>
      </c>
      <c r="D33" s="20" t="s">
        <v>8</v>
      </c>
    </row>
    <row r="34" spans="1:4" ht="15" customHeight="1" x14ac:dyDescent="0.25">
      <c r="A34" s="20">
        <v>551</v>
      </c>
      <c r="B34" s="20">
        <f>Tableau1[[#This Row],[Students]]</f>
        <v>551</v>
      </c>
      <c r="C34" s="20" t="s">
        <v>14</v>
      </c>
      <c r="D34" s="20" t="s">
        <v>6</v>
      </c>
    </row>
    <row r="35" spans="1:4" ht="15" customHeight="1" x14ac:dyDescent="0.25">
      <c r="A35" s="20">
        <v>948</v>
      </c>
      <c r="B35" s="20">
        <f>Tableau1[[#This Row],[Students]]</f>
        <v>948</v>
      </c>
      <c r="C35" s="20" t="s">
        <v>11</v>
      </c>
      <c r="D35" s="20" t="s">
        <v>4</v>
      </c>
    </row>
    <row r="36" spans="1:4" ht="15" customHeight="1" x14ac:dyDescent="0.25">
      <c r="A36" s="20">
        <v>1358</v>
      </c>
      <c r="B36" s="20">
        <f>Tableau1[[#This Row],[Students]]</f>
        <v>1358</v>
      </c>
      <c r="C36" s="20" t="s">
        <v>10</v>
      </c>
      <c r="D36" s="20" t="s">
        <v>2</v>
      </c>
    </row>
    <row r="37" spans="1:4" ht="15" customHeight="1" x14ac:dyDescent="0.25">
      <c r="A37" s="20">
        <v>135</v>
      </c>
      <c r="B37" s="20">
        <f>Tableau1[[#This Row],[Students]]</f>
        <v>135</v>
      </c>
      <c r="C37" s="20" t="s">
        <v>10</v>
      </c>
      <c r="D37" s="20" t="s">
        <v>8</v>
      </c>
    </row>
    <row r="38" spans="1:4" ht="15" customHeight="1" x14ac:dyDescent="0.25">
      <c r="A38" s="20">
        <v>849</v>
      </c>
      <c r="B38" s="20">
        <f>Tableau1[[#This Row],[Students]]</f>
        <v>849</v>
      </c>
      <c r="C38" s="20" t="s">
        <v>13</v>
      </c>
      <c r="D38" s="20" t="s">
        <v>1</v>
      </c>
    </row>
    <row r="39" spans="1:4" ht="15" customHeight="1" x14ac:dyDescent="0.25">
      <c r="A39" s="20">
        <v>158</v>
      </c>
      <c r="B39" s="20">
        <f>Tableau1[[#This Row],[Students]]</f>
        <v>158</v>
      </c>
      <c r="C39" s="20" t="s">
        <v>14</v>
      </c>
      <c r="D39" s="20" t="s">
        <v>4</v>
      </c>
    </row>
    <row r="40" spans="1:4" ht="15" customHeight="1" x14ac:dyDescent="0.25">
      <c r="A40" s="20">
        <v>1889</v>
      </c>
      <c r="B40" s="20">
        <f>Tableau1[[#This Row],[Students]]</f>
        <v>1889</v>
      </c>
      <c r="C40" s="20" t="s">
        <v>13</v>
      </c>
      <c r="D40" s="20" t="s">
        <v>6</v>
      </c>
    </row>
    <row r="41" spans="1:4" ht="15" customHeight="1" x14ac:dyDescent="0.25">
      <c r="A41" s="20">
        <v>651</v>
      </c>
      <c r="B41" s="20">
        <f>Tableau1[[#This Row],[Students]]</f>
        <v>651</v>
      </c>
      <c r="C41" s="20" t="s">
        <v>14</v>
      </c>
      <c r="D41" s="20" t="s">
        <v>2</v>
      </c>
    </row>
    <row r="42" spans="1:4" ht="15" customHeight="1" x14ac:dyDescent="0.25">
      <c r="A42" s="20">
        <v>651</v>
      </c>
      <c r="B42" s="20">
        <f>Tableau1[[#This Row],[Students]]</f>
        <v>651</v>
      </c>
      <c r="C42" s="20" t="s">
        <v>12</v>
      </c>
      <c r="D42" s="20" t="s">
        <v>1</v>
      </c>
    </row>
    <row r="43" spans="1:4" ht="15" customHeight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9"/>
  <sheetViews>
    <sheetView workbookViewId="0">
      <selection activeCell="C4" sqref="C4"/>
    </sheetView>
  </sheetViews>
  <sheetFormatPr baseColWidth="10" defaultRowHeight="13.2" x14ac:dyDescent="0.25"/>
  <cols>
    <col min="1" max="1" width="19.44140625" bestFit="1" customWidth="1"/>
    <col min="2" max="2" width="16.77734375" bestFit="1" customWidth="1"/>
    <col min="3" max="3" width="24" customWidth="1"/>
  </cols>
  <sheetData>
    <row r="3" spans="1:3" ht="14.4" x14ac:dyDescent="0.25">
      <c r="A3" s="21" t="s">
        <v>19</v>
      </c>
      <c r="B3" s="20" t="s">
        <v>16</v>
      </c>
      <c r="C3" s="20" t="s">
        <v>21</v>
      </c>
    </row>
    <row r="4" spans="1:3" ht="14.4" x14ac:dyDescent="0.25">
      <c r="A4" s="20" t="s">
        <v>10</v>
      </c>
      <c r="B4" s="20">
        <v>8177</v>
      </c>
      <c r="C4" s="20">
        <v>1022.125</v>
      </c>
    </row>
    <row r="5" spans="1:3" ht="14.4" x14ac:dyDescent="0.25">
      <c r="A5" s="20" t="s">
        <v>12</v>
      </c>
      <c r="B5" s="20">
        <v>4877</v>
      </c>
      <c r="C5" s="20">
        <v>609.625</v>
      </c>
    </row>
    <row r="6" spans="1:3" ht="14.4" x14ac:dyDescent="0.25">
      <c r="A6" s="20" t="s">
        <v>13</v>
      </c>
      <c r="B6" s="20">
        <v>7761</v>
      </c>
      <c r="C6" s="20">
        <v>970.125</v>
      </c>
    </row>
    <row r="7" spans="1:3" ht="14.4" x14ac:dyDescent="0.25">
      <c r="A7" s="20" t="s">
        <v>11</v>
      </c>
      <c r="B7" s="20">
        <v>15071</v>
      </c>
      <c r="C7" s="20">
        <v>1883.875</v>
      </c>
    </row>
    <row r="8" spans="1:3" ht="14.4" x14ac:dyDescent="0.25">
      <c r="A8" s="20" t="s">
        <v>14</v>
      </c>
      <c r="B8" s="20">
        <v>4188</v>
      </c>
      <c r="C8" s="20">
        <v>523.5</v>
      </c>
    </row>
    <row r="9" spans="1:3" ht="14.4" x14ac:dyDescent="0.25">
      <c r="A9" s="20" t="s">
        <v>18</v>
      </c>
      <c r="B9" s="20">
        <v>40074</v>
      </c>
      <c r="C9" s="20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C12"/>
  <sheetViews>
    <sheetView workbookViewId="0">
      <selection activeCell="B11" sqref="B11"/>
    </sheetView>
  </sheetViews>
  <sheetFormatPr baseColWidth="10" defaultRowHeight="13.2" x14ac:dyDescent="0.25"/>
  <cols>
    <col min="1" max="1" width="24.6640625" bestFit="1" customWidth="1"/>
    <col min="2" max="2" width="22.109375" bestFit="1" customWidth="1"/>
    <col min="3" max="3" width="25.44140625" bestFit="1" customWidth="1"/>
  </cols>
  <sheetData>
    <row r="3" spans="1:3" ht="14.4" x14ac:dyDescent="0.25">
      <c r="A3" s="21" t="s">
        <v>19</v>
      </c>
      <c r="B3" s="20" t="s">
        <v>16</v>
      </c>
      <c r="C3" s="20" t="s">
        <v>21</v>
      </c>
    </row>
    <row r="4" spans="1:3" ht="14.4" x14ac:dyDescent="0.25">
      <c r="A4" s="20" t="s">
        <v>2</v>
      </c>
      <c r="B4" s="20">
        <v>14127</v>
      </c>
      <c r="C4" s="20">
        <v>2825.4</v>
      </c>
    </row>
    <row r="5" spans="1:3" ht="14.4" x14ac:dyDescent="0.25">
      <c r="A5" s="20" t="s">
        <v>5</v>
      </c>
      <c r="B5" s="20">
        <v>5253</v>
      </c>
      <c r="C5" s="20">
        <v>1050.5999999999999</v>
      </c>
    </row>
    <row r="6" spans="1:3" ht="14.4" x14ac:dyDescent="0.25">
      <c r="A6" s="20" t="s">
        <v>6</v>
      </c>
      <c r="B6" s="20">
        <v>4965</v>
      </c>
      <c r="C6" s="20">
        <v>993</v>
      </c>
    </row>
    <row r="7" spans="1:3" ht="14.4" x14ac:dyDescent="0.25">
      <c r="A7" s="20" t="s">
        <v>3</v>
      </c>
      <c r="B7" s="20">
        <v>6247</v>
      </c>
      <c r="C7" s="20">
        <v>1249.4000000000001</v>
      </c>
    </row>
    <row r="8" spans="1:3" ht="14.4" x14ac:dyDescent="0.25">
      <c r="A8" s="20" t="s">
        <v>4</v>
      </c>
      <c r="B8" s="20">
        <v>2240</v>
      </c>
      <c r="C8" s="20">
        <v>448</v>
      </c>
    </row>
    <row r="9" spans="1:3" ht="14.4" x14ac:dyDescent="0.25">
      <c r="A9" s="20" t="s">
        <v>8</v>
      </c>
      <c r="B9" s="20">
        <v>1887</v>
      </c>
      <c r="C9" s="20">
        <v>377.4</v>
      </c>
    </row>
    <row r="10" spans="1:3" ht="14.4" x14ac:dyDescent="0.25">
      <c r="A10" s="20" t="s">
        <v>7</v>
      </c>
      <c r="B10" s="20">
        <v>2661</v>
      </c>
      <c r="C10" s="20">
        <v>532.20000000000005</v>
      </c>
    </row>
    <row r="11" spans="1:3" ht="14.4" x14ac:dyDescent="0.25">
      <c r="A11" s="20" t="s">
        <v>1</v>
      </c>
      <c r="B11" s="20">
        <v>2694</v>
      </c>
      <c r="C11" s="20">
        <v>538.79999999999995</v>
      </c>
    </row>
    <row r="12" spans="1:3" ht="14.4" x14ac:dyDescent="0.25">
      <c r="A12" s="20" t="s">
        <v>18</v>
      </c>
      <c r="B12" s="20">
        <v>40074</v>
      </c>
      <c r="C12" s="20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G13"/>
  <sheetViews>
    <sheetView workbookViewId="0">
      <selection activeCell="A6" sqref="A6"/>
    </sheetView>
  </sheetViews>
  <sheetFormatPr baseColWidth="10" defaultRowHeight="13.2" x14ac:dyDescent="0.25"/>
  <cols>
    <col min="1" max="1" width="24.6640625" bestFit="1" customWidth="1"/>
    <col min="2" max="2" width="27.77734375" bestFit="1" customWidth="1"/>
    <col min="3" max="3" width="12" bestFit="1" customWidth="1"/>
    <col min="4" max="4" width="14.6640625" bestFit="1" customWidth="1"/>
    <col min="5" max="5" width="8.6640625" bestFit="1" customWidth="1"/>
    <col min="6" max="6" width="12.6640625" bestFit="1" customWidth="1"/>
    <col min="7" max="7" width="14.6640625" bestFit="1" customWidth="1"/>
  </cols>
  <sheetData>
    <row r="3" spans="1:7" ht="14.4" x14ac:dyDescent="0.25">
      <c r="A3" s="21" t="s">
        <v>16</v>
      </c>
      <c r="B3" s="21" t="s">
        <v>17</v>
      </c>
      <c r="C3" s="20"/>
      <c r="D3" s="20"/>
      <c r="E3" s="20"/>
      <c r="F3" s="20"/>
      <c r="G3" s="20"/>
    </row>
    <row r="4" spans="1:7" ht="14.4" x14ac:dyDescent="0.25">
      <c r="A4" s="21" t="s">
        <v>19</v>
      </c>
      <c r="B4" s="20" t="s">
        <v>10</v>
      </c>
      <c r="C4" s="20" t="s">
        <v>12</v>
      </c>
      <c r="D4" s="20" t="s">
        <v>13</v>
      </c>
      <c r="E4" s="20" t="s">
        <v>11</v>
      </c>
      <c r="F4" s="20" t="s">
        <v>14</v>
      </c>
      <c r="G4" s="20" t="s">
        <v>18</v>
      </c>
    </row>
    <row r="5" spans="1:7" ht="14.4" x14ac:dyDescent="0.25">
      <c r="A5" s="20" t="s">
        <v>2</v>
      </c>
      <c r="B5" s="20">
        <v>1358</v>
      </c>
      <c r="C5" s="20">
        <v>972</v>
      </c>
      <c r="D5" s="20">
        <v>1579</v>
      </c>
      <c r="E5" s="20">
        <v>9567</v>
      </c>
      <c r="F5" s="20">
        <v>651</v>
      </c>
      <c r="G5" s="20">
        <v>14127</v>
      </c>
    </row>
    <row r="6" spans="1:7" ht="14.4" x14ac:dyDescent="0.25">
      <c r="A6" s="20" t="s">
        <v>5</v>
      </c>
      <c r="B6" s="20">
        <v>849</v>
      </c>
      <c r="C6" s="20">
        <v>608</v>
      </c>
      <c r="D6" s="20">
        <v>1688</v>
      </c>
      <c r="E6" s="20">
        <v>1793</v>
      </c>
      <c r="F6" s="20">
        <v>315</v>
      </c>
      <c r="G6" s="20">
        <v>5253</v>
      </c>
    </row>
    <row r="7" spans="1:7" ht="14.4" x14ac:dyDescent="0.25">
      <c r="A7" s="20" t="s">
        <v>6</v>
      </c>
      <c r="B7" s="20">
        <v>1355</v>
      </c>
      <c r="C7" s="20">
        <v>552</v>
      </c>
      <c r="D7" s="20">
        <v>1889</v>
      </c>
      <c r="E7" s="20">
        <v>618</v>
      </c>
      <c r="F7" s="20">
        <v>551</v>
      </c>
      <c r="G7" s="20">
        <v>4965</v>
      </c>
    </row>
    <row r="8" spans="1:7" ht="14.4" x14ac:dyDescent="0.25">
      <c r="A8" s="20" t="s">
        <v>3</v>
      </c>
      <c r="B8" s="20">
        <v>3155</v>
      </c>
      <c r="C8" s="20">
        <v>542</v>
      </c>
      <c r="D8" s="20">
        <v>316</v>
      </c>
      <c r="E8" s="20">
        <v>547</v>
      </c>
      <c r="F8" s="20">
        <v>1687</v>
      </c>
      <c r="G8" s="20">
        <v>6247</v>
      </c>
    </row>
    <row r="9" spans="1:7" ht="14.4" x14ac:dyDescent="0.25">
      <c r="A9" s="20" t="s">
        <v>4</v>
      </c>
      <c r="B9" s="20">
        <v>173</v>
      </c>
      <c r="C9" s="20">
        <v>346</v>
      </c>
      <c r="D9" s="20">
        <v>615</v>
      </c>
      <c r="E9" s="20">
        <v>948</v>
      </c>
      <c r="F9" s="20">
        <v>158</v>
      </c>
      <c r="G9" s="20">
        <v>2240</v>
      </c>
    </row>
    <row r="10" spans="1:7" ht="14.4" x14ac:dyDescent="0.25">
      <c r="A10" s="20" t="s">
        <v>8</v>
      </c>
      <c r="B10" s="20">
        <v>135</v>
      </c>
      <c r="C10" s="20">
        <v>234</v>
      </c>
      <c r="D10" s="20">
        <v>632</v>
      </c>
      <c r="E10" s="20">
        <v>568</v>
      </c>
      <c r="F10" s="20">
        <v>318</v>
      </c>
      <c r="G10" s="20">
        <v>1887</v>
      </c>
    </row>
    <row r="11" spans="1:7" ht="14.4" x14ac:dyDescent="0.25">
      <c r="A11" s="20" t="s">
        <v>7</v>
      </c>
      <c r="B11" s="20">
        <v>561</v>
      </c>
      <c r="C11" s="20">
        <v>972</v>
      </c>
      <c r="D11" s="20">
        <v>193</v>
      </c>
      <c r="E11" s="20">
        <v>784</v>
      </c>
      <c r="F11" s="20">
        <v>151</v>
      </c>
      <c r="G11" s="20">
        <v>2661</v>
      </c>
    </row>
    <row r="12" spans="1:7" ht="14.4" x14ac:dyDescent="0.25">
      <c r="A12" s="20" t="s">
        <v>1</v>
      </c>
      <c r="B12" s="20">
        <v>591</v>
      </c>
      <c r="C12" s="20">
        <v>651</v>
      </c>
      <c r="D12" s="20">
        <v>849</v>
      </c>
      <c r="E12" s="20">
        <v>246</v>
      </c>
      <c r="F12" s="20">
        <v>357</v>
      </c>
      <c r="G12" s="20">
        <v>2694</v>
      </c>
    </row>
    <row r="13" spans="1:7" ht="14.4" x14ac:dyDescent="0.25">
      <c r="A13" s="20" t="s">
        <v>18</v>
      </c>
      <c r="B13" s="20">
        <v>8177</v>
      </c>
      <c r="C13" s="20">
        <v>4877</v>
      </c>
      <c r="D13" s="20">
        <v>7761</v>
      </c>
      <c r="E13" s="20">
        <v>15071</v>
      </c>
      <c r="F13" s="20">
        <v>4188</v>
      </c>
      <c r="G13" s="20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M22"/>
  <sheetViews>
    <sheetView showGridLines="0" zoomScale="80" zoomScaleNormal="80" workbookViewId="0">
      <selection activeCell="G8" sqref="G8"/>
    </sheetView>
  </sheetViews>
  <sheetFormatPr baseColWidth="10" defaultRowHeight="13.2" x14ac:dyDescent="0.25"/>
  <cols>
    <col min="3" max="3" width="19.109375" bestFit="1" customWidth="1"/>
    <col min="5" max="5" width="19.109375" bestFit="1" customWidth="1"/>
    <col min="7" max="7" width="17" bestFit="1" customWidth="1"/>
    <col min="8" max="8" width="27.77734375" bestFit="1" customWidth="1"/>
    <col min="11" max="11" width="12" bestFit="1" customWidth="1"/>
  </cols>
  <sheetData>
    <row r="3" spans="2:13" ht="15.6" customHeight="1" x14ac:dyDescent="0.25">
      <c r="B3" s="22" t="s">
        <v>22</v>
      </c>
      <c r="C3" s="22" t="s">
        <v>23</v>
      </c>
      <c r="D3" s="23" t="s">
        <v>24</v>
      </c>
      <c r="E3" s="22" t="s">
        <v>25</v>
      </c>
      <c r="F3" s="22" t="s">
        <v>26</v>
      </c>
      <c r="G3" s="24" t="s">
        <v>27</v>
      </c>
      <c r="H3" s="25" t="s">
        <v>28</v>
      </c>
    </row>
    <row r="4" spans="2:13" ht="13.95" customHeight="1" x14ac:dyDescent="0.25">
      <c r="B4" s="26">
        <v>1</v>
      </c>
      <c r="C4" s="3">
        <v>120</v>
      </c>
      <c r="D4" s="27">
        <v>3</v>
      </c>
      <c r="E4" s="3">
        <f>C4*D4</f>
        <v>360</v>
      </c>
      <c r="F4" s="28">
        <f>IF(E4&gt;=1000,10%,IF(E4&gt;=100,5%,0))</f>
        <v>0.05</v>
      </c>
      <c r="G4" s="3">
        <f>E4*F4</f>
        <v>18</v>
      </c>
      <c r="H4" s="8">
        <f>E4-G4</f>
        <v>342</v>
      </c>
      <c r="K4" s="6"/>
      <c r="L4" s="11"/>
      <c r="M4" s="2"/>
    </row>
    <row r="5" spans="2:13" ht="13.95" customHeight="1" x14ac:dyDescent="0.25">
      <c r="B5" s="29">
        <v>2</v>
      </c>
      <c r="C5" s="4">
        <v>56</v>
      </c>
      <c r="D5" s="30">
        <v>5</v>
      </c>
      <c r="E5" s="4">
        <f t="shared" ref="E5:E17" si="0">C5*D5</f>
        <v>280</v>
      </c>
      <c r="F5" s="31">
        <f t="shared" ref="F5:F17" si="1">IF(E5&gt;=1000,10%,IF(E5&gt;=100,5%,0))</f>
        <v>0.05</v>
      </c>
      <c r="G5" s="4">
        <f t="shared" ref="G5:G17" si="2">E5*F5</f>
        <v>14</v>
      </c>
      <c r="H5" s="9">
        <f t="shared" ref="H5:H17" si="3">E5-G5</f>
        <v>266</v>
      </c>
      <c r="K5" s="7"/>
      <c r="L5" s="11"/>
      <c r="M5" s="2"/>
    </row>
    <row r="6" spans="2:13" ht="13.95" customHeight="1" x14ac:dyDescent="0.25">
      <c r="B6" s="26">
        <v>3</v>
      </c>
      <c r="C6" s="3">
        <v>70</v>
      </c>
      <c r="D6" s="27">
        <v>2</v>
      </c>
      <c r="E6" s="3">
        <f t="shared" si="0"/>
        <v>140</v>
      </c>
      <c r="F6" s="28">
        <f t="shared" si="1"/>
        <v>0.05</v>
      </c>
      <c r="G6" s="3">
        <f t="shared" si="2"/>
        <v>7</v>
      </c>
      <c r="H6" s="8">
        <f t="shared" si="3"/>
        <v>133</v>
      </c>
      <c r="K6" s="7"/>
      <c r="L6" s="11"/>
      <c r="M6" s="2"/>
    </row>
    <row r="7" spans="2:13" ht="13.95" customHeight="1" x14ac:dyDescent="0.25">
      <c r="B7" s="29">
        <v>4</v>
      </c>
      <c r="C7" s="4">
        <v>430</v>
      </c>
      <c r="D7" s="30">
        <v>7</v>
      </c>
      <c r="E7" s="4">
        <f t="shared" si="0"/>
        <v>3010</v>
      </c>
      <c r="F7" s="31">
        <f t="shared" si="1"/>
        <v>0.1</v>
      </c>
      <c r="G7" s="4">
        <f t="shared" si="2"/>
        <v>301</v>
      </c>
      <c r="H7" s="9">
        <f t="shared" si="3"/>
        <v>2709</v>
      </c>
      <c r="K7" s="7"/>
      <c r="L7" s="11"/>
      <c r="M7" s="2"/>
    </row>
    <row r="8" spans="2:13" ht="13.95" customHeight="1" x14ac:dyDescent="0.25">
      <c r="B8" s="26">
        <v>5</v>
      </c>
      <c r="C8" s="3">
        <v>230</v>
      </c>
      <c r="D8" s="27">
        <v>23</v>
      </c>
      <c r="E8" s="3">
        <f t="shared" si="0"/>
        <v>5290</v>
      </c>
      <c r="F8" s="28">
        <f t="shared" si="1"/>
        <v>0.1</v>
      </c>
      <c r="G8" s="3">
        <f t="shared" si="2"/>
        <v>529</v>
      </c>
      <c r="H8" s="8">
        <f t="shared" si="3"/>
        <v>4761</v>
      </c>
      <c r="K8" s="7"/>
      <c r="L8" s="11"/>
      <c r="M8" s="2"/>
    </row>
    <row r="9" spans="2:13" ht="13.95" customHeight="1" x14ac:dyDescent="0.25">
      <c r="B9" s="29">
        <v>6</v>
      </c>
      <c r="C9" s="4">
        <v>10</v>
      </c>
      <c r="D9" s="30">
        <v>2</v>
      </c>
      <c r="E9" s="4">
        <f t="shared" si="0"/>
        <v>20</v>
      </c>
      <c r="F9" s="31">
        <f t="shared" si="1"/>
        <v>0</v>
      </c>
      <c r="G9" s="4">
        <f t="shared" si="2"/>
        <v>0</v>
      </c>
      <c r="H9" s="9">
        <f t="shared" si="3"/>
        <v>20</v>
      </c>
      <c r="K9" s="7"/>
      <c r="L9" s="11"/>
      <c r="M9" s="2"/>
    </row>
    <row r="10" spans="2:13" ht="13.95" customHeight="1" x14ac:dyDescent="0.25">
      <c r="B10" s="26">
        <v>7</v>
      </c>
      <c r="C10" s="3">
        <v>5</v>
      </c>
      <c r="D10" s="27">
        <v>8</v>
      </c>
      <c r="E10" s="3">
        <f t="shared" si="0"/>
        <v>40</v>
      </c>
      <c r="F10" s="28">
        <f t="shared" si="1"/>
        <v>0</v>
      </c>
      <c r="G10" s="3">
        <f t="shared" si="2"/>
        <v>0</v>
      </c>
      <c r="H10" s="8">
        <f t="shared" si="3"/>
        <v>40</v>
      </c>
      <c r="K10" s="7"/>
      <c r="L10" s="11"/>
      <c r="M10" s="2"/>
    </row>
    <row r="11" spans="2:13" ht="13.95" customHeight="1" x14ac:dyDescent="0.25">
      <c r="B11" s="29">
        <v>8</v>
      </c>
      <c r="C11" s="4">
        <v>5040</v>
      </c>
      <c r="D11" s="30">
        <v>1</v>
      </c>
      <c r="E11" s="4">
        <f t="shared" si="0"/>
        <v>5040</v>
      </c>
      <c r="F11" s="31">
        <f t="shared" si="1"/>
        <v>0.1</v>
      </c>
      <c r="G11" s="4">
        <f t="shared" si="2"/>
        <v>504</v>
      </c>
      <c r="H11" s="9">
        <f t="shared" si="3"/>
        <v>4536</v>
      </c>
      <c r="K11" s="7"/>
      <c r="L11" s="11"/>
      <c r="M11" s="2"/>
    </row>
    <row r="12" spans="2:13" ht="13.95" customHeight="1" x14ac:dyDescent="0.25">
      <c r="B12" s="26">
        <v>9</v>
      </c>
      <c r="C12" s="3">
        <v>1200</v>
      </c>
      <c r="D12" s="27">
        <v>3</v>
      </c>
      <c r="E12" s="3">
        <f t="shared" si="0"/>
        <v>3600</v>
      </c>
      <c r="F12" s="28">
        <f t="shared" si="1"/>
        <v>0.1</v>
      </c>
      <c r="G12" s="3">
        <f t="shared" si="2"/>
        <v>360</v>
      </c>
      <c r="H12" s="8">
        <f t="shared" si="3"/>
        <v>3240</v>
      </c>
      <c r="K12" s="7"/>
      <c r="L12" s="11"/>
      <c r="M12" s="2"/>
    </row>
    <row r="13" spans="2:13" ht="13.95" customHeight="1" x14ac:dyDescent="0.25">
      <c r="B13" s="29">
        <v>10</v>
      </c>
      <c r="C13" s="4">
        <v>480</v>
      </c>
      <c r="D13" s="30">
        <v>4</v>
      </c>
      <c r="E13" s="4">
        <f t="shared" si="0"/>
        <v>1920</v>
      </c>
      <c r="F13" s="31">
        <f t="shared" si="1"/>
        <v>0.1</v>
      </c>
      <c r="G13" s="4">
        <f t="shared" si="2"/>
        <v>192</v>
      </c>
      <c r="H13" s="9">
        <f t="shared" si="3"/>
        <v>1728</v>
      </c>
      <c r="K13" s="7"/>
      <c r="L13" s="11"/>
      <c r="M13" s="2"/>
    </row>
    <row r="14" spans="2:13" ht="13.95" customHeight="1" x14ac:dyDescent="0.25">
      <c r="B14" s="26">
        <v>11</v>
      </c>
      <c r="C14" s="3">
        <v>33</v>
      </c>
      <c r="D14" s="27">
        <v>5</v>
      </c>
      <c r="E14" s="3">
        <f t="shared" si="0"/>
        <v>165</v>
      </c>
      <c r="F14" s="28">
        <f t="shared" si="1"/>
        <v>0.05</v>
      </c>
      <c r="G14" s="3">
        <f t="shared" si="2"/>
        <v>8.25</v>
      </c>
      <c r="H14" s="8">
        <f t="shared" si="3"/>
        <v>156.75</v>
      </c>
      <c r="K14" s="7"/>
      <c r="L14" s="11"/>
      <c r="M14" s="2"/>
    </row>
    <row r="15" spans="2:13" ht="13.95" customHeight="1" x14ac:dyDescent="0.25">
      <c r="B15" s="29">
        <v>12</v>
      </c>
      <c r="C15" s="4">
        <v>1200</v>
      </c>
      <c r="D15" s="30">
        <v>2</v>
      </c>
      <c r="E15" s="4">
        <f t="shared" si="0"/>
        <v>2400</v>
      </c>
      <c r="F15" s="31">
        <f t="shared" si="1"/>
        <v>0.1</v>
      </c>
      <c r="G15" s="4">
        <f t="shared" si="2"/>
        <v>240</v>
      </c>
      <c r="H15" s="9">
        <f t="shared" si="3"/>
        <v>2160</v>
      </c>
      <c r="K15" s="7"/>
      <c r="L15" s="11"/>
      <c r="M15" s="2"/>
    </row>
    <row r="16" spans="2:13" ht="13.95" customHeight="1" x14ac:dyDescent="0.25">
      <c r="B16" s="26">
        <v>13</v>
      </c>
      <c r="C16" s="3">
        <v>15</v>
      </c>
      <c r="D16" s="27">
        <v>10</v>
      </c>
      <c r="E16" s="3">
        <f t="shared" si="0"/>
        <v>150</v>
      </c>
      <c r="F16" s="28">
        <f t="shared" si="1"/>
        <v>0.05</v>
      </c>
      <c r="G16" s="3">
        <f t="shared" si="2"/>
        <v>7.5</v>
      </c>
      <c r="H16" s="8">
        <f t="shared" si="3"/>
        <v>142.5</v>
      </c>
      <c r="K16" s="7"/>
      <c r="L16" s="11"/>
      <c r="M16" s="2"/>
    </row>
    <row r="17" spans="2:13" ht="13.95" customHeight="1" x14ac:dyDescent="0.25">
      <c r="B17" s="32">
        <v>14</v>
      </c>
      <c r="C17" s="5">
        <v>24</v>
      </c>
      <c r="D17" s="33">
        <v>5</v>
      </c>
      <c r="E17" s="5">
        <f t="shared" si="0"/>
        <v>120</v>
      </c>
      <c r="F17" s="34">
        <f t="shared" si="1"/>
        <v>0.05</v>
      </c>
      <c r="G17" s="5">
        <f t="shared" si="2"/>
        <v>6</v>
      </c>
      <c r="H17" s="10">
        <f t="shared" si="3"/>
        <v>114</v>
      </c>
      <c r="K17" s="7"/>
      <c r="L17" s="11"/>
      <c r="M17" s="2"/>
    </row>
    <row r="18" spans="2:13" x14ac:dyDescent="0.25">
      <c r="B18" s="35"/>
      <c r="C18" s="35"/>
      <c r="D18" s="35"/>
      <c r="E18" s="35"/>
      <c r="F18" s="35"/>
      <c r="G18" s="35"/>
      <c r="H18" s="36"/>
    </row>
    <row r="19" spans="2:13" ht="13.95" customHeight="1" x14ac:dyDescent="0.25">
      <c r="B19" s="51"/>
      <c r="C19" s="51"/>
      <c r="D19" s="51"/>
      <c r="E19" s="51"/>
      <c r="F19" s="37"/>
      <c r="G19" s="1" t="s">
        <v>29</v>
      </c>
      <c r="H19" s="12">
        <f>SUM(H4:H17)</f>
        <v>20348.25</v>
      </c>
    </row>
    <row r="20" spans="2:13" ht="13.8" x14ac:dyDescent="0.25">
      <c r="B20" s="51"/>
      <c r="C20" s="51"/>
      <c r="D20" s="51"/>
      <c r="E20" s="51"/>
      <c r="F20" s="38"/>
      <c r="G20" s="19" t="s">
        <v>30</v>
      </c>
      <c r="H20" s="39">
        <v>0.19</v>
      </c>
    </row>
    <row r="21" spans="2:13" ht="13.95" customHeight="1" x14ac:dyDescent="0.25">
      <c r="B21" s="51"/>
      <c r="C21" s="51"/>
      <c r="D21" s="51"/>
      <c r="E21" s="51"/>
      <c r="F21" s="38"/>
      <c r="G21" s="19" t="s">
        <v>31</v>
      </c>
      <c r="H21" s="13">
        <f>H19*H20</f>
        <v>3866.1675</v>
      </c>
    </row>
    <row r="22" spans="2:13" ht="19.2" customHeight="1" x14ac:dyDescent="0.25">
      <c r="B22" s="51"/>
      <c r="C22" s="51"/>
      <c r="D22" s="51"/>
      <c r="E22" s="51"/>
      <c r="F22" s="49" t="s">
        <v>32</v>
      </c>
      <c r="G22" s="50"/>
      <c r="H22" s="40">
        <f>H19+H21</f>
        <v>24214.4175</v>
      </c>
    </row>
  </sheetData>
  <mergeCells count="2">
    <mergeCell ref="F22:G22"/>
    <mergeCell ref="B19:E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E13"/>
  <sheetViews>
    <sheetView showGridLines="0" zoomScale="90" zoomScaleNormal="90" workbookViewId="0">
      <selection activeCell="E20" sqref="E20"/>
    </sheetView>
  </sheetViews>
  <sheetFormatPr baseColWidth="10" defaultRowHeight="13.2" x14ac:dyDescent="0.25"/>
  <cols>
    <col min="3" max="3" width="14.44140625" bestFit="1" customWidth="1"/>
    <col min="4" max="4" width="17.109375" bestFit="1" customWidth="1"/>
    <col min="5" max="5" width="11.44140625" style="17"/>
  </cols>
  <sheetData>
    <row r="3" spans="2:5" ht="17.399999999999999" customHeight="1" x14ac:dyDescent="0.25">
      <c r="B3" s="41" t="s">
        <v>33</v>
      </c>
      <c r="C3" s="41" t="s">
        <v>34</v>
      </c>
      <c r="D3" s="42" t="s">
        <v>35</v>
      </c>
    </row>
    <row r="4" spans="2:5" ht="15" x14ac:dyDescent="0.25">
      <c r="B4" s="43">
        <v>1</v>
      </c>
      <c r="C4" s="43">
        <v>5</v>
      </c>
      <c r="D4" s="44">
        <f>C4/B4</f>
        <v>5</v>
      </c>
      <c r="E4" s="18"/>
    </row>
    <row r="5" spans="2:5" ht="15" x14ac:dyDescent="0.25">
      <c r="B5" s="45">
        <v>2</v>
      </c>
      <c r="C5" s="45">
        <v>10</v>
      </c>
      <c r="D5" s="46">
        <f t="shared" ref="D5:D13" si="0">C5/B5</f>
        <v>5</v>
      </c>
      <c r="E5" s="18"/>
    </row>
    <row r="6" spans="2:5" ht="15" customHeight="1" x14ac:dyDescent="0.25">
      <c r="B6" s="43">
        <v>3</v>
      </c>
      <c r="C6" s="43">
        <v>17</v>
      </c>
      <c r="D6" s="14">
        <f t="shared" si="0"/>
        <v>5.666666666666667</v>
      </c>
      <c r="E6" s="18"/>
    </row>
    <row r="7" spans="2:5" ht="15" x14ac:dyDescent="0.25">
      <c r="B7" s="45">
        <v>4</v>
      </c>
      <c r="C7" s="45">
        <v>27</v>
      </c>
      <c r="D7" s="15">
        <f t="shared" si="0"/>
        <v>6.75</v>
      </c>
      <c r="E7" s="18"/>
    </row>
    <row r="8" spans="2:5" ht="15" x14ac:dyDescent="0.25">
      <c r="B8" s="43">
        <v>5</v>
      </c>
      <c r="C8" s="43">
        <v>37</v>
      </c>
      <c r="D8" s="14">
        <f t="shared" si="0"/>
        <v>7.4</v>
      </c>
      <c r="E8" s="18"/>
    </row>
    <row r="9" spans="2:5" ht="15" customHeight="1" x14ac:dyDescent="0.25">
      <c r="B9" s="45">
        <v>6</v>
      </c>
      <c r="C9" s="45">
        <v>49</v>
      </c>
      <c r="D9" s="15">
        <f t="shared" si="0"/>
        <v>8.1666666666666661</v>
      </c>
      <c r="E9" s="18"/>
    </row>
    <row r="10" spans="2:5" ht="15" x14ac:dyDescent="0.25">
      <c r="B10" s="43">
        <v>7</v>
      </c>
      <c r="C10" s="43">
        <v>63</v>
      </c>
      <c r="D10" s="44">
        <f t="shared" si="0"/>
        <v>9</v>
      </c>
      <c r="E10" s="18"/>
    </row>
    <row r="11" spans="2:5" ht="15" x14ac:dyDescent="0.25">
      <c r="B11" s="45">
        <v>8</v>
      </c>
      <c r="C11" s="45">
        <v>75</v>
      </c>
      <c r="D11" s="47">
        <f t="shared" si="0"/>
        <v>9.375</v>
      </c>
      <c r="E11" s="18"/>
    </row>
    <row r="12" spans="2:5" ht="15" customHeight="1" x14ac:dyDescent="0.25">
      <c r="B12" s="43">
        <v>9</v>
      </c>
      <c r="C12" s="43">
        <v>83</v>
      </c>
      <c r="D12" s="14">
        <f t="shared" si="0"/>
        <v>9.2222222222222214</v>
      </c>
      <c r="E12" s="18"/>
    </row>
    <row r="13" spans="2:5" ht="15" x14ac:dyDescent="0.25">
      <c r="B13" s="48">
        <v>10</v>
      </c>
      <c r="C13" s="48">
        <v>91</v>
      </c>
      <c r="D13" s="16">
        <f t="shared" si="0"/>
        <v>9.1</v>
      </c>
      <c r="E13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Source</vt:lpstr>
      <vt:lpstr>TCD 1</vt:lpstr>
      <vt:lpstr>TCD 2</vt:lpstr>
      <vt:lpstr>TCD 3</vt:lpstr>
      <vt:lpstr>Q3</vt:lpstr>
      <vt:lpstr>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Radouane Bouchekir</dc:creator>
  <cp:lastModifiedBy>Omar Rayane Daoud</cp:lastModifiedBy>
  <dcterms:created xsi:type="dcterms:W3CDTF">2023-12-29T05:17:39Z</dcterms:created>
  <dcterms:modified xsi:type="dcterms:W3CDTF">2023-12-29T11:46:35Z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2023-12-27T00:00:00Z</vt:filetime>
  </property>
  <property fmtid="{D5CDD505-2E9C-101B-9397-08002B2CF9AE}" pid="3" name="Creator">
    <vt:lpwstr>Microsoft® Word pour Microsoft 365</vt:lpwstr>
  </property>
  <property fmtid="{D5CDD505-2E9C-101B-9397-08002B2CF9AE}" pid="4" name="LastSaved">
    <vt:filetime>2023-12-29T00:00:00Z</vt:filetime>
  </property>
  <property fmtid="{D5CDD505-2E9C-101B-9397-08002B2CF9AE}" pid="5" name="Producer">
    <vt:lpwstr>Microsoft® Word pour Microsoft 365</vt:lpwstr>
  </property>
</Properties>
</file>