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Anita's Documents\MSc Utrecht\Master Thesis\01_MasterThesis_BES\Simulations planning\"/>
    </mc:Choice>
  </mc:AlternateContent>
  <xr:revisionPtr revIDLastSave="0" documentId="13_ncr:1_{AAFC7377-088A-446D-AEF8-0E092F581371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Sim0" sheetId="5" r:id="rId1"/>
    <sheet name="Sim1" sheetId="4" r:id="rId2"/>
    <sheet name="Sim2" sheetId="7" r:id="rId3"/>
    <sheet name="Sim3.1" sheetId="9" r:id="rId4"/>
    <sheet name="Sim3.2" sheetId="11" r:id="rId5"/>
    <sheet name="SimIdea1" sheetId="8" r:id="rId6"/>
    <sheet name="Overview" sheetId="10" r:id="rId7"/>
    <sheet name="Sim1_Ntotal=2000" sheetId="1" state="hidden" r:id="rId8"/>
    <sheet name="Sim1_Ntotal=1000" sheetId="3" state="hidden" r:id="rId9"/>
    <sheet name="Degrees of power" sheetId="2" state="hidden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9" l="1"/>
  <c r="M3" i="9" s="1"/>
  <c r="O3" i="9"/>
  <c r="O4" i="9"/>
  <c r="O4" i="11"/>
  <c r="O3" i="11"/>
  <c r="O2" i="11"/>
  <c r="N4" i="9"/>
  <c r="N2" i="9"/>
  <c r="O2" i="9"/>
  <c r="N4" i="11"/>
  <c r="M4" i="11" s="1"/>
  <c r="N3" i="11"/>
  <c r="N2" i="11"/>
  <c r="M6" i="7"/>
  <c r="M5" i="7"/>
  <c r="M4" i="7"/>
  <c r="M3" i="7"/>
  <c r="M2" i="7"/>
  <c r="M4" i="9" l="1"/>
  <c r="M2" i="9"/>
  <c r="M3" i="11"/>
  <c r="M2" i="11"/>
</calcChain>
</file>

<file path=xl/sharedStrings.xml><?xml version="1.0" encoding="utf-8"?>
<sst xmlns="http://schemas.openxmlformats.org/spreadsheetml/2006/main" count="208" uniqueCount="75">
  <si>
    <t>Condition</t>
  </si>
  <si>
    <t>equal n (adequate power)</t>
  </si>
  <si>
    <t>3-4-3 split (underpowered - adequately powered - well powered)</t>
  </si>
  <si>
    <t>adequate</t>
  </si>
  <si>
    <t>somewhat underpowered</t>
  </si>
  <si>
    <t>kind-of-okay</t>
  </si>
  <si>
    <t>underpowered</t>
  </si>
  <si>
    <t>well-powered</t>
  </si>
  <si>
    <t>highly powered</t>
  </si>
  <si>
    <t>Degrees of power</t>
  </si>
  <si>
    <t>5-5-split medium impact (kind of okay - well powered)</t>
  </si>
  <si>
    <t>5-5-split high impact (somewhat underpowered - well powered)</t>
  </si>
  <si>
    <t>3-4-3 split (underpowered - somewhat underpowered - very well powered )</t>
  </si>
  <si>
    <t>very well</t>
  </si>
  <si>
    <t>1-4-4-1 split (underpowered - somewhat underpowered - kind of okay- very highly powered</t>
  </si>
  <si>
    <t>Can a very highly powered study compensate for underpowered studies? How big is the imapct of the very highly powered study</t>
  </si>
  <si>
    <t>9-1 split (somewhat underpowered - very highly powered)</t>
  </si>
  <si>
    <t>very highly powered</t>
  </si>
  <si>
    <t>&gt;800</t>
  </si>
  <si>
    <t>1-4-4-1 split (underpowered - kind of okay - adequatly powered - highly powered</t>
  </si>
  <si>
    <t xml:space="preserve">2-2-2-2-1-1 continuous </t>
  </si>
  <si>
    <t>Condition.wording</t>
  </si>
  <si>
    <t>Study.1</t>
  </si>
  <si>
    <t>Study.2</t>
  </si>
  <si>
    <t>Study.3</t>
  </si>
  <si>
    <t>Study.4</t>
  </si>
  <si>
    <t>Study.5</t>
  </si>
  <si>
    <t>Study.6</t>
  </si>
  <si>
    <t>Study.7</t>
  </si>
  <si>
    <t>Study.8</t>
  </si>
  <si>
    <t>Study.9</t>
  </si>
  <si>
    <t>Study.10</t>
  </si>
  <si>
    <t>Question</t>
  </si>
  <si>
    <t>control condition</t>
  </si>
  <si>
    <t>can few very well powered studies compensate for the rest of underpowered studies?</t>
  </si>
  <si>
    <t>power</t>
  </si>
  <si>
    <t>n</t>
  </si>
  <si>
    <t>r2</t>
  </si>
  <si>
    <t>adequate (?)</t>
  </si>
  <si>
    <t>severely underpowered == useless</t>
  </si>
  <si>
    <t>avg(5x0.70, 5x0.80)=0.75</t>
  </si>
  <si>
    <t>avg(5x0.65, 5x0.85)=0.75</t>
  </si>
  <si>
    <t>avg(5x0.55, 5x0.95)=0.75</t>
  </si>
  <si>
    <t>avg(10x0.75)=0.75</t>
  </si>
  <si>
    <t>avg(5x0.60, 5x0.90)=0.75</t>
  </si>
  <si>
    <t>By how much does a single high-powered study improve the BES-power?</t>
  </si>
  <si>
    <t>ratio_beta</t>
  </si>
  <si>
    <t>pcor</t>
  </si>
  <si>
    <t>beta1</t>
  </si>
  <si>
    <t>beta2</t>
  </si>
  <si>
    <t>q</t>
  </si>
  <si>
    <t>c(2,1)</t>
  </si>
  <si>
    <t>SS</t>
  </si>
  <si>
    <t>avg.power</t>
  </si>
  <si>
    <t>hypothesis</t>
  </si>
  <si>
    <t>b1&gt;b2</t>
  </si>
  <si>
    <t>Manipulated</t>
  </si>
  <si>
    <t>Sim1</t>
  </si>
  <si>
    <t>average power of the set, given that all studies have the same power</t>
  </si>
  <si>
    <t>Sim2</t>
  </si>
  <si>
    <t xml:space="preserve">spread of the power in the set: sum of squares of the power levels </t>
  </si>
  <si>
    <t>Simulation number</t>
  </si>
  <si>
    <t>Manipulated_wording</t>
  </si>
  <si>
    <t>mean</t>
  </si>
  <si>
    <t>median</t>
  </si>
  <si>
    <t>Power.1</t>
  </si>
  <si>
    <t>Power.2</t>
  </si>
  <si>
    <t>Power.3</t>
  </si>
  <si>
    <t>Power.4</t>
  </si>
  <si>
    <t>Power.5</t>
  </si>
  <si>
    <t>Power.6</t>
  </si>
  <si>
    <t>Power.7</t>
  </si>
  <si>
    <t>Power.8</t>
  </si>
  <si>
    <t>Power.9</t>
  </si>
  <si>
    <t>Power.10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</si>
</sst>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DEFE7"/>
        <bgColor indexed="64"/>
      </patternFill>
    </fill>
    <fill>
      <patternFill patternType="solid">
        <fgColor rgb="FFFAD6BE"/>
        <bgColor indexed="64"/>
      </patternFill>
    </fill>
    <fill>
      <patternFill patternType="solid">
        <fgColor rgb="FFF7C3A3"/>
        <bgColor indexed="64"/>
      </patternFill>
    </fill>
    <fill>
      <patternFill patternType="solid">
        <fgColor rgb="FFEF8C4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7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1" fillId="0" borderId="0" xfId="0" applyFont="1"/>
    <xf numFmtId="0" fontId="0" fillId="0" borderId="1" xfId="0" applyBorder="1"/>
    <xf numFmtId="0" fontId="0" fillId="4" borderId="0" xfId="0" applyFill="1"/>
    <xf numFmtId="0" fontId="1" fillId="0" borderId="1" xfId="0" applyFont="1" applyBorder="1" applyAlignment="1">
      <alignment wrapText="1"/>
    </xf>
    <xf numFmtId="0" fontId="0" fillId="5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5" borderId="0" xfId="0" applyFill="1" applyAlignment="1">
      <alignment wrapText="1"/>
    </xf>
    <xf numFmtId="0" fontId="0" fillId="9" borderId="0" xfId="0" applyFill="1" applyAlignment="1">
      <alignment wrapText="1"/>
    </xf>
    <xf numFmtId="0" fontId="0" fillId="4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5" xfId="0" applyBorder="1"/>
    <xf numFmtId="0" fontId="1" fillId="0" borderId="6" xfId="0" applyFont="1" applyBorder="1"/>
    <xf numFmtId="0" fontId="0" fillId="0" borderId="1" xfId="0" applyBorder="1" applyAlignment="1">
      <alignment wrapText="1"/>
    </xf>
    <xf numFmtId="0" fontId="0" fillId="0" borderId="6" xfId="0" applyBorder="1"/>
    <xf numFmtId="0" fontId="1" fillId="0" borderId="5" xfId="0" applyFont="1" applyBorder="1"/>
    <xf numFmtId="0" fontId="0" fillId="0" borderId="7" xfId="0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8C4F"/>
      <color rgb="FFF7C3A3"/>
      <color rgb="FFFAD6BE"/>
      <color rgb="FFFDEFE7"/>
      <color rgb="FFFDEA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AB32-C507-4488-B0C1-5CF207634F21}">
  <dimension ref="A1:I11"/>
  <sheetViews>
    <sheetView workbookViewId="0">
      <selection activeCell="G8" sqref="G8"/>
    </sheetView>
  </sheetViews>
  <sheetFormatPr defaultRowHeight="14.4" x14ac:dyDescent="0.3"/>
  <sheetData>
    <row r="1" spans="1:9" x14ac:dyDescent="0.3">
      <c r="A1" s="18" t="s">
        <v>37</v>
      </c>
      <c r="B1" s="18" t="s">
        <v>46</v>
      </c>
      <c r="C1" s="18" t="s">
        <v>54</v>
      </c>
      <c r="D1" s="18" t="s">
        <v>47</v>
      </c>
      <c r="E1" s="18" t="s">
        <v>48</v>
      </c>
      <c r="F1" s="18" t="s">
        <v>49</v>
      </c>
      <c r="G1" s="18" t="s">
        <v>50</v>
      </c>
      <c r="H1" s="18" t="s">
        <v>35</v>
      </c>
      <c r="I1" s="18" t="s">
        <v>36</v>
      </c>
    </row>
    <row r="2" spans="1:9" x14ac:dyDescent="0.3">
      <c r="A2">
        <v>0.02</v>
      </c>
      <c r="B2" t="s">
        <v>51</v>
      </c>
      <c r="C2" t="s">
        <v>55</v>
      </c>
      <c r="D2">
        <v>0.3</v>
      </c>
      <c r="E2">
        <v>0.11359237</v>
      </c>
      <c r="F2">
        <v>5.6796180000000002E-2</v>
      </c>
      <c r="G2">
        <v>0.1120893</v>
      </c>
      <c r="H2">
        <v>0.53610000000000002</v>
      </c>
      <c r="I2">
        <v>10</v>
      </c>
    </row>
    <row r="3" spans="1:9" x14ac:dyDescent="0.3">
      <c r="A3">
        <v>0.02</v>
      </c>
      <c r="B3" t="s">
        <v>51</v>
      </c>
      <c r="C3" t="s">
        <v>55</v>
      </c>
      <c r="D3">
        <v>0.3</v>
      </c>
      <c r="E3">
        <v>0.11359237</v>
      </c>
      <c r="F3">
        <v>5.6796180000000002E-2</v>
      </c>
      <c r="G3">
        <v>0.1120893</v>
      </c>
      <c r="H3">
        <v>0.55000000000000004</v>
      </c>
      <c r="I3">
        <v>19</v>
      </c>
    </row>
    <row r="4" spans="1:9" x14ac:dyDescent="0.3">
      <c r="A4">
        <v>0.02</v>
      </c>
      <c r="B4" t="s">
        <v>51</v>
      </c>
      <c r="C4" t="s">
        <v>55</v>
      </c>
      <c r="D4">
        <v>0.3</v>
      </c>
      <c r="E4">
        <v>0.11359237</v>
      </c>
      <c r="F4">
        <v>5.6796180000000002E-2</v>
      </c>
      <c r="G4">
        <v>0.1120893</v>
      </c>
      <c r="H4">
        <v>0.6</v>
      </c>
      <c r="I4">
        <v>65</v>
      </c>
    </row>
    <row r="5" spans="1:9" x14ac:dyDescent="0.3">
      <c r="A5">
        <v>0.02</v>
      </c>
      <c r="B5" t="s">
        <v>51</v>
      </c>
      <c r="C5" t="s">
        <v>55</v>
      </c>
      <c r="D5">
        <v>0.3</v>
      </c>
      <c r="E5">
        <v>0.11359237</v>
      </c>
      <c r="F5">
        <v>5.6796180000000002E-2</v>
      </c>
      <c r="G5">
        <v>0.1120893</v>
      </c>
      <c r="H5">
        <v>0.65</v>
      </c>
      <c r="I5">
        <v>138</v>
      </c>
    </row>
    <row r="6" spans="1:9" x14ac:dyDescent="0.3">
      <c r="A6">
        <v>0.02</v>
      </c>
      <c r="B6" t="s">
        <v>51</v>
      </c>
      <c r="C6" t="s">
        <v>55</v>
      </c>
      <c r="D6">
        <v>0.3</v>
      </c>
      <c r="E6">
        <v>0.11359237</v>
      </c>
      <c r="F6">
        <v>5.6796180000000002E-2</v>
      </c>
      <c r="G6">
        <v>0.1120893</v>
      </c>
      <c r="H6">
        <v>0.7</v>
      </c>
      <c r="I6">
        <v>251</v>
      </c>
    </row>
    <row r="7" spans="1:9" x14ac:dyDescent="0.3">
      <c r="A7">
        <v>0.02</v>
      </c>
      <c r="B7" t="s">
        <v>51</v>
      </c>
      <c r="C7" t="s">
        <v>55</v>
      </c>
      <c r="D7">
        <v>0.3</v>
      </c>
      <c r="E7">
        <v>0.11359237</v>
      </c>
      <c r="F7">
        <v>5.6796180000000002E-2</v>
      </c>
      <c r="G7">
        <v>0.1120893</v>
      </c>
      <c r="H7">
        <v>0.75</v>
      </c>
      <c r="I7">
        <v>415</v>
      </c>
    </row>
    <row r="8" spans="1:9" x14ac:dyDescent="0.3">
      <c r="A8">
        <v>0.02</v>
      </c>
      <c r="B8" t="s">
        <v>51</v>
      </c>
      <c r="C8" t="s">
        <v>55</v>
      </c>
      <c r="D8">
        <v>0.3</v>
      </c>
      <c r="E8">
        <v>0.11359237</v>
      </c>
      <c r="F8">
        <v>5.6796180000000002E-2</v>
      </c>
      <c r="G8">
        <v>0.1120893</v>
      </c>
      <c r="H8">
        <v>0.8</v>
      </c>
      <c r="I8">
        <v>632</v>
      </c>
    </row>
    <row r="9" spans="1:9" x14ac:dyDescent="0.3">
      <c r="A9">
        <v>0.02</v>
      </c>
      <c r="B9" t="s">
        <v>51</v>
      </c>
      <c r="C9" t="s">
        <v>55</v>
      </c>
      <c r="D9">
        <v>0.3</v>
      </c>
      <c r="E9">
        <v>0.11359237</v>
      </c>
      <c r="F9">
        <v>5.6796180000000002E-2</v>
      </c>
      <c r="G9">
        <v>0.1120893</v>
      </c>
      <c r="H9">
        <v>0.85</v>
      </c>
      <c r="I9">
        <v>950</v>
      </c>
    </row>
    <row r="10" spans="1:9" x14ac:dyDescent="0.3">
      <c r="A10">
        <v>0.02</v>
      </c>
      <c r="B10" t="s">
        <v>51</v>
      </c>
      <c r="C10" t="s">
        <v>55</v>
      </c>
      <c r="D10">
        <v>0.3</v>
      </c>
      <c r="E10">
        <v>0.11359237</v>
      </c>
      <c r="F10">
        <v>5.6796180000000002E-2</v>
      </c>
      <c r="G10">
        <v>0.1120893</v>
      </c>
      <c r="H10">
        <v>0.9</v>
      </c>
      <c r="I10">
        <v>1441</v>
      </c>
    </row>
    <row r="11" spans="1:9" x14ac:dyDescent="0.3">
      <c r="A11" s="19">
        <v>0.02</v>
      </c>
      <c r="B11" s="19" t="s">
        <v>51</v>
      </c>
      <c r="C11" t="s">
        <v>55</v>
      </c>
      <c r="D11" s="19">
        <v>0.3</v>
      </c>
      <c r="E11" s="19">
        <v>0.11359237</v>
      </c>
      <c r="F11" s="19">
        <v>5.6796180000000002E-2</v>
      </c>
      <c r="G11" s="19">
        <v>0.1120893</v>
      </c>
      <c r="H11" s="19">
        <v>0.95</v>
      </c>
      <c r="I11" s="19">
        <v>2406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1D6A-9ED8-4638-8561-F699B52D61B5}">
  <dimension ref="A1:L25"/>
  <sheetViews>
    <sheetView workbookViewId="0">
      <selection activeCell="C16" sqref="C16"/>
    </sheetView>
  </sheetViews>
  <sheetFormatPr defaultRowHeight="14.4" x14ac:dyDescent="0.3"/>
  <cols>
    <col min="1" max="11" width="14.21875" customWidth="1"/>
    <col min="14" max="14" width="14.77734375" customWidth="1"/>
  </cols>
  <sheetData>
    <row r="1" spans="1:11" x14ac:dyDescent="0.3">
      <c r="A1" s="3" t="s">
        <v>9</v>
      </c>
      <c r="B1" s="4"/>
      <c r="C1" s="4"/>
      <c r="D1" s="4"/>
      <c r="E1" s="4"/>
      <c r="F1" s="4"/>
      <c r="G1" s="4"/>
      <c r="H1" s="4"/>
      <c r="I1" s="5"/>
    </row>
    <row r="2" spans="1:11" s="1" customFormat="1" ht="32.4" customHeight="1" x14ac:dyDescent="0.3">
      <c r="A2" s="10" t="s">
        <v>6</v>
      </c>
      <c r="B2" s="9" t="s">
        <v>4</v>
      </c>
      <c r="C2" s="11" t="s">
        <v>5</v>
      </c>
      <c r="D2" s="12" t="s">
        <v>3</v>
      </c>
      <c r="E2" s="22" t="s">
        <v>7</v>
      </c>
      <c r="F2" s="22"/>
      <c r="G2" s="24" t="s">
        <v>13</v>
      </c>
      <c r="H2" s="24"/>
      <c r="I2" s="23" t="s">
        <v>8</v>
      </c>
      <c r="J2" s="23"/>
      <c r="K2" s="8" t="s">
        <v>17</v>
      </c>
    </row>
    <row r="3" spans="1:11" x14ac:dyDescent="0.3">
      <c r="A3">
        <v>25</v>
      </c>
      <c r="B3">
        <v>50</v>
      </c>
      <c r="C3">
        <v>100</v>
      </c>
      <c r="D3">
        <v>200</v>
      </c>
      <c r="E3">
        <v>300</v>
      </c>
      <c r="F3">
        <v>400</v>
      </c>
      <c r="G3">
        <v>500</v>
      </c>
      <c r="H3">
        <v>600</v>
      </c>
      <c r="I3">
        <v>700</v>
      </c>
      <c r="J3">
        <v>800</v>
      </c>
      <c r="K3" t="s">
        <v>18</v>
      </c>
    </row>
    <row r="13" spans="1:11" s="1" customFormat="1" ht="43.2" x14ac:dyDescent="0.3">
      <c r="A13" s="9" t="s">
        <v>39</v>
      </c>
      <c r="B13" s="11" t="s">
        <v>6</v>
      </c>
      <c r="C13" s="11"/>
      <c r="D13" s="12" t="s">
        <v>4</v>
      </c>
      <c r="E13" s="12"/>
      <c r="F13" s="25" t="s">
        <v>38</v>
      </c>
      <c r="G13" s="25"/>
      <c r="H13" s="26" t="s">
        <v>7</v>
      </c>
      <c r="I13" s="27" t="s">
        <v>8</v>
      </c>
      <c r="J13" s="8" t="s">
        <v>17</v>
      </c>
    </row>
    <row r="14" spans="1:11" x14ac:dyDescent="0.3">
      <c r="A14">
        <v>10</v>
      </c>
      <c r="B14">
        <v>27</v>
      </c>
      <c r="C14">
        <v>55</v>
      </c>
      <c r="D14">
        <v>104</v>
      </c>
      <c r="E14">
        <v>167</v>
      </c>
      <c r="F14">
        <v>257</v>
      </c>
      <c r="G14">
        <v>391</v>
      </c>
      <c r="H14">
        <v>586</v>
      </c>
      <c r="I14">
        <v>976</v>
      </c>
      <c r="J14">
        <v>1952</v>
      </c>
    </row>
    <row r="15" spans="1:11" x14ac:dyDescent="0.3">
      <c r="A15">
        <v>0.5</v>
      </c>
      <c r="B15">
        <v>0.6</v>
      </c>
      <c r="C15">
        <v>0.65</v>
      </c>
      <c r="D15">
        <v>0.7</v>
      </c>
      <c r="E15">
        <v>0.75</v>
      </c>
      <c r="F15">
        <v>0.8</v>
      </c>
      <c r="G15">
        <v>0.85</v>
      </c>
      <c r="H15">
        <v>0.9</v>
      </c>
      <c r="I15">
        <v>0.95</v>
      </c>
      <c r="J15">
        <v>0.99</v>
      </c>
    </row>
    <row r="19" spans="12:12" x14ac:dyDescent="0.3">
      <c r="L19">
        <v>0.5</v>
      </c>
    </row>
    <row r="20" spans="12:12" x14ac:dyDescent="0.3">
      <c r="L20">
        <v>0.6</v>
      </c>
    </row>
    <row r="21" spans="12:12" x14ac:dyDescent="0.3">
      <c r="L21">
        <v>0.7</v>
      </c>
    </row>
    <row r="22" spans="12:12" x14ac:dyDescent="0.3">
      <c r="L22">
        <v>0.8</v>
      </c>
    </row>
    <row r="23" spans="12:12" x14ac:dyDescent="0.3">
      <c r="L23">
        <v>0.9</v>
      </c>
    </row>
    <row r="24" spans="12:12" x14ac:dyDescent="0.3">
      <c r="L24">
        <v>0.95</v>
      </c>
    </row>
    <row r="25" spans="12:12" x14ac:dyDescent="0.3">
      <c r="L25">
        <v>0.99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3F23-FB2A-4BE0-9E04-457B31D94BA1}">
  <dimension ref="A1:M11"/>
  <sheetViews>
    <sheetView workbookViewId="0">
      <selection activeCell="B2" sqref="B2:C11"/>
    </sheetView>
  </sheetViews>
  <sheetFormatPr defaultRowHeight="14.4" x14ac:dyDescent="0.3"/>
  <cols>
    <col min="1" max="1" width="5.109375" customWidth="1"/>
    <col min="2" max="2" width="11.77734375" style="1" customWidth="1"/>
    <col min="13" max="13" width="24.6640625" customWidth="1"/>
  </cols>
  <sheetData>
    <row r="1" spans="1:13" s="2" customFormat="1" ht="12.6" customHeight="1" x14ac:dyDescent="0.3">
      <c r="A1" s="21" t="s">
        <v>0</v>
      </c>
      <c r="B1" s="21" t="s">
        <v>35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56</v>
      </c>
    </row>
    <row r="2" spans="1:13" s="18" customFormat="1" ht="12.6" customHeight="1" x14ac:dyDescent="0.3">
      <c r="A2" s="28">
        <v>1</v>
      </c>
      <c r="B2">
        <v>0.53610000000000002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v>10</v>
      </c>
      <c r="M2">
        <v>0.53610000000000002</v>
      </c>
    </row>
    <row r="3" spans="1:13" x14ac:dyDescent="0.3">
      <c r="A3" s="28">
        <v>2</v>
      </c>
      <c r="B3">
        <v>0.55000000000000004</v>
      </c>
      <c r="C3">
        <v>19</v>
      </c>
      <c r="D3">
        <v>19</v>
      </c>
      <c r="E3">
        <v>19</v>
      </c>
      <c r="F3">
        <v>19</v>
      </c>
      <c r="G3">
        <v>19</v>
      </c>
      <c r="H3">
        <v>19</v>
      </c>
      <c r="I3">
        <v>19</v>
      </c>
      <c r="J3">
        <v>19</v>
      </c>
      <c r="K3">
        <v>19</v>
      </c>
      <c r="L3">
        <v>19</v>
      </c>
      <c r="M3">
        <v>0.55000000000000004</v>
      </c>
    </row>
    <row r="4" spans="1:13" x14ac:dyDescent="0.3">
      <c r="A4" s="28">
        <v>3</v>
      </c>
      <c r="B4">
        <v>0.6</v>
      </c>
      <c r="C4">
        <v>65</v>
      </c>
      <c r="D4">
        <v>65</v>
      </c>
      <c r="E4">
        <v>65</v>
      </c>
      <c r="F4">
        <v>65</v>
      </c>
      <c r="G4">
        <v>65</v>
      </c>
      <c r="H4">
        <v>65</v>
      </c>
      <c r="I4">
        <v>65</v>
      </c>
      <c r="J4">
        <v>65</v>
      </c>
      <c r="K4">
        <v>65</v>
      </c>
      <c r="L4">
        <v>65</v>
      </c>
      <c r="M4">
        <v>0.6</v>
      </c>
    </row>
    <row r="5" spans="1:13" x14ac:dyDescent="0.3">
      <c r="A5" s="28">
        <v>4</v>
      </c>
      <c r="B5">
        <v>0.65</v>
      </c>
      <c r="C5">
        <v>138</v>
      </c>
      <c r="D5">
        <v>138</v>
      </c>
      <c r="E5">
        <v>138</v>
      </c>
      <c r="F5">
        <v>138</v>
      </c>
      <c r="G5">
        <v>138</v>
      </c>
      <c r="H5">
        <v>138</v>
      </c>
      <c r="I5">
        <v>138</v>
      </c>
      <c r="J5">
        <v>138</v>
      </c>
      <c r="K5">
        <v>138</v>
      </c>
      <c r="L5">
        <v>138</v>
      </c>
      <c r="M5">
        <v>0.65</v>
      </c>
    </row>
    <row r="6" spans="1:13" x14ac:dyDescent="0.3">
      <c r="A6" s="28">
        <v>5</v>
      </c>
      <c r="B6">
        <v>0.7</v>
      </c>
      <c r="C6">
        <v>251</v>
      </c>
      <c r="D6">
        <v>251</v>
      </c>
      <c r="E6">
        <v>251</v>
      </c>
      <c r="F6">
        <v>251</v>
      </c>
      <c r="G6">
        <v>251</v>
      </c>
      <c r="H6">
        <v>251</v>
      </c>
      <c r="I6">
        <v>251</v>
      </c>
      <c r="J6">
        <v>251</v>
      </c>
      <c r="K6">
        <v>251</v>
      </c>
      <c r="L6">
        <v>251</v>
      </c>
      <c r="M6">
        <v>0.7</v>
      </c>
    </row>
    <row r="7" spans="1:13" x14ac:dyDescent="0.3">
      <c r="A7" s="28">
        <v>6</v>
      </c>
      <c r="B7">
        <v>0.75</v>
      </c>
      <c r="C7">
        <v>415</v>
      </c>
      <c r="D7">
        <v>415</v>
      </c>
      <c r="E7">
        <v>415</v>
      </c>
      <c r="F7">
        <v>415</v>
      </c>
      <c r="G7">
        <v>415</v>
      </c>
      <c r="H7">
        <v>415</v>
      </c>
      <c r="I7">
        <v>415</v>
      </c>
      <c r="J7">
        <v>415</v>
      </c>
      <c r="K7">
        <v>415</v>
      </c>
      <c r="L7">
        <v>415</v>
      </c>
      <c r="M7">
        <v>0.75</v>
      </c>
    </row>
    <row r="8" spans="1:13" x14ac:dyDescent="0.3">
      <c r="A8" s="28">
        <v>7</v>
      </c>
      <c r="B8">
        <v>0.8</v>
      </c>
      <c r="C8">
        <v>632</v>
      </c>
      <c r="D8">
        <v>632</v>
      </c>
      <c r="E8">
        <v>632</v>
      </c>
      <c r="F8">
        <v>632</v>
      </c>
      <c r="G8">
        <v>632</v>
      </c>
      <c r="H8">
        <v>632</v>
      </c>
      <c r="I8">
        <v>632</v>
      </c>
      <c r="J8">
        <v>632</v>
      </c>
      <c r="K8">
        <v>632</v>
      </c>
      <c r="L8">
        <v>632</v>
      </c>
      <c r="M8">
        <v>0.8</v>
      </c>
    </row>
    <row r="9" spans="1:13" x14ac:dyDescent="0.3">
      <c r="A9" s="28">
        <v>8</v>
      </c>
      <c r="B9">
        <v>0.85</v>
      </c>
      <c r="C9">
        <v>950</v>
      </c>
      <c r="D9">
        <v>950</v>
      </c>
      <c r="E9">
        <v>950</v>
      </c>
      <c r="F9">
        <v>950</v>
      </c>
      <c r="G9">
        <v>950</v>
      </c>
      <c r="H9">
        <v>950</v>
      </c>
      <c r="I9">
        <v>950</v>
      </c>
      <c r="J9">
        <v>950</v>
      </c>
      <c r="K9">
        <v>950</v>
      </c>
      <c r="L9">
        <v>950</v>
      </c>
      <c r="M9">
        <v>0.85</v>
      </c>
    </row>
    <row r="10" spans="1:13" x14ac:dyDescent="0.3">
      <c r="A10" s="28">
        <v>9</v>
      </c>
      <c r="B10">
        <v>0.9</v>
      </c>
      <c r="C10">
        <v>1441</v>
      </c>
      <c r="D10">
        <v>1441</v>
      </c>
      <c r="E10">
        <v>1441</v>
      </c>
      <c r="F10">
        <v>1441</v>
      </c>
      <c r="G10">
        <v>1441</v>
      </c>
      <c r="H10">
        <v>1441</v>
      </c>
      <c r="I10">
        <v>1441</v>
      </c>
      <c r="J10">
        <v>1441</v>
      </c>
      <c r="K10">
        <v>1441</v>
      </c>
      <c r="L10">
        <v>1441</v>
      </c>
      <c r="M10">
        <v>0.9</v>
      </c>
    </row>
    <row r="11" spans="1:13" ht="14.4" customHeight="1" x14ac:dyDescent="0.3">
      <c r="A11" s="21">
        <v>10</v>
      </c>
      <c r="B11" s="19">
        <v>0.95</v>
      </c>
      <c r="C11" s="19">
        <v>2406</v>
      </c>
      <c r="D11" s="19">
        <v>2406</v>
      </c>
      <c r="E11" s="19">
        <v>2406</v>
      </c>
      <c r="F11" s="19">
        <v>2406</v>
      </c>
      <c r="G11" s="19">
        <v>2406</v>
      </c>
      <c r="H11" s="19">
        <v>2406</v>
      </c>
      <c r="I11" s="19">
        <v>2406</v>
      </c>
      <c r="J11" s="19">
        <v>2406</v>
      </c>
      <c r="K11" s="19">
        <v>2406</v>
      </c>
      <c r="L11" s="19">
        <v>2406</v>
      </c>
      <c r="M11" s="19">
        <v>0.95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B1F2C-87CD-4737-A94B-BDAF0B0063E4}">
  <dimension ref="A1:M27"/>
  <sheetViews>
    <sheetView workbookViewId="0">
      <selection activeCell="C10" sqref="C10:E19"/>
    </sheetView>
  </sheetViews>
  <sheetFormatPr defaultRowHeight="14.4" x14ac:dyDescent="0.3"/>
  <cols>
    <col min="2" max="2" width="26.44140625" customWidth="1"/>
  </cols>
  <sheetData>
    <row r="1" spans="1:13" ht="28.8" x14ac:dyDescent="0.3">
      <c r="A1" s="21" t="s">
        <v>0</v>
      </c>
      <c r="B1" s="21" t="s">
        <v>35</v>
      </c>
      <c r="C1" s="2" t="s">
        <v>22</v>
      </c>
      <c r="D1" s="2" t="s">
        <v>23</v>
      </c>
      <c r="E1" s="2" t="s">
        <v>24</v>
      </c>
      <c r="F1" s="2" t="s">
        <v>25</v>
      </c>
      <c r="G1" s="30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56</v>
      </c>
    </row>
    <row r="2" spans="1:13" x14ac:dyDescent="0.3">
      <c r="A2" s="28">
        <v>1</v>
      </c>
      <c r="B2" s="1" t="s">
        <v>43</v>
      </c>
      <c r="C2">
        <v>415</v>
      </c>
      <c r="D2">
        <v>415</v>
      </c>
      <c r="E2">
        <v>415</v>
      </c>
      <c r="F2">
        <v>415</v>
      </c>
      <c r="G2">
        <v>415</v>
      </c>
      <c r="H2">
        <v>415</v>
      </c>
      <c r="I2">
        <v>415</v>
      </c>
      <c r="J2">
        <v>415</v>
      </c>
      <c r="K2">
        <v>415</v>
      </c>
      <c r="L2">
        <v>415</v>
      </c>
      <c r="M2" s="18">
        <f>DEVSQ(0.75,0.75,0.75,0.75,0.75,0.75,0.75,0.75,0.75,0.75)</f>
        <v>0</v>
      </c>
    </row>
    <row r="3" spans="1:13" ht="15" customHeight="1" x14ac:dyDescent="0.3">
      <c r="A3" s="28">
        <v>2</v>
      </c>
      <c r="B3" s="1" t="s">
        <v>40</v>
      </c>
      <c r="C3">
        <v>251</v>
      </c>
      <c r="D3">
        <v>251</v>
      </c>
      <c r="E3">
        <v>251</v>
      </c>
      <c r="F3">
        <v>251</v>
      </c>
      <c r="G3">
        <v>251</v>
      </c>
      <c r="H3">
        <v>632</v>
      </c>
      <c r="I3">
        <v>632</v>
      </c>
      <c r="J3">
        <v>632</v>
      </c>
      <c r="K3">
        <v>632</v>
      </c>
      <c r="L3">
        <v>632</v>
      </c>
      <c r="M3" s="18">
        <f>DEVSQ(0.7,0.7,0.7,0.7,0.7,  0.8,0.8,0.8,0.8,0.8)</f>
        <v>2.5000000000000046E-2</v>
      </c>
    </row>
    <row r="4" spans="1:13" x14ac:dyDescent="0.3">
      <c r="A4" s="28">
        <v>3</v>
      </c>
      <c r="B4" s="1" t="s">
        <v>41</v>
      </c>
      <c r="C4">
        <v>138</v>
      </c>
      <c r="D4">
        <v>138</v>
      </c>
      <c r="E4">
        <v>138</v>
      </c>
      <c r="F4">
        <v>138</v>
      </c>
      <c r="G4">
        <v>138</v>
      </c>
      <c r="H4">
        <v>950</v>
      </c>
      <c r="I4">
        <v>950</v>
      </c>
      <c r="J4">
        <v>950</v>
      </c>
      <c r="K4">
        <v>950</v>
      </c>
      <c r="L4">
        <v>950</v>
      </c>
      <c r="M4" s="18">
        <f>DEVSQ(0.65,0.65,0.65,0.65,0.65,  0.85, 0.85, 0.85, 0.85, 0.85)</f>
        <v>9.999999999999995E-2</v>
      </c>
    </row>
    <row r="5" spans="1:13" x14ac:dyDescent="0.3">
      <c r="A5" s="28">
        <v>4</v>
      </c>
      <c r="B5" s="1" t="s">
        <v>44</v>
      </c>
      <c r="C5">
        <v>65</v>
      </c>
      <c r="D5">
        <v>65</v>
      </c>
      <c r="E5">
        <v>65</v>
      </c>
      <c r="F5">
        <v>65</v>
      </c>
      <c r="G5">
        <v>65</v>
      </c>
      <c r="H5">
        <v>65</v>
      </c>
      <c r="I5">
        <v>1441</v>
      </c>
      <c r="J5">
        <v>1441</v>
      </c>
      <c r="K5">
        <v>1441</v>
      </c>
      <c r="L5">
        <v>1441</v>
      </c>
      <c r="M5" s="18">
        <f>DEVSQ(0.6,0.6,0.6,0.6,0.6,  0.9, 0.9, 0.9, 0.9, 0.9)</f>
        <v>0.22500000000000003</v>
      </c>
    </row>
    <row r="6" spans="1:13" x14ac:dyDescent="0.3">
      <c r="A6" s="21">
        <v>5</v>
      </c>
      <c r="B6" s="31" t="s">
        <v>42</v>
      </c>
      <c r="C6">
        <v>19</v>
      </c>
      <c r="D6">
        <v>19</v>
      </c>
      <c r="E6">
        <v>19</v>
      </c>
      <c r="F6">
        <v>19</v>
      </c>
      <c r="G6">
        <v>19</v>
      </c>
      <c r="H6">
        <v>19</v>
      </c>
      <c r="I6" s="19">
        <v>2406</v>
      </c>
      <c r="J6" s="19">
        <v>2406</v>
      </c>
      <c r="K6" s="19">
        <v>2406</v>
      </c>
      <c r="L6" s="19">
        <v>2406</v>
      </c>
      <c r="M6" s="18">
        <f>DEVSQ(0.55,0.55,0.55,0.55,0.55,  0.95, 0.95, 0.95, 0.95, 0.95)</f>
        <v>0.3999999999999998</v>
      </c>
    </row>
    <row r="7" spans="1:13" x14ac:dyDescent="0.3">
      <c r="A7" s="28"/>
      <c r="B7" s="1"/>
    </row>
    <row r="8" spans="1:13" ht="15" customHeight="1" x14ac:dyDescent="0.3">
      <c r="A8" s="28"/>
      <c r="B8" s="1"/>
    </row>
    <row r="9" spans="1:13" x14ac:dyDescent="0.3">
      <c r="A9" s="28"/>
      <c r="B9" s="1"/>
    </row>
    <row r="10" spans="1:13" x14ac:dyDescent="0.3">
      <c r="A10" s="28"/>
      <c r="B10" s="1"/>
    </row>
    <row r="11" spans="1:13" x14ac:dyDescent="0.3">
      <c r="A11" s="28"/>
      <c r="B11" s="1"/>
    </row>
    <row r="12" spans="1:13" x14ac:dyDescent="0.3">
      <c r="A12" s="28"/>
      <c r="B12" s="1"/>
    </row>
    <row r="13" spans="1:13" x14ac:dyDescent="0.3">
      <c r="A13" s="28"/>
      <c r="B13" s="1"/>
    </row>
    <row r="17" spans="2:3" x14ac:dyDescent="0.3">
      <c r="B17" s="1"/>
    </row>
    <row r="18" spans="2:3" x14ac:dyDescent="0.3">
      <c r="B18" s="1"/>
    </row>
    <row r="19" spans="2:3" x14ac:dyDescent="0.3">
      <c r="B19" s="1"/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</row>
    <row r="24" spans="2:3" x14ac:dyDescent="0.3">
      <c r="B24" s="1"/>
    </row>
    <row r="25" spans="2:3" x14ac:dyDescent="0.3">
      <c r="B25" s="1"/>
    </row>
    <row r="26" spans="2:3" x14ac:dyDescent="0.3">
      <c r="B26" s="1"/>
    </row>
    <row r="27" spans="2:3" x14ac:dyDescent="0.3">
      <c r="B27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9D7A-73F2-4FF3-A83D-DCD91E760276}">
  <dimension ref="A1:Y6"/>
  <sheetViews>
    <sheetView topLeftCell="C1" workbookViewId="0">
      <selection activeCell="N6" sqref="N6"/>
    </sheetView>
  </sheetViews>
  <sheetFormatPr defaultRowHeight="14.4" x14ac:dyDescent="0.3"/>
  <cols>
    <col min="1" max="1" width="10" customWidth="1"/>
    <col min="2" max="2" width="24.77734375" customWidth="1"/>
    <col min="5" max="5" width="8.88671875" customWidth="1"/>
    <col min="14" max="15" width="8.88671875" style="18"/>
  </cols>
  <sheetData>
    <row r="1" spans="1:25" x14ac:dyDescent="0.3">
      <c r="A1" s="21" t="s">
        <v>0</v>
      </c>
      <c r="B1" s="21" t="s">
        <v>35</v>
      </c>
      <c r="C1" s="2" t="s">
        <v>22</v>
      </c>
      <c r="D1" s="2" t="s">
        <v>23</v>
      </c>
      <c r="E1" s="2" t="s">
        <v>24</v>
      </c>
      <c r="F1" s="2" t="s">
        <v>25</v>
      </c>
      <c r="G1" s="30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56</v>
      </c>
      <c r="N1" s="35" t="s">
        <v>64</v>
      </c>
      <c r="O1" s="33" t="s">
        <v>63</v>
      </c>
      <c r="P1" s="18" t="s">
        <v>65</v>
      </c>
      <c r="Q1" s="18" t="s">
        <v>66</v>
      </c>
      <c r="R1" s="18" t="s">
        <v>67</v>
      </c>
      <c r="S1" s="18" t="s">
        <v>68</v>
      </c>
      <c r="T1" s="18" t="s">
        <v>69</v>
      </c>
      <c r="U1" s="18" t="s">
        <v>70</v>
      </c>
      <c r="V1" s="18" t="s">
        <v>71</v>
      </c>
      <c r="W1" s="18" t="s">
        <v>72</v>
      </c>
      <c r="X1" s="18" t="s">
        <v>73</v>
      </c>
      <c r="Y1" s="18" t="s">
        <v>74</v>
      </c>
    </row>
    <row r="2" spans="1:25" x14ac:dyDescent="0.3">
      <c r="A2" s="28">
        <v>1</v>
      </c>
      <c r="B2" s="1"/>
      <c r="C2">
        <v>415</v>
      </c>
      <c r="D2">
        <v>415</v>
      </c>
      <c r="E2">
        <v>415</v>
      </c>
      <c r="F2">
        <v>415</v>
      </c>
      <c r="G2">
        <v>415</v>
      </c>
      <c r="H2">
        <v>415</v>
      </c>
      <c r="I2">
        <v>415</v>
      </c>
      <c r="J2">
        <v>415</v>
      </c>
      <c r="K2">
        <v>415</v>
      </c>
      <c r="L2">
        <v>415</v>
      </c>
      <c r="M2" s="18">
        <f>N2-O2</f>
        <v>0</v>
      </c>
      <c r="N2" s="35">
        <f>MEDIAN(P2:Y2)</f>
        <v>0.75</v>
      </c>
      <c r="O2" s="33">
        <f>AVERAGE(P2:Y2)</f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</row>
    <row r="3" spans="1:25" x14ac:dyDescent="0.3">
      <c r="A3" s="28">
        <v>2</v>
      </c>
      <c r="B3" s="1"/>
      <c r="C3">
        <v>251</v>
      </c>
      <c r="D3">
        <v>251</v>
      </c>
      <c r="E3">
        <v>251</v>
      </c>
      <c r="F3">
        <v>251</v>
      </c>
      <c r="G3">
        <v>251</v>
      </c>
      <c r="H3">
        <v>251</v>
      </c>
      <c r="I3">
        <v>415</v>
      </c>
      <c r="J3">
        <v>632</v>
      </c>
      <c r="K3">
        <v>950</v>
      </c>
      <c r="L3">
        <v>1441</v>
      </c>
      <c r="M3" s="18">
        <f t="shared" ref="M3:M4" si="0">N3-O3</f>
        <v>-5.0000000000000044E-2</v>
      </c>
      <c r="N3" s="35">
        <f>MEDIAN(P3:Y3)</f>
        <v>0.7</v>
      </c>
      <c r="O3" s="33">
        <f>AVERAGE(P3:Y3)</f>
        <v>0.75</v>
      </c>
      <c r="P3">
        <v>0.7</v>
      </c>
      <c r="Q3">
        <v>0.7</v>
      </c>
      <c r="R3">
        <v>0.7</v>
      </c>
      <c r="S3">
        <v>0.7</v>
      </c>
      <c r="T3">
        <v>0.7</v>
      </c>
      <c r="U3">
        <v>0.7</v>
      </c>
      <c r="V3">
        <v>0.75</v>
      </c>
      <c r="W3">
        <v>0.8</v>
      </c>
      <c r="X3">
        <v>0.85</v>
      </c>
      <c r="Y3">
        <v>0.9</v>
      </c>
    </row>
    <row r="4" spans="1:25" x14ac:dyDescent="0.3">
      <c r="A4" s="28">
        <v>3</v>
      </c>
      <c r="B4" s="1"/>
      <c r="C4">
        <v>138</v>
      </c>
      <c r="D4">
        <v>138</v>
      </c>
      <c r="E4">
        <v>138</v>
      </c>
      <c r="F4">
        <v>138</v>
      </c>
      <c r="G4">
        <v>138</v>
      </c>
      <c r="H4">
        <v>138</v>
      </c>
      <c r="I4">
        <v>1441</v>
      </c>
      <c r="J4">
        <v>1441</v>
      </c>
      <c r="K4">
        <v>1441</v>
      </c>
      <c r="L4">
        <v>1441</v>
      </c>
      <c r="M4" s="18">
        <f t="shared" si="0"/>
        <v>-0.10000000000000009</v>
      </c>
      <c r="N4" s="35">
        <f t="shared" ref="N4" si="1">MEDIAN(P4:Y4)</f>
        <v>0.65</v>
      </c>
      <c r="O4" s="33">
        <f>AVERAGE(P4:Y4)</f>
        <v>0.75000000000000011</v>
      </c>
      <c r="P4">
        <v>0.65</v>
      </c>
      <c r="Q4">
        <v>0.65</v>
      </c>
      <c r="R4">
        <v>0.65</v>
      </c>
      <c r="S4">
        <v>0.65</v>
      </c>
      <c r="T4">
        <v>0.65</v>
      </c>
      <c r="U4">
        <v>0.65</v>
      </c>
      <c r="V4">
        <v>0.9</v>
      </c>
      <c r="W4">
        <v>0.9</v>
      </c>
      <c r="X4">
        <v>0.9</v>
      </c>
      <c r="Y4">
        <v>0.9</v>
      </c>
    </row>
    <row r="5" spans="1:25" x14ac:dyDescent="0.3">
      <c r="A5" s="28"/>
      <c r="B5" s="1"/>
      <c r="M5" s="18"/>
      <c r="N5" s="35"/>
      <c r="O5" s="33"/>
    </row>
    <row r="6" spans="1:25" x14ac:dyDescent="0.3">
      <c r="A6" s="21"/>
      <c r="B6" s="31"/>
      <c r="C6" s="19"/>
      <c r="D6" s="19"/>
      <c r="E6" s="19"/>
      <c r="F6" s="19"/>
      <c r="G6" s="32"/>
      <c r="H6" s="19"/>
      <c r="I6" s="19"/>
      <c r="J6" s="19"/>
      <c r="K6" s="19"/>
      <c r="L6" s="19"/>
      <c r="M6" s="18"/>
      <c r="N6" s="35"/>
      <c r="O6" s="33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3A9CC-C055-45BD-A6BA-17151D0F97B7}">
  <dimension ref="A1:Y20"/>
  <sheetViews>
    <sheetView tabSelected="1" workbookViewId="0">
      <selection activeCell="M11" sqref="M11"/>
    </sheetView>
  </sheetViews>
  <sheetFormatPr defaultRowHeight="14.4" x14ac:dyDescent="0.3"/>
  <cols>
    <col min="1" max="1" width="10" customWidth="1"/>
    <col min="2" max="2" width="24.77734375" customWidth="1"/>
    <col min="5" max="5" width="8.88671875" customWidth="1"/>
  </cols>
  <sheetData>
    <row r="1" spans="1:25" x14ac:dyDescent="0.3">
      <c r="A1" s="21" t="s">
        <v>0</v>
      </c>
      <c r="B1" s="21" t="s">
        <v>35</v>
      </c>
      <c r="C1" s="2" t="s">
        <v>22</v>
      </c>
      <c r="D1" s="2" t="s">
        <v>23</v>
      </c>
      <c r="E1" s="2" t="s">
        <v>24</v>
      </c>
      <c r="F1" s="2" t="s">
        <v>25</v>
      </c>
      <c r="G1" s="30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56</v>
      </c>
      <c r="N1" s="35" t="s">
        <v>64</v>
      </c>
      <c r="O1" s="33" t="s">
        <v>63</v>
      </c>
      <c r="P1" s="18" t="s">
        <v>65</v>
      </c>
      <c r="Q1" s="18" t="s">
        <v>66</v>
      </c>
      <c r="R1" s="18" t="s">
        <v>67</v>
      </c>
      <c r="S1" s="18" t="s">
        <v>68</v>
      </c>
      <c r="T1" s="18" t="s">
        <v>69</v>
      </c>
      <c r="U1" s="18" t="s">
        <v>70</v>
      </c>
      <c r="V1" s="18" t="s">
        <v>71</v>
      </c>
      <c r="W1" s="18" t="s">
        <v>72</v>
      </c>
      <c r="X1" s="18" t="s">
        <v>73</v>
      </c>
      <c r="Y1" s="18" t="s">
        <v>74</v>
      </c>
    </row>
    <row r="2" spans="1:25" x14ac:dyDescent="0.3">
      <c r="A2" s="28">
        <v>1</v>
      </c>
      <c r="B2" s="1" t="s">
        <v>43</v>
      </c>
      <c r="C2">
        <v>415</v>
      </c>
      <c r="D2">
        <v>415</v>
      </c>
      <c r="E2">
        <v>415</v>
      </c>
      <c r="F2">
        <v>415</v>
      </c>
      <c r="G2">
        <v>415</v>
      </c>
      <c r="H2">
        <v>415</v>
      </c>
      <c r="I2">
        <v>415</v>
      </c>
      <c r="J2">
        <v>415</v>
      </c>
      <c r="K2">
        <v>415</v>
      </c>
      <c r="L2">
        <v>415</v>
      </c>
      <c r="M2" s="18">
        <f>N2-O2</f>
        <v>0</v>
      </c>
      <c r="N2" s="34">
        <f>MEDIAN(P2:Y2)</f>
        <v>0.75</v>
      </c>
      <c r="O2" s="29">
        <f>AVERAGE(P2:Y2)</f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</row>
    <row r="3" spans="1:25" x14ac:dyDescent="0.3">
      <c r="A3" s="28">
        <v>2</v>
      </c>
      <c r="B3" s="1" t="s">
        <v>40</v>
      </c>
      <c r="C3">
        <v>65</v>
      </c>
      <c r="D3">
        <v>65</v>
      </c>
      <c r="E3">
        <v>138</v>
      </c>
      <c r="F3">
        <v>138</v>
      </c>
      <c r="G3">
        <v>415</v>
      </c>
      <c r="H3">
        <v>415</v>
      </c>
      <c r="I3">
        <v>415</v>
      </c>
      <c r="J3">
        <v>415</v>
      </c>
      <c r="K3">
        <v>415</v>
      </c>
      <c r="L3">
        <v>415</v>
      </c>
      <c r="M3" s="18">
        <f t="shared" ref="M3" si="0">N3-O3</f>
        <v>5.0000000000000044E-2</v>
      </c>
      <c r="N3" s="34">
        <f>MEDIAN(P3:Y3)</f>
        <v>0.75</v>
      </c>
      <c r="O3" s="29">
        <f>AVERAGE(P3:Y3)</f>
        <v>0.7</v>
      </c>
      <c r="P3">
        <v>0.6</v>
      </c>
      <c r="Q3">
        <v>0.6</v>
      </c>
      <c r="R3">
        <v>0.65</v>
      </c>
      <c r="S3">
        <v>0.65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</row>
    <row r="4" spans="1:25" x14ac:dyDescent="0.3">
      <c r="A4" s="28">
        <v>3</v>
      </c>
      <c r="B4" s="1" t="s">
        <v>41</v>
      </c>
      <c r="C4">
        <v>10</v>
      </c>
      <c r="D4">
        <v>10</v>
      </c>
      <c r="E4">
        <v>10</v>
      </c>
      <c r="F4">
        <v>10</v>
      </c>
      <c r="G4">
        <v>415</v>
      </c>
      <c r="H4">
        <v>415</v>
      </c>
      <c r="I4">
        <v>415</v>
      </c>
      <c r="J4">
        <v>415</v>
      </c>
      <c r="K4">
        <v>415</v>
      </c>
      <c r="L4">
        <v>415</v>
      </c>
      <c r="M4" s="18">
        <f>N4-O4</f>
        <v>8.5559999999999969E-2</v>
      </c>
      <c r="N4" s="34">
        <f>MEDIAN(P4:Y4)</f>
        <v>0.75</v>
      </c>
      <c r="O4" s="29">
        <f>AVERAGE(P4:Y4)</f>
        <v>0.66444000000000003</v>
      </c>
      <c r="P4">
        <v>0.53610000000000002</v>
      </c>
      <c r="Q4">
        <v>0.53610000000000002</v>
      </c>
      <c r="R4">
        <v>0.53610000000000002</v>
      </c>
      <c r="S4">
        <v>0.53610000000000002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</row>
    <row r="5" spans="1:25" x14ac:dyDescent="0.3">
      <c r="A5" s="28"/>
      <c r="B5" s="1"/>
      <c r="M5" s="18"/>
      <c r="N5" s="34"/>
      <c r="O5" s="29"/>
    </row>
    <row r="6" spans="1:25" x14ac:dyDescent="0.3">
      <c r="A6" s="21"/>
      <c r="B6" s="31"/>
      <c r="C6" s="19"/>
      <c r="D6" s="19"/>
      <c r="E6" s="19"/>
      <c r="F6" s="19"/>
      <c r="G6" s="32"/>
      <c r="H6" s="19"/>
      <c r="I6" s="19"/>
      <c r="J6" s="19"/>
      <c r="K6" s="19"/>
      <c r="L6" s="19"/>
      <c r="M6" s="18"/>
      <c r="N6" s="34"/>
      <c r="O6" s="29"/>
    </row>
    <row r="20" spans="4:5" x14ac:dyDescent="0.3">
      <c r="D20" s="19"/>
      <c r="E20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519ED-5A47-4962-8BD0-F847E7F6AFAF}">
  <dimension ref="A1:M2"/>
  <sheetViews>
    <sheetView workbookViewId="0">
      <selection activeCell="B12" sqref="B12"/>
    </sheetView>
  </sheetViews>
  <sheetFormatPr defaultRowHeight="14.4" x14ac:dyDescent="0.3"/>
  <cols>
    <col min="2" max="2" width="16.77734375" customWidth="1"/>
  </cols>
  <sheetData>
    <row r="1" spans="1:13" ht="28.8" x14ac:dyDescent="0.3">
      <c r="A1" s="28" t="s">
        <v>0</v>
      </c>
      <c r="B1" s="28" t="s">
        <v>35</v>
      </c>
      <c r="C1" s="18" t="s">
        <v>22</v>
      </c>
      <c r="D1" s="18" t="s">
        <v>23</v>
      </c>
      <c r="E1" s="18" t="s">
        <v>24</v>
      </c>
      <c r="F1" s="18" t="s">
        <v>25</v>
      </c>
      <c r="G1" s="18" t="s">
        <v>26</v>
      </c>
      <c r="H1" s="18" t="s">
        <v>27</v>
      </c>
      <c r="I1" s="18" t="s">
        <v>28</v>
      </c>
      <c r="J1" s="18" t="s">
        <v>29</v>
      </c>
      <c r="K1" s="18" t="s">
        <v>30</v>
      </c>
      <c r="L1" s="18" t="s">
        <v>31</v>
      </c>
      <c r="M1" s="18" t="s">
        <v>32</v>
      </c>
    </row>
    <row r="2" spans="1:13" ht="16.8" customHeight="1" x14ac:dyDescent="0.3">
      <c r="A2">
        <v>1</v>
      </c>
      <c r="B2" s="1" t="s">
        <v>43</v>
      </c>
      <c r="C2">
        <v>160</v>
      </c>
      <c r="D2">
        <v>160</v>
      </c>
      <c r="E2">
        <v>160</v>
      </c>
      <c r="F2">
        <v>160</v>
      </c>
      <c r="G2">
        <v>160</v>
      </c>
      <c r="H2">
        <v>160</v>
      </c>
      <c r="I2">
        <v>160</v>
      </c>
      <c r="J2">
        <v>160</v>
      </c>
      <c r="K2">
        <v>160</v>
      </c>
      <c r="L2">
        <v>160</v>
      </c>
      <c r="M2" t="s">
        <v>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6A17-1E3F-4AAF-B7FE-D5353955BA45}">
  <dimension ref="A1:C3"/>
  <sheetViews>
    <sheetView workbookViewId="0">
      <selection activeCell="C8" sqref="C8"/>
    </sheetView>
  </sheetViews>
  <sheetFormatPr defaultRowHeight="14.4" x14ac:dyDescent="0.3"/>
  <cols>
    <col min="2" max="2" width="14.44140625" customWidth="1"/>
  </cols>
  <sheetData>
    <row r="1" spans="1:3" x14ac:dyDescent="0.3">
      <c r="A1" t="s">
        <v>61</v>
      </c>
      <c r="B1" t="s">
        <v>56</v>
      </c>
      <c r="C1" t="s">
        <v>62</v>
      </c>
    </row>
    <row r="2" spans="1:3" x14ac:dyDescent="0.3">
      <c r="A2" t="s">
        <v>57</v>
      </c>
      <c r="B2" t="s">
        <v>53</v>
      </c>
      <c r="C2" t="s">
        <v>58</v>
      </c>
    </row>
    <row r="3" spans="1:3" x14ac:dyDescent="0.3">
      <c r="A3" t="s">
        <v>59</v>
      </c>
      <c r="B3" t="s">
        <v>52</v>
      </c>
      <c r="C3" t="s">
        <v>60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workbookViewId="0">
      <selection activeCell="G18" sqref="G18"/>
    </sheetView>
  </sheetViews>
  <sheetFormatPr defaultRowHeight="14.4" x14ac:dyDescent="0.3"/>
  <cols>
    <col min="1" max="1" width="5.109375" customWidth="1"/>
    <col min="2" max="2" width="46.77734375" style="1" customWidth="1"/>
    <col min="13" max="13" width="24.6640625" customWidth="1"/>
  </cols>
  <sheetData>
    <row r="1" spans="1:13" s="2" customFormat="1" ht="12.6" customHeight="1" x14ac:dyDescent="0.3">
      <c r="A1" s="21" t="s">
        <v>0</v>
      </c>
      <c r="B1" s="21" t="s">
        <v>21</v>
      </c>
      <c r="C1" s="18" t="s">
        <v>22</v>
      </c>
      <c r="D1" s="18" t="s">
        <v>23</v>
      </c>
      <c r="E1" s="18" t="s">
        <v>24</v>
      </c>
      <c r="F1" s="18" t="s">
        <v>25</v>
      </c>
      <c r="G1" s="18" t="s">
        <v>26</v>
      </c>
      <c r="H1" s="18" t="s">
        <v>27</v>
      </c>
      <c r="I1" s="18" t="s">
        <v>28</v>
      </c>
      <c r="J1" s="18" t="s">
        <v>29</v>
      </c>
      <c r="K1" s="18" t="s">
        <v>30</v>
      </c>
      <c r="L1" s="18" t="s">
        <v>31</v>
      </c>
      <c r="M1" s="2" t="s">
        <v>32</v>
      </c>
    </row>
    <row r="2" spans="1:13" x14ac:dyDescent="0.3">
      <c r="A2">
        <v>1</v>
      </c>
      <c r="B2" s="1" t="s">
        <v>1</v>
      </c>
      <c r="C2" s="15">
        <v>200</v>
      </c>
      <c r="D2" s="15">
        <v>200</v>
      </c>
      <c r="E2" s="15">
        <v>200</v>
      </c>
      <c r="F2" s="15">
        <v>200</v>
      </c>
      <c r="G2" s="15">
        <v>200</v>
      </c>
      <c r="H2" s="15">
        <v>200</v>
      </c>
      <c r="I2" s="15">
        <v>200</v>
      </c>
      <c r="J2" s="15">
        <v>200</v>
      </c>
      <c r="K2" s="15">
        <v>200</v>
      </c>
      <c r="L2" s="15">
        <v>200</v>
      </c>
      <c r="M2" t="s">
        <v>33</v>
      </c>
    </row>
    <row r="3" spans="1:13" x14ac:dyDescent="0.3">
      <c r="A3">
        <v>2</v>
      </c>
      <c r="B3" s="1" t="s">
        <v>10</v>
      </c>
      <c r="C3" s="14">
        <v>100</v>
      </c>
      <c r="D3" s="14">
        <v>100</v>
      </c>
      <c r="E3" s="14">
        <v>100</v>
      </c>
      <c r="F3" s="14">
        <v>100</v>
      </c>
      <c r="G3" s="14">
        <v>100</v>
      </c>
      <c r="H3" s="16">
        <v>300</v>
      </c>
      <c r="I3" s="16">
        <v>300</v>
      </c>
      <c r="J3" s="16">
        <v>300</v>
      </c>
      <c r="K3" s="16">
        <v>300</v>
      </c>
      <c r="L3" s="16">
        <v>300</v>
      </c>
    </row>
    <row r="4" spans="1:13" ht="28.8" x14ac:dyDescent="0.3">
      <c r="A4">
        <v>3</v>
      </c>
      <c r="B4" s="1" t="s">
        <v>11</v>
      </c>
      <c r="C4" s="6">
        <v>50</v>
      </c>
      <c r="D4" s="6">
        <v>50</v>
      </c>
      <c r="E4" s="6">
        <v>50</v>
      </c>
      <c r="F4" s="6">
        <v>50</v>
      </c>
      <c r="G4" s="6">
        <v>50</v>
      </c>
      <c r="H4" s="16">
        <v>350</v>
      </c>
      <c r="I4" s="16">
        <v>350</v>
      </c>
      <c r="J4" s="16">
        <v>350</v>
      </c>
      <c r="K4" s="16">
        <v>350</v>
      </c>
      <c r="L4" s="16">
        <v>350</v>
      </c>
    </row>
    <row r="5" spans="1:13" ht="28.8" x14ac:dyDescent="0.3">
      <c r="A5">
        <v>4</v>
      </c>
      <c r="B5" s="1" t="s">
        <v>2</v>
      </c>
      <c r="C5" s="13">
        <v>25</v>
      </c>
      <c r="D5" s="13">
        <v>25</v>
      </c>
      <c r="E5" s="13">
        <v>25</v>
      </c>
      <c r="F5" s="15">
        <v>200</v>
      </c>
      <c r="G5" s="15">
        <v>200</v>
      </c>
      <c r="H5" s="15">
        <v>200</v>
      </c>
      <c r="I5" s="15">
        <v>200</v>
      </c>
      <c r="J5" s="16">
        <v>375</v>
      </c>
      <c r="K5" s="16">
        <v>375</v>
      </c>
      <c r="L5" s="16">
        <v>375</v>
      </c>
    </row>
    <row r="6" spans="1:13" ht="28.8" x14ac:dyDescent="0.3">
      <c r="A6">
        <v>5</v>
      </c>
      <c r="B6" s="1" t="s">
        <v>12</v>
      </c>
      <c r="C6" s="13">
        <v>25</v>
      </c>
      <c r="D6" s="13">
        <v>25</v>
      </c>
      <c r="E6" s="13">
        <v>25</v>
      </c>
      <c r="F6" s="6">
        <v>50</v>
      </c>
      <c r="G6" s="6">
        <v>50</v>
      </c>
      <c r="H6" s="6">
        <v>50</v>
      </c>
      <c r="I6" s="6">
        <v>50</v>
      </c>
      <c r="J6" s="17">
        <v>575</v>
      </c>
      <c r="K6" s="17">
        <v>575</v>
      </c>
      <c r="L6" s="17">
        <v>575</v>
      </c>
      <c r="M6" t="s">
        <v>34</v>
      </c>
    </row>
    <row r="7" spans="1:13" ht="28.8" customHeight="1" x14ac:dyDescent="0.3">
      <c r="A7">
        <v>6</v>
      </c>
      <c r="B7" s="1" t="s">
        <v>19</v>
      </c>
      <c r="C7" s="13">
        <v>25</v>
      </c>
      <c r="D7" s="14">
        <v>100</v>
      </c>
      <c r="E7" s="14">
        <v>100</v>
      </c>
      <c r="F7" s="14">
        <v>100</v>
      </c>
      <c r="G7" s="14">
        <v>100</v>
      </c>
      <c r="H7" s="15">
        <v>200</v>
      </c>
      <c r="I7" s="15">
        <v>200</v>
      </c>
      <c r="J7" s="15">
        <v>200</v>
      </c>
      <c r="K7" s="15">
        <v>200</v>
      </c>
      <c r="L7" s="20">
        <v>775</v>
      </c>
      <c r="M7" s="19" t="s">
        <v>15</v>
      </c>
    </row>
    <row r="8" spans="1:13" ht="28.8" x14ac:dyDescent="0.3">
      <c r="A8">
        <v>7</v>
      </c>
      <c r="B8" s="1" t="s">
        <v>14</v>
      </c>
      <c r="C8" s="13">
        <v>25</v>
      </c>
      <c r="D8" s="6">
        <v>50</v>
      </c>
      <c r="E8" s="6">
        <v>50</v>
      </c>
      <c r="F8" s="6">
        <v>50</v>
      </c>
      <c r="G8" s="6">
        <v>50</v>
      </c>
      <c r="H8" s="14">
        <v>100</v>
      </c>
      <c r="I8" s="14">
        <v>100</v>
      </c>
      <c r="J8" s="14">
        <v>100</v>
      </c>
      <c r="K8" s="14">
        <v>100</v>
      </c>
      <c r="L8" s="7">
        <v>1375</v>
      </c>
      <c r="M8" s="19" t="s">
        <v>15</v>
      </c>
    </row>
    <row r="9" spans="1:13" ht="28.8" x14ac:dyDescent="0.3">
      <c r="A9">
        <v>8</v>
      </c>
      <c r="B9" s="1" t="s">
        <v>16</v>
      </c>
      <c r="C9" s="6">
        <v>50</v>
      </c>
      <c r="D9" s="6">
        <v>50</v>
      </c>
      <c r="E9" s="6">
        <v>50</v>
      </c>
      <c r="F9" s="6">
        <v>50</v>
      </c>
      <c r="G9" s="6">
        <v>50</v>
      </c>
      <c r="H9" s="6">
        <v>50</v>
      </c>
      <c r="I9" s="6">
        <v>50</v>
      </c>
      <c r="J9" s="6">
        <v>50</v>
      </c>
      <c r="K9" s="6">
        <v>50</v>
      </c>
      <c r="L9" s="7">
        <v>1550</v>
      </c>
      <c r="M9" s="19" t="s">
        <v>15</v>
      </c>
    </row>
    <row r="10" spans="1:13" x14ac:dyDescent="0.3">
      <c r="A10">
        <v>9</v>
      </c>
      <c r="B10" s="1" t="s">
        <v>20</v>
      </c>
      <c r="C10" s="13">
        <v>25</v>
      </c>
      <c r="D10" s="13">
        <v>25</v>
      </c>
      <c r="E10" s="6">
        <v>50</v>
      </c>
      <c r="F10" s="6">
        <v>50</v>
      </c>
      <c r="G10" s="14">
        <v>100</v>
      </c>
      <c r="H10" s="14">
        <v>100</v>
      </c>
      <c r="I10" s="15">
        <v>200</v>
      </c>
      <c r="J10" s="15">
        <v>200</v>
      </c>
      <c r="K10" s="16">
        <v>400</v>
      </c>
      <c r="L10" s="20">
        <v>850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0EDF0-829D-4F07-965D-C082A11BFB0B}">
  <dimension ref="A1:M10"/>
  <sheetViews>
    <sheetView workbookViewId="0">
      <selection activeCell="B16" sqref="B16"/>
    </sheetView>
  </sheetViews>
  <sheetFormatPr defaultRowHeight="14.4" x14ac:dyDescent="0.3"/>
  <cols>
    <col min="1" max="1" width="5.109375" customWidth="1"/>
    <col min="2" max="2" width="46.77734375" style="1" customWidth="1"/>
    <col min="13" max="13" width="24.6640625" customWidth="1"/>
  </cols>
  <sheetData>
    <row r="1" spans="1:13" s="2" customFormat="1" ht="12.6" customHeight="1" x14ac:dyDescent="0.3">
      <c r="A1" s="21" t="s">
        <v>0</v>
      </c>
      <c r="B1" s="21" t="s">
        <v>21</v>
      </c>
      <c r="C1" s="18" t="s">
        <v>22</v>
      </c>
      <c r="D1" s="18" t="s">
        <v>23</v>
      </c>
      <c r="E1" s="18" t="s">
        <v>24</v>
      </c>
      <c r="F1" s="18" t="s">
        <v>25</v>
      </c>
      <c r="G1" s="18" t="s">
        <v>26</v>
      </c>
      <c r="H1" s="18" t="s">
        <v>27</v>
      </c>
      <c r="I1" s="18" t="s">
        <v>28</v>
      </c>
      <c r="J1" s="18" t="s">
        <v>29</v>
      </c>
      <c r="K1" s="18" t="s">
        <v>30</v>
      </c>
      <c r="L1" s="18" t="s">
        <v>31</v>
      </c>
      <c r="M1" s="2" t="s">
        <v>32</v>
      </c>
    </row>
    <row r="2" spans="1:13" x14ac:dyDescent="0.3">
      <c r="A2">
        <v>1</v>
      </c>
      <c r="B2" s="1" t="s">
        <v>1</v>
      </c>
      <c r="C2" s="15">
        <v>100</v>
      </c>
      <c r="D2" s="15">
        <v>100</v>
      </c>
      <c r="E2" s="15">
        <v>100</v>
      </c>
      <c r="F2" s="15">
        <v>100</v>
      </c>
      <c r="G2" s="15">
        <v>100</v>
      </c>
      <c r="H2" s="15">
        <v>100</v>
      </c>
      <c r="I2" s="15">
        <v>100</v>
      </c>
      <c r="J2" s="15">
        <v>100</v>
      </c>
      <c r="K2" s="15">
        <v>100</v>
      </c>
      <c r="L2" s="15">
        <v>100</v>
      </c>
      <c r="M2" t="s">
        <v>33</v>
      </c>
    </row>
    <row r="3" spans="1:13" x14ac:dyDescent="0.3">
      <c r="A3">
        <v>2</v>
      </c>
      <c r="B3" s="1" t="s">
        <v>10</v>
      </c>
      <c r="C3" s="14">
        <v>50</v>
      </c>
      <c r="D3" s="14">
        <v>50</v>
      </c>
      <c r="E3" s="14">
        <v>50</v>
      </c>
      <c r="F3" s="14">
        <v>50</v>
      </c>
      <c r="G3" s="14">
        <v>50</v>
      </c>
      <c r="H3" s="16">
        <v>150</v>
      </c>
      <c r="I3" s="16">
        <v>150</v>
      </c>
      <c r="J3" s="16">
        <v>150</v>
      </c>
      <c r="K3" s="16">
        <v>150</v>
      </c>
      <c r="L3" s="16">
        <v>150</v>
      </c>
    </row>
    <row r="4" spans="1:13" ht="28.8" x14ac:dyDescent="0.3">
      <c r="A4">
        <v>3</v>
      </c>
      <c r="B4" s="1" t="s">
        <v>11</v>
      </c>
      <c r="C4" s="6">
        <v>25</v>
      </c>
      <c r="D4" s="6">
        <v>25</v>
      </c>
      <c r="E4" s="6">
        <v>25</v>
      </c>
      <c r="F4" s="6">
        <v>25</v>
      </c>
      <c r="G4" s="6">
        <v>25</v>
      </c>
      <c r="H4" s="16">
        <v>175</v>
      </c>
      <c r="I4" s="16">
        <v>175</v>
      </c>
      <c r="J4" s="16">
        <v>175</v>
      </c>
      <c r="K4" s="16">
        <v>175</v>
      </c>
      <c r="L4" s="16">
        <v>175</v>
      </c>
    </row>
    <row r="5" spans="1:13" ht="28.8" x14ac:dyDescent="0.3">
      <c r="A5">
        <v>4</v>
      </c>
      <c r="B5" s="1" t="s">
        <v>2</v>
      </c>
      <c r="C5" s="13">
        <v>25</v>
      </c>
      <c r="D5" s="13">
        <v>25</v>
      </c>
      <c r="E5" s="13">
        <v>25</v>
      </c>
      <c r="F5" s="15">
        <v>100</v>
      </c>
      <c r="G5" s="15">
        <v>100</v>
      </c>
      <c r="H5" s="15">
        <v>100</v>
      </c>
      <c r="I5" s="15">
        <v>100</v>
      </c>
      <c r="J5" s="16">
        <v>175</v>
      </c>
      <c r="K5" s="16">
        <v>175</v>
      </c>
      <c r="L5" s="16">
        <v>175</v>
      </c>
    </row>
    <row r="6" spans="1:13" ht="28.8" x14ac:dyDescent="0.3">
      <c r="A6">
        <v>5</v>
      </c>
      <c r="B6" s="1" t="s">
        <v>12</v>
      </c>
      <c r="C6" s="13">
        <v>25</v>
      </c>
      <c r="D6" s="13">
        <v>25</v>
      </c>
      <c r="E6" s="13">
        <v>25</v>
      </c>
      <c r="F6" s="6">
        <v>45</v>
      </c>
      <c r="G6" s="6">
        <v>45</v>
      </c>
      <c r="H6" s="6">
        <v>45</v>
      </c>
      <c r="I6" s="6">
        <v>45</v>
      </c>
      <c r="J6" s="17">
        <v>245</v>
      </c>
      <c r="K6" s="17">
        <v>250</v>
      </c>
      <c r="L6" s="17">
        <v>250</v>
      </c>
      <c r="M6" t="s">
        <v>34</v>
      </c>
    </row>
    <row r="7" spans="1:13" ht="28.8" customHeight="1" x14ac:dyDescent="0.3">
      <c r="A7">
        <v>6</v>
      </c>
      <c r="B7" s="1" t="s">
        <v>19</v>
      </c>
      <c r="C7" s="13">
        <v>25</v>
      </c>
      <c r="D7" s="14">
        <v>50</v>
      </c>
      <c r="E7" s="14">
        <v>50</v>
      </c>
      <c r="F7" s="14">
        <v>50</v>
      </c>
      <c r="G7" s="14">
        <v>50</v>
      </c>
      <c r="H7" s="15">
        <v>100</v>
      </c>
      <c r="I7" s="15">
        <v>100</v>
      </c>
      <c r="J7" s="15">
        <v>100</v>
      </c>
      <c r="K7" s="15">
        <v>100</v>
      </c>
      <c r="L7" s="20">
        <v>375</v>
      </c>
      <c r="M7" s="19" t="s">
        <v>15</v>
      </c>
    </row>
    <row r="8" spans="1:13" ht="28.8" x14ac:dyDescent="0.3">
      <c r="A8">
        <v>7</v>
      </c>
      <c r="B8" s="1" t="s">
        <v>14</v>
      </c>
      <c r="C8" s="13">
        <v>25</v>
      </c>
      <c r="D8" s="6">
        <v>50</v>
      </c>
      <c r="E8" s="6">
        <v>50</v>
      </c>
      <c r="F8" s="6">
        <v>50</v>
      </c>
      <c r="G8" s="6">
        <v>50</v>
      </c>
      <c r="H8" s="14">
        <v>100</v>
      </c>
      <c r="I8" s="14">
        <v>100</v>
      </c>
      <c r="J8" s="14">
        <v>100</v>
      </c>
      <c r="K8" s="14">
        <v>100</v>
      </c>
      <c r="L8" s="20">
        <v>375</v>
      </c>
      <c r="M8" s="19" t="s">
        <v>15</v>
      </c>
    </row>
    <row r="9" spans="1:13" ht="28.8" x14ac:dyDescent="0.3">
      <c r="A9">
        <v>8</v>
      </c>
      <c r="B9" s="1" t="s">
        <v>16</v>
      </c>
      <c r="C9" s="6">
        <v>25</v>
      </c>
      <c r="D9" s="6">
        <v>25</v>
      </c>
      <c r="E9" s="6">
        <v>25</v>
      </c>
      <c r="F9" s="6">
        <v>25</v>
      </c>
      <c r="G9" s="6">
        <v>25</v>
      </c>
      <c r="H9" s="6">
        <v>25</v>
      </c>
      <c r="I9" s="6">
        <v>25</v>
      </c>
      <c r="J9" s="6">
        <v>25</v>
      </c>
      <c r="K9" s="6">
        <v>25</v>
      </c>
      <c r="L9" s="7">
        <v>775</v>
      </c>
      <c r="M9" s="19" t="s">
        <v>15</v>
      </c>
    </row>
    <row r="10" spans="1:13" x14ac:dyDescent="0.3">
      <c r="A10">
        <v>9</v>
      </c>
      <c r="B10" s="1" t="s">
        <v>20</v>
      </c>
      <c r="C10" s="13">
        <v>25</v>
      </c>
      <c r="D10" s="13">
        <v>25</v>
      </c>
      <c r="E10" s="13">
        <v>25</v>
      </c>
      <c r="F10" s="13">
        <v>25</v>
      </c>
      <c r="G10" s="14">
        <v>50</v>
      </c>
      <c r="H10" s="14">
        <v>50</v>
      </c>
      <c r="I10" s="15">
        <v>100</v>
      </c>
      <c r="J10" s="15">
        <v>100</v>
      </c>
      <c r="K10" s="16">
        <v>200</v>
      </c>
      <c r="L10" s="20">
        <v>400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Sim0</vt:lpstr>
      <vt:lpstr>Sim1</vt:lpstr>
      <vt:lpstr>Sim2</vt:lpstr>
      <vt:lpstr>Sim3.1</vt:lpstr>
      <vt:lpstr>Sim3.2</vt:lpstr>
      <vt:lpstr>SimIdea1</vt:lpstr>
      <vt:lpstr>Overview</vt:lpstr>
      <vt:lpstr>Sim1_Ntotal=2000</vt:lpstr>
      <vt:lpstr>Sim1_Ntotal=1000</vt:lpstr>
      <vt:lpstr>Degrees of 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Lyubenova</dc:creator>
  <cp:lastModifiedBy>user</cp:lastModifiedBy>
  <dcterms:created xsi:type="dcterms:W3CDTF">2015-06-05T18:19:34Z</dcterms:created>
  <dcterms:modified xsi:type="dcterms:W3CDTF">2022-10-10T14:44:06Z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98a05a58-d10d-405d-8fee-33882f5ce13b</vt:lpwstr>
  </property>
</Properties>
</file>