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sh\Desktop\"/>
    </mc:Choice>
  </mc:AlternateContent>
  <bookViews>
    <workbookView xWindow="0" yWindow="0" windowWidth="17970" windowHeight="6120" activeTab="4"/>
  </bookViews>
  <sheets>
    <sheet name="BO2_B" sheetId="2" r:id="rId1"/>
    <sheet name="TU_B" sheetId="1" r:id="rId2"/>
    <sheet name="ES_B" sheetId="5" r:id="rId3"/>
    <sheet name="Plot" sheetId="3" r:id="rId4"/>
    <sheet name="Chart" sheetId="4" r:id="rId5"/>
  </sheets>
  <definedNames>
    <definedName name="_xlnm._FilterDatabase" localSheetId="3" hidden="1">Plot!$A$1:$AK$101</definedName>
  </definedNames>
  <calcPr calcId="152511"/>
  <pivotCaches>
    <pivotCache cacheId="20" r:id="rId6"/>
  </pivotCaches>
</workbook>
</file>

<file path=xl/calcChain.xml><?xml version="1.0" encoding="utf-8"?>
<calcChain xmlns="http://schemas.openxmlformats.org/spreadsheetml/2006/main">
  <c r="AK74" i="3" l="1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73" i="3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25" i="4"/>
  <c r="L25" i="4" s="1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2" i="3"/>
  <c r="L27" i="4" l="1"/>
  <c r="M26" i="4"/>
  <c r="M25" i="4"/>
  <c r="F25" i="4"/>
  <c r="E25" i="4"/>
  <c r="AI52" i="3"/>
  <c r="AI3" i="3"/>
  <c r="AI53" i="3"/>
  <c r="AI4" i="3"/>
  <c r="AI54" i="3"/>
  <c r="AI5" i="3"/>
  <c r="AI55" i="3"/>
  <c r="AI6" i="3"/>
  <c r="AI56" i="3"/>
  <c r="AI7" i="3"/>
  <c r="AI57" i="3"/>
  <c r="AI8" i="3"/>
  <c r="AI58" i="3"/>
  <c r="AI9" i="3"/>
  <c r="AI59" i="3"/>
  <c r="AI10" i="3"/>
  <c r="AI60" i="3"/>
  <c r="AI11" i="3"/>
  <c r="AI61" i="3"/>
  <c r="AI12" i="3"/>
  <c r="AI62" i="3"/>
  <c r="AI13" i="3"/>
  <c r="AI63" i="3"/>
  <c r="AI14" i="3"/>
  <c r="AI64" i="3"/>
  <c r="AI15" i="3"/>
  <c r="AI65" i="3"/>
  <c r="AI16" i="3"/>
  <c r="AI66" i="3"/>
  <c r="AI17" i="3"/>
  <c r="AI67" i="3"/>
  <c r="AI18" i="3"/>
  <c r="AI68" i="3"/>
  <c r="AI19" i="3"/>
  <c r="AI69" i="3"/>
  <c r="AI20" i="3"/>
  <c r="AI70" i="3"/>
  <c r="AI21" i="3"/>
  <c r="AI71" i="3"/>
  <c r="AI22" i="3"/>
  <c r="AI72" i="3"/>
  <c r="AI23" i="3"/>
  <c r="AI73" i="3"/>
  <c r="AI24" i="3"/>
  <c r="AI74" i="3"/>
  <c r="AI25" i="3"/>
  <c r="AI75" i="3"/>
  <c r="AI26" i="3"/>
  <c r="AI76" i="3"/>
  <c r="AI27" i="3"/>
  <c r="AI77" i="3"/>
  <c r="AI28" i="3"/>
  <c r="AI78" i="3"/>
  <c r="AI29" i="3"/>
  <c r="AI79" i="3"/>
  <c r="AI30" i="3"/>
  <c r="AI80" i="3"/>
  <c r="AI31" i="3"/>
  <c r="AI81" i="3"/>
  <c r="AI32" i="3"/>
  <c r="AI82" i="3"/>
  <c r="AI33" i="3"/>
  <c r="AI83" i="3"/>
  <c r="AI34" i="3"/>
  <c r="AI84" i="3"/>
  <c r="AI35" i="3"/>
  <c r="AI85" i="3"/>
  <c r="AI36" i="3"/>
  <c r="AI86" i="3"/>
  <c r="AI37" i="3"/>
  <c r="AI87" i="3"/>
  <c r="AI38" i="3"/>
  <c r="AI88" i="3"/>
  <c r="AI39" i="3"/>
  <c r="AI89" i="3"/>
  <c r="AI40" i="3"/>
  <c r="AI90" i="3"/>
  <c r="AI41" i="3"/>
  <c r="AI91" i="3"/>
  <c r="AI42" i="3"/>
  <c r="AI92" i="3"/>
  <c r="AI43" i="3"/>
  <c r="AI93" i="3"/>
  <c r="AI44" i="3"/>
  <c r="AI94" i="3"/>
  <c r="AI45" i="3"/>
  <c r="AI95" i="3"/>
  <c r="AI46" i="3"/>
  <c r="AI96" i="3"/>
  <c r="AI47" i="3"/>
  <c r="AI97" i="3"/>
  <c r="AI48" i="3"/>
  <c r="AI98" i="3"/>
  <c r="AI49" i="3"/>
  <c r="AI99" i="3"/>
  <c r="AI50" i="3"/>
  <c r="AI100" i="3"/>
  <c r="AI51" i="3"/>
  <c r="AI101" i="3"/>
  <c r="AI2" i="3"/>
  <c r="AG51" i="2"/>
  <c r="AH51" i="2" s="1"/>
  <c r="AG50" i="2"/>
  <c r="AH50" i="2" s="1"/>
  <c r="AG49" i="2"/>
  <c r="AH49" i="2" s="1"/>
  <c r="AG48" i="2"/>
  <c r="AH48" i="2" s="1"/>
  <c r="AG47" i="2"/>
  <c r="AH47" i="2" s="1"/>
  <c r="AG46" i="2"/>
  <c r="AH46" i="2" s="1"/>
  <c r="AG45" i="2"/>
  <c r="AH45" i="2" s="1"/>
  <c r="AG44" i="2"/>
  <c r="AH44" i="2" s="1"/>
  <c r="AG43" i="2"/>
  <c r="AH43" i="2" s="1"/>
  <c r="AG42" i="2"/>
  <c r="AH42" i="2" s="1"/>
  <c r="AG41" i="2"/>
  <c r="AH41" i="2" s="1"/>
  <c r="AG40" i="2"/>
  <c r="AH40" i="2" s="1"/>
  <c r="AG39" i="2"/>
  <c r="AH39" i="2" s="1"/>
  <c r="AG38" i="2"/>
  <c r="AH38" i="2" s="1"/>
  <c r="AG37" i="2"/>
  <c r="AH37" i="2" s="1"/>
  <c r="AG36" i="2"/>
  <c r="AH36" i="2" s="1"/>
  <c r="AG35" i="2"/>
  <c r="AH35" i="2" s="1"/>
  <c r="AG34" i="2"/>
  <c r="AH34" i="2" s="1"/>
  <c r="AG33" i="2"/>
  <c r="AH33" i="2" s="1"/>
  <c r="AG32" i="2"/>
  <c r="AH32" i="2" s="1"/>
  <c r="AG31" i="2"/>
  <c r="AH31" i="2" s="1"/>
  <c r="AG30" i="2"/>
  <c r="AH30" i="2" s="1"/>
  <c r="AG29" i="2"/>
  <c r="AH29" i="2" s="1"/>
  <c r="AG28" i="2"/>
  <c r="AH28" i="2" s="1"/>
  <c r="AG27" i="2"/>
  <c r="AH27" i="2" s="1"/>
  <c r="AG26" i="2"/>
  <c r="AH26" i="2" s="1"/>
  <c r="AG25" i="2"/>
  <c r="AH25" i="2" s="1"/>
  <c r="AG24" i="2"/>
  <c r="AH24" i="2" s="1"/>
  <c r="AG23" i="2"/>
  <c r="AH23" i="2" s="1"/>
  <c r="AG22" i="2"/>
  <c r="AH22" i="2" s="1"/>
  <c r="AG21" i="2"/>
  <c r="AH21" i="2" s="1"/>
  <c r="AG20" i="2"/>
  <c r="AH20" i="2" s="1"/>
  <c r="AG19" i="2"/>
  <c r="AH19" i="2" s="1"/>
  <c r="AG18" i="2"/>
  <c r="AH18" i="2" s="1"/>
  <c r="AG17" i="2"/>
  <c r="AH17" i="2" s="1"/>
  <c r="AG16" i="2"/>
  <c r="AH16" i="2" s="1"/>
  <c r="AG15" i="2"/>
  <c r="AH15" i="2" s="1"/>
  <c r="AG14" i="2"/>
  <c r="AH14" i="2" s="1"/>
  <c r="AG13" i="2"/>
  <c r="AH13" i="2" s="1"/>
  <c r="AG12" i="2"/>
  <c r="AH12" i="2" s="1"/>
  <c r="AG11" i="2"/>
  <c r="AH11" i="2" s="1"/>
  <c r="AG10" i="2"/>
  <c r="AH10" i="2" s="1"/>
  <c r="AG9" i="2"/>
  <c r="AH9" i="2" s="1"/>
  <c r="AG8" i="2"/>
  <c r="AH8" i="2" s="1"/>
  <c r="AG7" i="2"/>
  <c r="AH7" i="2" s="1"/>
  <c r="AG6" i="2"/>
  <c r="AH6" i="2" s="1"/>
  <c r="AG5" i="2"/>
  <c r="AH5" i="2" s="1"/>
  <c r="AG4" i="2"/>
  <c r="AH4" i="2" s="1"/>
  <c r="AG3" i="2"/>
  <c r="AH3" i="2" s="1"/>
  <c r="AG2" i="2"/>
  <c r="AH2" i="2" s="1"/>
  <c r="AG51" i="1"/>
  <c r="AH51" i="1" s="1"/>
  <c r="AG50" i="1"/>
  <c r="AH50" i="1" s="1"/>
  <c r="AG49" i="1"/>
  <c r="AH49" i="1" s="1"/>
  <c r="AG48" i="1"/>
  <c r="AH48" i="1" s="1"/>
  <c r="AG47" i="1"/>
  <c r="AH47" i="1" s="1"/>
  <c r="AG46" i="1"/>
  <c r="AH46" i="1" s="1"/>
  <c r="AG45" i="1"/>
  <c r="AH45" i="1" s="1"/>
  <c r="AG44" i="1"/>
  <c r="AH44" i="1" s="1"/>
  <c r="AG43" i="1"/>
  <c r="AH43" i="1" s="1"/>
  <c r="AG42" i="1"/>
  <c r="AH42" i="1" s="1"/>
  <c r="AG41" i="1"/>
  <c r="AH41" i="1" s="1"/>
  <c r="AG40" i="1"/>
  <c r="AH40" i="1" s="1"/>
  <c r="AG39" i="1"/>
  <c r="AH39" i="1" s="1"/>
  <c r="AG38" i="1"/>
  <c r="AH38" i="1" s="1"/>
  <c r="AG37" i="1"/>
  <c r="AH37" i="1" s="1"/>
  <c r="AG36" i="1"/>
  <c r="AH36" i="1" s="1"/>
  <c r="AG35" i="1"/>
  <c r="AH35" i="1" s="1"/>
  <c r="AG34" i="1"/>
  <c r="AH34" i="1" s="1"/>
  <c r="AG33" i="1"/>
  <c r="AH33" i="1" s="1"/>
  <c r="AG32" i="1"/>
  <c r="AH32" i="1" s="1"/>
  <c r="AG31" i="1"/>
  <c r="AH31" i="1" s="1"/>
  <c r="AG30" i="1"/>
  <c r="AH30" i="1" s="1"/>
  <c r="AG29" i="1"/>
  <c r="AH29" i="1" s="1"/>
  <c r="AG28" i="1"/>
  <c r="AH28" i="1" s="1"/>
  <c r="AG27" i="1"/>
  <c r="AH27" i="1" s="1"/>
  <c r="AG26" i="1"/>
  <c r="AH26" i="1" s="1"/>
  <c r="AG25" i="1"/>
  <c r="AH25" i="1" s="1"/>
  <c r="AG24" i="1"/>
  <c r="AH24" i="1" s="1"/>
  <c r="AG23" i="1"/>
  <c r="AH23" i="1" s="1"/>
  <c r="AG22" i="1"/>
  <c r="AH22" i="1" s="1"/>
  <c r="AG21" i="1"/>
  <c r="AH21" i="1" s="1"/>
  <c r="AG20" i="1"/>
  <c r="AH20" i="1" s="1"/>
  <c r="AG19" i="1"/>
  <c r="AH19" i="1" s="1"/>
  <c r="AG18" i="1"/>
  <c r="AH18" i="1" s="1"/>
  <c r="AG17" i="1"/>
  <c r="AH17" i="1" s="1"/>
  <c r="AG16" i="1"/>
  <c r="AH16" i="1" s="1"/>
  <c r="AG15" i="1"/>
  <c r="AH15" i="1" s="1"/>
  <c r="AG14" i="1"/>
  <c r="AH14" i="1" s="1"/>
  <c r="AG13" i="1"/>
  <c r="AH13" i="1" s="1"/>
  <c r="AG12" i="1"/>
  <c r="AH12" i="1" s="1"/>
  <c r="AG11" i="1"/>
  <c r="AH11" i="1" s="1"/>
  <c r="AG10" i="1"/>
  <c r="AH10" i="1" s="1"/>
  <c r="AG9" i="1"/>
  <c r="AH9" i="1" s="1"/>
  <c r="AG8" i="1"/>
  <c r="AH8" i="1" s="1"/>
  <c r="AG7" i="1"/>
  <c r="AH7" i="1" s="1"/>
  <c r="AG6" i="1"/>
  <c r="AH6" i="1" s="1"/>
  <c r="AG5" i="1"/>
  <c r="AH5" i="1" s="1"/>
  <c r="AG4" i="1"/>
  <c r="AH4" i="1" s="1"/>
  <c r="AG3" i="1"/>
  <c r="AH3" i="1" s="1"/>
  <c r="AG2" i="1"/>
  <c r="AH2" i="1" s="1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D51" i="2"/>
  <c r="AE51" i="2" s="1"/>
  <c r="AD50" i="2"/>
  <c r="AE50" i="2" s="1"/>
  <c r="AD49" i="2"/>
  <c r="AE49" i="2" s="1"/>
  <c r="AD48" i="2"/>
  <c r="AE48" i="2" s="1"/>
  <c r="AD47" i="2"/>
  <c r="AE47" i="2" s="1"/>
  <c r="AD46" i="2"/>
  <c r="AE46" i="2" s="1"/>
  <c r="AD45" i="2"/>
  <c r="AE45" i="2" s="1"/>
  <c r="AD44" i="2"/>
  <c r="AE44" i="2" s="1"/>
  <c r="AD43" i="2"/>
  <c r="AE43" i="2" s="1"/>
  <c r="AD42" i="2"/>
  <c r="AE42" i="2" s="1"/>
  <c r="AD41" i="2"/>
  <c r="AE41" i="2" s="1"/>
  <c r="AD40" i="2"/>
  <c r="AE40" i="2" s="1"/>
  <c r="AD39" i="2"/>
  <c r="AE39" i="2" s="1"/>
  <c r="AD38" i="2"/>
  <c r="AE38" i="2" s="1"/>
  <c r="AD37" i="2"/>
  <c r="AE37" i="2" s="1"/>
  <c r="AD36" i="2"/>
  <c r="AE36" i="2" s="1"/>
  <c r="AD35" i="2"/>
  <c r="AE35" i="2" s="1"/>
  <c r="AD34" i="2"/>
  <c r="AE34" i="2" s="1"/>
  <c r="AD33" i="2"/>
  <c r="AE33" i="2" s="1"/>
  <c r="AD32" i="2"/>
  <c r="AE32" i="2" s="1"/>
  <c r="AD31" i="2"/>
  <c r="AE31" i="2" s="1"/>
  <c r="AD30" i="2"/>
  <c r="AE30" i="2" s="1"/>
  <c r="AD29" i="2"/>
  <c r="AE29" i="2" s="1"/>
  <c r="AD28" i="2"/>
  <c r="AE28" i="2" s="1"/>
  <c r="AD27" i="2"/>
  <c r="AE27" i="2" s="1"/>
  <c r="AD26" i="2"/>
  <c r="AE26" i="2" s="1"/>
  <c r="AD25" i="2"/>
  <c r="AE25" i="2" s="1"/>
  <c r="AD24" i="2"/>
  <c r="AE24" i="2" s="1"/>
  <c r="AD23" i="2"/>
  <c r="AE23" i="2" s="1"/>
  <c r="AD22" i="2"/>
  <c r="AE22" i="2" s="1"/>
  <c r="AD21" i="2"/>
  <c r="AE21" i="2" s="1"/>
  <c r="AD20" i="2"/>
  <c r="AE20" i="2" s="1"/>
  <c r="AD19" i="2"/>
  <c r="AE19" i="2" s="1"/>
  <c r="AD18" i="2"/>
  <c r="AE18" i="2" s="1"/>
  <c r="AD17" i="2"/>
  <c r="AE17" i="2" s="1"/>
  <c r="AD16" i="2"/>
  <c r="AE16" i="2" s="1"/>
  <c r="AD15" i="2"/>
  <c r="AE15" i="2" s="1"/>
  <c r="AD14" i="2"/>
  <c r="AE14" i="2" s="1"/>
  <c r="AD13" i="2"/>
  <c r="AE13" i="2" s="1"/>
  <c r="AD12" i="2"/>
  <c r="AE12" i="2" s="1"/>
  <c r="AD11" i="2"/>
  <c r="AE11" i="2" s="1"/>
  <c r="AD10" i="2"/>
  <c r="AE10" i="2" s="1"/>
  <c r="AD9" i="2"/>
  <c r="AE9" i="2" s="1"/>
  <c r="AD8" i="2"/>
  <c r="AE8" i="2" s="1"/>
  <c r="AD7" i="2"/>
  <c r="AE7" i="2" s="1"/>
  <c r="AD6" i="2"/>
  <c r="AE6" i="2" s="1"/>
  <c r="AD5" i="2"/>
  <c r="AE5" i="2" s="1"/>
  <c r="AD4" i="2"/>
  <c r="AE4" i="2" s="1"/>
  <c r="AD3" i="2"/>
  <c r="AE3" i="2" s="1"/>
  <c r="AD2" i="2"/>
  <c r="AE2" i="2" s="1"/>
  <c r="AD51" i="1"/>
  <c r="AE51" i="1" s="1"/>
  <c r="AD50" i="1"/>
  <c r="AE50" i="1" s="1"/>
  <c r="AD49" i="1"/>
  <c r="AE49" i="1" s="1"/>
  <c r="AD48" i="1"/>
  <c r="AE48" i="1" s="1"/>
  <c r="AD47" i="1"/>
  <c r="AE47" i="1" s="1"/>
  <c r="AD46" i="1"/>
  <c r="AE46" i="1" s="1"/>
  <c r="AD45" i="1"/>
  <c r="AE45" i="1" s="1"/>
  <c r="AD44" i="1"/>
  <c r="AE44" i="1" s="1"/>
  <c r="AD43" i="1"/>
  <c r="AE43" i="1" s="1"/>
  <c r="AD42" i="1"/>
  <c r="AE42" i="1" s="1"/>
  <c r="AD41" i="1"/>
  <c r="AE41" i="1" s="1"/>
  <c r="AD40" i="1"/>
  <c r="AE40" i="1" s="1"/>
  <c r="AD39" i="1"/>
  <c r="AE39" i="1" s="1"/>
  <c r="AD38" i="1"/>
  <c r="AE38" i="1" s="1"/>
  <c r="AD37" i="1"/>
  <c r="AE37" i="1" s="1"/>
  <c r="AD36" i="1"/>
  <c r="AE36" i="1" s="1"/>
  <c r="AD35" i="1"/>
  <c r="AE35" i="1" s="1"/>
  <c r="AD34" i="1"/>
  <c r="AE34" i="1" s="1"/>
  <c r="AD33" i="1"/>
  <c r="AE33" i="1" s="1"/>
  <c r="AD32" i="1"/>
  <c r="AE32" i="1" s="1"/>
  <c r="AD31" i="1"/>
  <c r="AE31" i="1" s="1"/>
  <c r="AD30" i="1"/>
  <c r="AE30" i="1" s="1"/>
  <c r="AD29" i="1"/>
  <c r="AE29" i="1" s="1"/>
  <c r="AD28" i="1"/>
  <c r="AE28" i="1" s="1"/>
  <c r="AD27" i="1"/>
  <c r="AE27" i="1" s="1"/>
  <c r="AD26" i="1"/>
  <c r="AE26" i="1" s="1"/>
  <c r="AD25" i="1"/>
  <c r="AE25" i="1" s="1"/>
  <c r="AD24" i="1"/>
  <c r="AE24" i="1" s="1"/>
  <c r="AD23" i="1"/>
  <c r="AE23" i="1" s="1"/>
  <c r="AD22" i="1"/>
  <c r="AE22" i="1" s="1"/>
  <c r="AD21" i="1"/>
  <c r="AE21" i="1" s="1"/>
  <c r="AD20" i="1"/>
  <c r="AE20" i="1" s="1"/>
  <c r="AD19" i="1"/>
  <c r="AE19" i="1" s="1"/>
  <c r="AD18" i="1"/>
  <c r="AE18" i="1" s="1"/>
  <c r="AD17" i="1"/>
  <c r="AE17" i="1" s="1"/>
  <c r="AD16" i="1"/>
  <c r="AE16" i="1" s="1"/>
  <c r="AD15" i="1"/>
  <c r="AE15" i="1" s="1"/>
  <c r="AD14" i="1"/>
  <c r="AE14" i="1" s="1"/>
  <c r="AD13" i="1"/>
  <c r="AE13" i="1" s="1"/>
  <c r="AD12" i="1"/>
  <c r="AE12" i="1" s="1"/>
  <c r="AD11" i="1"/>
  <c r="AE11" i="1" s="1"/>
  <c r="AD10" i="1"/>
  <c r="AE10" i="1" s="1"/>
  <c r="AD9" i="1"/>
  <c r="AE9" i="1" s="1"/>
  <c r="AD8" i="1"/>
  <c r="AE8" i="1" s="1"/>
  <c r="AD7" i="1"/>
  <c r="AE7" i="1" s="1"/>
  <c r="AD6" i="1"/>
  <c r="AE6" i="1" s="1"/>
  <c r="AD5" i="1"/>
  <c r="AE5" i="1" s="1"/>
  <c r="AD4" i="1"/>
  <c r="AE4" i="1" s="1"/>
  <c r="AD3" i="1"/>
  <c r="AE3" i="1" s="1"/>
  <c r="AD2" i="1"/>
  <c r="AE2" i="1" s="1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2" i="2"/>
  <c r="AC2" i="1"/>
  <c r="Z42" i="2"/>
  <c r="AA42" i="2" s="1"/>
  <c r="Z2" i="2"/>
  <c r="AA2" i="2" s="1"/>
  <c r="Z2" i="1"/>
  <c r="AA2" i="1" s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2" i="2"/>
  <c r="Y2" i="1"/>
  <c r="K25" i="2"/>
  <c r="L25" i="2"/>
  <c r="M25" i="2"/>
  <c r="P25" i="2"/>
  <c r="V25" i="2"/>
  <c r="K26" i="2"/>
  <c r="L26" i="2"/>
  <c r="M26" i="2"/>
  <c r="P26" i="2"/>
  <c r="V26" i="2"/>
  <c r="Z26" i="2" s="1"/>
  <c r="AA26" i="2" s="1"/>
  <c r="K27" i="2"/>
  <c r="L27" i="2"/>
  <c r="M27" i="2"/>
  <c r="P27" i="2"/>
  <c r="V27" i="2"/>
  <c r="K28" i="2"/>
  <c r="L28" i="2"/>
  <c r="M28" i="2"/>
  <c r="P28" i="2"/>
  <c r="V28" i="2"/>
  <c r="K29" i="2"/>
  <c r="L29" i="2"/>
  <c r="M29" i="2"/>
  <c r="P29" i="2"/>
  <c r="V29" i="2"/>
  <c r="K30" i="2"/>
  <c r="L30" i="2"/>
  <c r="M30" i="2"/>
  <c r="P30" i="2"/>
  <c r="V30" i="2"/>
  <c r="K31" i="2"/>
  <c r="N31" i="2" s="1"/>
  <c r="L31" i="2"/>
  <c r="M31" i="2"/>
  <c r="P31" i="2"/>
  <c r="V31" i="2"/>
  <c r="Z31" i="2" s="1"/>
  <c r="AA31" i="2" s="1"/>
  <c r="K32" i="2"/>
  <c r="L32" i="2"/>
  <c r="M32" i="2"/>
  <c r="P32" i="2"/>
  <c r="V32" i="2"/>
  <c r="Z32" i="2" s="1"/>
  <c r="AA32" i="2" s="1"/>
  <c r="K33" i="2"/>
  <c r="L33" i="2"/>
  <c r="M33" i="2"/>
  <c r="P33" i="2"/>
  <c r="V33" i="2"/>
  <c r="Z33" i="2" s="1"/>
  <c r="AA33" i="2" s="1"/>
  <c r="K34" i="2"/>
  <c r="L34" i="2"/>
  <c r="M34" i="2"/>
  <c r="P34" i="2"/>
  <c r="V34" i="2"/>
  <c r="Z34" i="2" s="1"/>
  <c r="AA34" i="2" s="1"/>
  <c r="K35" i="2"/>
  <c r="L35" i="2"/>
  <c r="M35" i="2"/>
  <c r="P35" i="2"/>
  <c r="V35" i="2"/>
  <c r="K36" i="2"/>
  <c r="L36" i="2"/>
  <c r="M36" i="2"/>
  <c r="P36" i="2"/>
  <c r="V36" i="2"/>
  <c r="K37" i="2"/>
  <c r="L37" i="2"/>
  <c r="M37" i="2"/>
  <c r="P37" i="2"/>
  <c r="V37" i="2"/>
  <c r="K38" i="2"/>
  <c r="L38" i="2"/>
  <c r="M38" i="2"/>
  <c r="P38" i="2"/>
  <c r="V38" i="2"/>
  <c r="K39" i="2"/>
  <c r="L39" i="2"/>
  <c r="N39" i="2" s="1"/>
  <c r="M39" i="2"/>
  <c r="P39" i="2"/>
  <c r="V39" i="2"/>
  <c r="Z39" i="2" s="1"/>
  <c r="AA39" i="2" s="1"/>
  <c r="K40" i="2"/>
  <c r="L40" i="2"/>
  <c r="N40" i="2" s="1"/>
  <c r="M40" i="2"/>
  <c r="P40" i="2"/>
  <c r="V40" i="2"/>
  <c r="Z40" i="2" s="1"/>
  <c r="AA40" i="2" s="1"/>
  <c r="K41" i="2"/>
  <c r="L41" i="2"/>
  <c r="M41" i="2"/>
  <c r="P41" i="2"/>
  <c r="V41" i="2"/>
  <c r="Z41" i="2" s="1"/>
  <c r="AA41" i="2" s="1"/>
  <c r="K42" i="2"/>
  <c r="L42" i="2"/>
  <c r="M42" i="2"/>
  <c r="P42" i="2"/>
  <c r="V42" i="2"/>
  <c r="K43" i="2"/>
  <c r="L43" i="2"/>
  <c r="M43" i="2"/>
  <c r="P43" i="2"/>
  <c r="V43" i="2"/>
  <c r="K44" i="2"/>
  <c r="L44" i="2"/>
  <c r="M44" i="2"/>
  <c r="P44" i="2"/>
  <c r="V44" i="2"/>
  <c r="K45" i="2"/>
  <c r="L45" i="2"/>
  <c r="M45" i="2"/>
  <c r="P45" i="2"/>
  <c r="V45" i="2"/>
  <c r="K46" i="2"/>
  <c r="L46" i="2"/>
  <c r="M46" i="2"/>
  <c r="P46" i="2"/>
  <c r="V46" i="2"/>
  <c r="K47" i="2"/>
  <c r="N47" i="2" s="1"/>
  <c r="L47" i="2"/>
  <c r="M47" i="2"/>
  <c r="P47" i="2"/>
  <c r="V47" i="2"/>
  <c r="Z47" i="2" s="1"/>
  <c r="AA47" i="2" s="1"/>
  <c r="K48" i="2"/>
  <c r="L48" i="2"/>
  <c r="M48" i="2"/>
  <c r="P48" i="2"/>
  <c r="V48" i="2"/>
  <c r="Z48" i="2" s="1"/>
  <c r="AA48" i="2" s="1"/>
  <c r="K49" i="2"/>
  <c r="L49" i="2"/>
  <c r="M49" i="2"/>
  <c r="P49" i="2"/>
  <c r="V49" i="2"/>
  <c r="Z49" i="2" s="1"/>
  <c r="AA49" i="2" s="1"/>
  <c r="K50" i="2"/>
  <c r="L50" i="2"/>
  <c r="M50" i="2"/>
  <c r="P50" i="2"/>
  <c r="V50" i="2"/>
  <c r="Z50" i="2" s="1"/>
  <c r="AA50" i="2" s="1"/>
  <c r="K51" i="2"/>
  <c r="L51" i="2"/>
  <c r="M51" i="2"/>
  <c r="P51" i="2"/>
  <c r="V51" i="2"/>
  <c r="Z51" i="2" s="1"/>
  <c r="AA51" i="2" s="1"/>
  <c r="K25" i="1"/>
  <c r="L25" i="1"/>
  <c r="M25" i="1"/>
  <c r="P25" i="1"/>
  <c r="V25" i="1"/>
  <c r="Z25" i="1" s="1"/>
  <c r="AA25" i="1" s="1"/>
  <c r="K26" i="1"/>
  <c r="L26" i="1"/>
  <c r="M26" i="1"/>
  <c r="P26" i="1"/>
  <c r="V26" i="1"/>
  <c r="K27" i="1"/>
  <c r="L27" i="1"/>
  <c r="M27" i="1"/>
  <c r="P27" i="1"/>
  <c r="V27" i="1"/>
  <c r="K28" i="1"/>
  <c r="L28" i="1"/>
  <c r="M28" i="1"/>
  <c r="P28" i="1"/>
  <c r="V28" i="1"/>
  <c r="Z28" i="1" s="1"/>
  <c r="AA28" i="1" s="1"/>
  <c r="K29" i="1"/>
  <c r="L29" i="1"/>
  <c r="M29" i="1"/>
  <c r="P29" i="1"/>
  <c r="V29" i="1"/>
  <c r="K30" i="1"/>
  <c r="L30" i="1"/>
  <c r="M30" i="1"/>
  <c r="P30" i="1"/>
  <c r="V30" i="1"/>
  <c r="Z30" i="1" s="1"/>
  <c r="AA30" i="1" s="1"/>
  <c r="K31" i="1"/>
  <c r="L31" i="1"/>
  <c r="M31" i="1"/>
  <c r="P31" i="1"/>
  <c r="V31" i="1"/>
  <c r="K32" i="1"/>
  <c r="L32" i="1"/>
  <c r="M32" i="1"/>
  <c r="P32" i="1"/>
  <c r="V32" i="1"/>
  <c r="K33" i="1"/>
  <c r="L33" i="1"/>
  <c r="M33" i="1"/>
  <c r="P33" i="1"/>
  <c r="V33" i="1"/>
  <c r="Z33" i="1" s="1"/>
  <c r="AA33" i="1" s="1"/>
  <c r="K34" i="1"/>
  <c r="L34" i="1"/>
  <c r="M34" i="1"/>
  <c r="P34" i="1"/>
  <c r="V34" i="1"/>
  <c r="K35" i="1"/>
  <c r="L35" i="1"/>
  <c r="M35" i="1"/>
  <c r="P35" i="1"/>
  <c r="V35" i="1"/>
  <c r="K36" i="1"/>
  <c r="L36" i="1"/>
  <c r="M36" i="1"/>
  <c r="P36" i="1"/>
  <c r="V36" i="1"/>
  <c r="Z36" i="1" s="1"/>
  <c r="AA36" i="1" s="1"/>
  <c r="K37" i="1"/>
  <c r="L37" i="1"/>
  <c r="M37" i="1"/>
  <c r="P37" i="1"/>
  <c r="V37" i="1"/>
  <c r="K38" i="1"/>
  <c r="L38" i="1"/>
  <c r="M38" i="1"/>
  <c r="P38" i="1"/>
  <c r="V38" i="1"/>
  <c r="Z38" i="1" s="1"/>
  <c r="AA38" i="1" s="1"/>
  <c r="K39" i="1"/>
  <c r="L39" i="1"/>
  <c r="M39" i="1"/>
  <c r="P39" i="1"/>
  <c r="V39" i="1"/>
  <c r="K40" i="1"/>
  <c r="L40" i="1"/>
  <c r="M40" i="1"/>
  <c r="P40" i="1"/>
  <c r="V40" i="1"/>
  <c r="Z40" i="1" s="1"/>
  <c r="AA40" i="1" s="1"/>
  <c r="K41" i="1"/>
  <c r="L41" i="1"/>
  <c r="M41" i="1"/>
  <c r="P41" i="1"/>
  <c r="V41" i="1"/>
  <c r="Z41" i="1" s="1"/>
  <c r="AA41" i="1" s="1"/>
  <c r="K42" i="1"/>
  <c r="L42" i="1"/>
  <c r="M42" i="1"/>
  <c r="P42" i="1"/>
  <c r="V42" i="1"/>
  <c r="K43" i="1"/>
  <c r="L43" i="1"/>
  <c r="M43" i="1"/>
  <c r="P43" i="1"/>
  <c r="V43" i="1"/>
  <c r="K44" i="1"/>
  <c r="L44" i="1"/>
  <c r="M44" i="1"/>
  <c r="P44" i="1"/>
  <c r="V44" i="1"/>
  <c r="Z44" i="1" s="1"/>
  <c r="AA44" i="1" s="1"/>
  <c r="K45" i="1"/>
  <c r="L45" i="1"/>
  <c r="M45" i="1"/>
  <c r="P45" i="1"/>
  <c r="V45" i="1"/>
  <c r="K46" i="1"/>
  <c r="L46" i="1"/>
  <c r="M46" i="1"/>
  <c r="P46" i="1"/>
  <c r="V46" i="1"/>
  <c r="K47" i="1"/>
  <c r="L47" i="1"/>
  <c r="M47" i="1"/>
  <c r="P47" i="1"/>
  <c r="V47" i="1"/>
  <c r="Z47" i="1" s="1"/>
  <c r="AA47" i="1" s="1"/>
  <c r="K48" i="1"/>
  <c r="L48" i="1"/>
  <c r="M48" i="1"/>
  <c r="P48" i="1"/>
  <c r="V48" i="1"/>
  <c r="Z48" i="1" s="1"/>
  <c r="AA48" i="1" s="1"/>
  <c r="K49" i="1"/>
  <c r="L49" i="1"/>
  <c r="M49" i="1"/>
  <c r="P49" i="1"/>
  <c r="V49" i="1"/>
  <c r="Z49" i="1" s="1"/>
  <c r="AA49" i="1" s="1"/>
  <c r="K50" i="1"/>
  <c r="L50" i="1"/>
  <c r="M50" i="1"/>
  <c r="P50" i="1"/>
  <c r="V50" i="1"/>
  <c r="Z50" i="1" s="1"/>
  <c r="AA50" i="1" s="1"/>
  <c r="K51" i="1"/>
  <c r="L51" i="1"/>
  <c r="M51" i="1"/>
  <c r="P51" i="1"/>
  <c r="V51" i="1"/>
  <c r="Z51" i="1" s="1"/>
  <c r="AA51" i="1" s="1"/>
  <c r="V24" i="2"/>
  <c r="Z24" i="2" s="1"/>
  <c r="AA24" i="2" s="1"/>
  <c r="P24" i="2"/>
  <c r="M24" i="2"/>
  <c r="L24" i="2"/>
  <c r="K24" i="2"/>
  <c r="V23" i="2"/>
  <c r="Z23" i="2" s="1"/>
  <c r="AA23" i="2" s="1"/>
  <c r="P23" i="2"/>
  <c r="M23" i="2"/>
  <c r="L23" i="2"/>
  <c r="K23" i="2"/>
  <c r="V22" i="2"/>
  <c r="P22" i="2"/>
  <c r="M22" i="2"/>
  <c r="L22" i="2"/>
  <c r="K22" i="2"/>
  <c r="V21" i="2"/>
  <c r="P21" i="2"/>
  <c r="M21" i="2"/>
  <c r="L21" i="2"/>
  <c r="K21" i="2"/>
  <c r="V20" i="2"/>
  <c r="P20" i="2"/>
  <c r="M20" i="2"/>
  <c r="L20" i="2"/>
  <c r="K20" i="2"/>
  <c r="V19" i="2"/>
  <c r="Z19" i="2" s="1"/>
  <c r="AA19" i="2" s="1"/>
  <c r="P19" i="2"/>
  <c r="M19" i="2"/>
  <c r="L19" i="2"/>
  <c r="K19" i="2"/>
  <c r="V18" i="2"/>
  <c r="P18" i="2"/>
  <c r="M18" i="2"/>
  <c r="L18" i="2"/>
  <c r="K18" i="2"/>
  <c r="V17" i="2"/>
  <c r="Z17" i="2" s="1"/>
  <c r="AA17" i="2" s="1"/>
  <c r="P17" i="2"/>
  <c r="M17" i="2"/>
  <c r="L17" i="2"/>
  <c r="K17" i="2"/>
  <c r="V16" i="2"/>
  <c r="Z16" i="2" s="1"/>
  <c r="AA16" i="2" s="1"/>
  <c r="P16" i="2"/>
  <c r="M16" i="2"/>
  <c r="L16" i="2"/>
  <c r="K16" i="2"/>
  <c r="V15" i="2"/>
  <c r="Z15" i="2" s="1"/>
  <c r="AA15" i="2" s="1"/>
  <c r="P15" i="2"/>
  <c r="M15" i="2"/>
  <c r="L15" i="2"/>
  <c r="K15" i="2"/>
  <c r="V14" i="2"/>
  <c r="P14" i="2"/>
  <c r="M14" i="2"/>
  <c r="L14" i="2"/>
  <c r="K14" i="2"/>
  <c r="V13" i="2"/>
  <c r="P13" i="2"/>
  <c r="M13" i="2"/>
  <c r="L13" i="2"/>
  <c r="K13" i="2"/>
  <c r="V12" i="2"/>
  <c r="P12" i="2"/>
  <c r="M12" i="2"/>
  <c r="L12" i="2"/>
  <c r="K12" i="2"/>
  <c r="V11" i="2"/>
  <c r="Z11" i="2" s="1"/>
  <c r="AA11" i="2" s="1"/>
  <c r="P11" i="2"/>
  <c r="M11" i="2"/>
  <c r="L11" i="2"/>
  <c r="K11" i="2"/>
  <c r="V10" i="2"/>
  <c r="P10" i="2"/>
  <c r="M10" i="2"/>
  <c r="L10" i="2"/>
  <c r="K10" i="2"/>
  <c r="V9" i="2"/>
  <c r="Z9" i="2" s="1"/>
  <c r="AA9" i="2" s="1"/>
  <c r="P9" i="2"/>
  <c r="M9" i="2"/>
  <c r="L9" i="2"/>
  <c r="K9" i="2"/>
  <c r="V8" i="2"/>
  <c r="Z8" i="2" s="1"/>
  <c r="AA8" i="2" s="1"/>
  <c r="P8" i="2"/>
  <c r="M8" i="2"/>
  <c r="L8" i="2"/>
  <c r="K8" i="2"/>
  <c r="V7" i="2"/>
  <c r="P7" i="2"/>
  <c r="M7" i="2"/>
  <c r="L7" i="2"/>
  <c r="K7" i="2"/>
  <c r="V6" i="2"/>
  <c r="P6" i="2"/>
  <c r="M6" i="2"/>
  <c r="L6" i="2"/>
  <c r="K6" i="2"/>
  <c r="V5" i="2"/>
  <c r="P5" i="2"/>
  <c r="M5" i="2"/>
  <c r="L5" i="2"/>
  <c r="K5" i="2"/>
  <c r="V4" i="2"/>
  <c r="P4" i="2"/>
  <c r="M4" i="2"/>
  <c r="L4" i="2"/>
  <c r="K4" i="2"/>
  <c r="V3" i="2"/>
  <c r="Z3" i="2" s="1"/>
  <c r="AA3" i="2" s="1"/>
  <c r="P3" i="2"/>
  <c r="M3" i="2"/>
  <c r="L3" i="2"/>
  <c r="K3" i="2"/>
  <c r="P2" i="2"/>
  <c r="K2" i="2"/>
  <c r="V24" i="1"/>
  <c r="Z24" i="1" s="1"/>
  <c r="AA24" i="1" s="1"/>
  <c r="P24" i="1"/>
  <c r="M24" i="1"/>
  <c r="L24" i="1"/>
  <c r="K24" i="1"/>
  <c r="V23" i="1"/>
  <c r="P23" i="1"/>
  <c r="M23" i="1"/>
  <c r="L23" i="1"/>
  <c r="K23" i="1"/>
  <c r="V22" i="1"/>
  <c r="P22" i="1"/>
  <c r="M22" i="1"/>
  <c r="L22" i="1"/>
  <c r="K22" i="1"/>
  <c r="V21" i="1"/>
  <c r="AB26" i="1" s="1"/>
  <c r="P21" i="1"/>
  <c r="M21" i="1"/>
  <c r="L21" i="1"/>
  <c r="K21" i="1"/>
  <c r="V20" i="1"/>
  <c r="Z20" i="1" s="1"/>
  <c r="AA20" i="1" s="1"/>
  <c r="P20" i="1"/>
  <c r="M20" i="1"/>
  <c r="L20" i="1"/>
  <c r="K20" i="1"/>
  <c r="V19" i="1"/>
  <c r="P19" i="1"/>
  <c r="M19" i="1"/>
  <c r="L19" i="1"/>
  <c r="K19" i="1"/>
  <c r="V18" i="1"/>
  <c r="P18" i="1"/>
  <c r="M18" i="1"/>
  <c r="L18" i="1"/>
  <c r="K18" i="1"/>
  <c r="V17" i="1"/>
  <c r="Z17" i="1" s="1"/>
  <c r="AA17" i="1" s="1"/>
  <c r="P17" i="1"/>
  <c r="M17" i="1"/>
  <c r="L17" i="1"/>
  <c r="K17" i="1"/>
  <c r="V16" i="1"/>
  <c r="Z16" i="1" s="1"/>
  <c r="AA16" i="1" s="1"/>
  <c r="P16" i="1"/>
  <c r="M16" i="1"/>
  <c r="L16" i="1"/>
  <c r="K16" i="1"/>
  <c r="V15" i="1"/>
  <c r="P15" i="1"/>
  <c r="M15" i="1"/>
  <c r="L15" i="1"/>
  <c r="K15" i="1"/>
  <c r="V14" i="1"/>
  <c r="Z14" i="1" s="1"/>
  <c r="AA14" i="1" s="1"/>
  <c r="P14" i="1"/>
  <c r="M14" i="1"/>
  <c r="L14" i="1"/>
  <c r="K14" i="1"/>
  <c r="V13" i="1"/>
  <c r="P13" i="1"/>
  <c r="M13" i="1"/>
  <c r="L13" i="1"/>
  <c r="K13" i="1"/>
  <c r="V12" i="1"/>
  <c r="P12" i="1"/>
  <c r="M12" i="1"/>
  <c r="L12" i="1"/>
  <c r="K12" i="1"/>
  <c r="V11" i="1"/>
  <c r="P11" i="1"/>
  <c r="M11" i="1"/>
  <c r="L11" i="1"/>
  <c r="K11" i="1"/>
  <c r="V10" i="1"/>
  <c r="P10" i="1"/>
  <c r="M10" i="1"/>
  <c r="L10" i="1"/>
  <c r="K10" i="1"/>
  <c r="V9" i="1"/>
  <c r="Z9" i="1" s="1"/>
  <c r="AA9" i="1" s="1"/>
  <c r="P9" i="1"/>
  <c r="M9" i="1"/>
  <c r="L9" i="1"/>
  <c r="K9" i="1"/>
  <c r="V8" i="1"/>
  <c r="Z8" i="1" s="1"/>
  <c r="AA8" i="1" s="1"/>
  <c r="P8" i="1"/>
  <c r="M8" i="1"/>
  <c r="L8" i="1"/>
  <c r="K8" i="1"/>
  <c r="V7" i="1"/>
  <c r="P7" i="1"/>
  <c r="M7" i="1"/>
  <c r="L7" i="1"/>
  <c r="K7" i="1"/>
  <c r="V6" i="1"/>
  <c r="Z6" i="1" s="1"/>
  <c r="AA6" i="1" s="1"/>
  <c r="P6" i="1"/>
  <c r="M6" i="1"/>
  <c r="L6" i="1"/>
  <c r="K6" i="1"/>
  <c r="V5" i="1"/>
  <c r="P5" i="1"/>
  <c r="M5" i="1"/>
  <c r="L5" i="1"/>
  <c r="K5" i="1"/>
  <c r="V4" i="1"/>
  <c r="P4" i="1"/>
  <c r="M4" i="1"/>
  <c r="L4" i="1"/>
  <c r="K4" i="1"/>
  <c r="V3" i="1"/>
  <c r="P3" i="1"/>
  <c r="M3" i="1"/>
  <c r="L3" i="1"/>
  <c r="K3" i="1"/>
  <c r="P2" i="1"/>
  <c r="K2" i="1"/>
  <c r="AJ23" i="3" l="1"/>
  <c r="AK23" i="3" s="1"/>
  <c r="AJ41" i="3"/>
  <c r="AK41" i="3" s="1"/>
  <c r="AJ37" i="3"/>
  <c r="AK37" i="3" s="1"/>
  <c r="AJ25" i="3"/>
  <c r="AK25" i="3" s="1"/>
  <c r="AJ90" i="3"/>
  <c r="AJ86" i="3"/>
  <c r="AJ74" i="3"/>
  <c r="H25" i="4"/>
  <c r="I25" i="4"/>
  <c r="J25" i="4"/>
  <c r="K25" i="4"/>
  <c r="L26" i="4"/>
  <c r="AJ75" i="3"/>
  <c r="AJ46" i="3"/>
  <c r="AK46" i="3" s="1"/>
  <c r="AJ30" i="3"/>
  <c r="AK30" i="3" s="1"/>
  <c r="N16" i="1"/>
  <c r="N44" i="1"/>
  <c r="N43" i="2"/>
  <c r="AB41" i="2"/>
  <c r="AB30" i="2"/>
  <c r="N51" i="2"/>
  <c r="N49" i="2"/>
  <c r="N35" i="2"/>
  <c r="AB33" i="2"/>
  <c r="N32" i="2"/>
  <c r="Q50" i="2" s="1"/>
  <c r="R50" i="2" s="1"/>
  <c r="U50" i="2" s="1"/>
  <c r="W51" i="2" s="1"/>
  <c r="N7" i="2"/>
  <c r="N15" i="2"/>
  <c r="N23" i="2"/>
  <c r="N41" i="2"/>
  <c r="AB42" i="2"/>
  <c r="N33" i="2"/>
  <c r="AB31" i="2"/>
  <c r="Z25" i="2"/>
  <c r="AA25" i="2" s="1"/>
  <c r="AB10" i="2"/>
  <c r="AB18" i="2"/>
  <c r="AB26" i="2"/>
  <c r="AB34" i="2"/>
  <c r="AB15" i="2"/>
  <c r="AB23" i="2"/>
  <c r="N48" i="2"/>
  <c r="AJ91" i="3"/>
  <c r="AJ83" i="3"/>
  <c r="AJ99" i="3"/>
  <c r="AJ48" i="3"/>
  <c r="AK48" i="3" s="1"/>
  <c r="AJ40" i="3"/>
  <c r="AK40" i="3" s="1"/>
  <c r="AJ38" i="3"/>
  <c r="AK38" i="3" s="1"/>
  <c r="AJ32" i="3"/>
  <c r="AK32" i="3" s="1"/>
  <c r="AJ24" i="3"/>
  <c r="AK24" i="3" s="1"/>
  <c r="E26" i="4"/>
  <c r="N24" i="1"/>
  <c r="N49" i="1"/>
  <c r="N46" i="1"/>
  <c r="N4" i="1"/>
  <c r="AB31" i="1"/>
  <c r="AB37" i="1"/>
  <c r="N28" i="1"/>
  <c r="AB15" i="1"/>
  <c r="AB32" i="1"/>
  <c r="AB30" i="1"/>
  <c r="Z32" i="1"/>
  <c r="AA32" i="1" s="1"/>
  <c r="Z10" i="2"/>
  <c r="AA10" i="2" s="1"/>
  <c r="AB23" i="1"/>
  <c r="Z18" i="1"/>
  <c r="AA18" i="1" s="1"/>
  <c r="AB48" i="1"/>
  <c r="Z43" i="1"/>
  <c r="AA43" i="1" s="1"/>
  <c r="AB40" i="1"/>
  <c r="Z35" i="1"/>
  <c r="AA35" i="1" s="1"/>
  <c r="AB9" i="1"/>
  <c r="Z4" i="1"/>
  <c r="AA4" i="1" s="1"/>
  <c r="AB17" i="1"/>
  <c r="Z12" i="1"/>
  <c r="AA12" i="1" s="1"/>
  <c r="Z7" i="2"/>
  <c r="AA7" i="2" s="1"/>
  <c r="AB12" i="2"/>
  <c r="AB51" i="2"/>
  <c r="Z46" i="2"/>
  <c r="AA46" i="2" s="1"/>
  <c r="N45" i="2"/>
  <c r="AB36" i="2"/>
  <c r="Z35" i="2"/>
  <c r="AA35" i="2" s="1"/>
  <c r="AB40" i="2"/>
  <c r="Z46" i="1"/>
  <c r="AA46" i="1" s="1"/>
  <c r="AB49" i="1"/>
  <c r="AB51" i="1"/>
  <c r="AB14" i="1"/>
  <c r="AB9" i="2"/>
  <c r="AB17" i="2"/>
  <c r="AB25" i="2"/>
  <c r="AB46" i="1"/>
  <c r="AB38" i="1"/>
  <c r="AB46" i="2"/>
  <c r="AB43" i="2"/>
  <c r="Z38" i="2"/>
  <c r="AA38" i="2" s="1"/>
  <c r="N37" i="2"/>
  <c r="Z27" i="2"/>
  <c r="AA27" i="2" s="1"/>
  <c r="AB32" i="2"/>
  <c r="Z23" i="1"/>
  <c r="AA23" i="1" s="1"/>
  <c r="AB28" i="1"/>
  <c r="AB22" i="1"/>
  <c r="AB49" i="2"/>
  <c r="AB38" i="2"/>
  <c r="AB35" i="2"/>
  <c r="Z30" i="2"/>
  <c r="AA30" i="2" s="1"/>
  <c r="N29" i="2"/>
  <c r="Z7" i="1"/>
  <c r="AA7" i="1" s="1"/>
  <c r="AB12" i="1"/>
  <c r="Z3" i="1"/>
  <c r="AA3" i="1" s="1"/>
  <c r="AB8" i="1"/>
  <c r="Z39" i="1"/>
  <c r="AA39" i="1" s="1"/>
  <c r="AB41" i="1"/>
  <c r="AB44" i="1"/>
  <c r="AB33" i="1"/>
  <c r="Z31" i="1"/>
  <c r="AA31" i="1" s="1"/>
  <c r="AB36" i="1"/>
  <c r="AB44" i="2"/>
  <c r="Z43" i="2"/>
  <c r="AA43" i="2" s="1"/>
  <c r="AB48" i="2"/>
  <c r="AB50" i="1"/>
  <c r="AB39" i="1"/>
  <c r="AB47" i="2"/>
  <c r="Z15" i="1"/>
  <c r="AA15" i="1" s="1"/>
  <c r="AB20" i="1"/>
  <c r="AB16" i="1"/>
  <c r="Z11" i="1"/>
  <c r="AA11" i="1" s="1"/>
  <c r="Z22" i="1"/>
  <c r="AA22" i="1" s="1"/>
  <c r="AB25" i="1"/>
  <c r="AB27" i="1"/>
  <c r="AB11" i="2"/>
  <c r="Z6" i="2"/>
  <c r="AA6" i="2" s="1"/>
  <c r="AB19" i="2"/>
  <c r="Z14" i="2"/>
  <c r="AA14" i="2" s="1"/>
  <c r="AB27" i="2"/>
  <c r="Z22" i="2"/>
  <c r="AA22" i="2" s="1"/>
  <c r="AB24" i="1"/>
  <c r="AB47" i="1"/>
  <c r="AB10" i="1"/>
  <c r="AB18" i="1"/>
  <c r="AB42" i="1"/>
  <c r="AB34" i="1"/>
  <c r="AB50" i="2"/>
  <c r="AB39" i="2"/>
  <c r="N27" i="2"/>
  <c r="Z18" i="2"/>
  <c r="AA18" i="2" s="1"/>
  <c r="Z45" i="1"/>
  <c r="AA45" i="1" s="1"/>
  <c r="Z37" i="1"/>
  <c r="AA37" i="1" s="1"/>
  <c r="Z29" i="1"/>
  <c r="AA29" i="1" s="1"/>
  <c r="Z21" i="1"/>
  <c r="AA21" i="1" s="1"/>
  <c r="Z13" i="1"/>
  <c r="AA13" i="1" s="1"/>
  <c r="Z5" i="1"/>
  <c r="AA5" i="1" s="1"/>
  <c r="AB45" i="1"/>
  <c r="AB29" i="1"/>
  <c r="AB21" i="1"/>
  <c r="AB13" i="1"/>
  <c r="AB24" i="2"/>
  <c r="AB16" i="2"/>
  <c r="AJ49" i="3"/>
  <c r="AK49" i="3" s="1"/>
  <c r="AJ33" i="3"/>
  <c r="AK33" i="3" s="1"/>
  <c r="AJ100" i="3"/>
  <c r="AJ92" i="3"/>
  <c r="AJ84" i="3"/>
  <c r="AJ76" i="3"/>
  <c r="Z45" i="2"/>
  <c r="AA45" i="2" s="1"/>
  <c r="Z37" i="2"/>
  <c r="AA37" i="2" s="1"/>
  <c r="Z29" i="2"/>
  <c r="AA29" i="2" s="1"/>
  <c r="Z21" i="2"/>
  <c r="AA21" i="2" s="1"/>
  <c r="Z13" i="2"/>
  <c r="AA13" i="2" s="1"/>
  <c r="Z5" i="2"/>
  <c r="AA5" i="2" s="1"/>
  <c r="AB8" i="2"/>
  <c r="N42" i="1"/>
  <c r="N37" i="1"/>
  <c r="N34" i="2"/>
  <c r="N6" i="2"/>
  <c r="N14" i="2"/>
  <c r="N22" i="2"/>
  <c r="Q41" i="2" s="1"/>
  <c r="R41" i="2" s="1"/>
  <c r="U41" i="2" s="1"/>
  <c r="W42" i="2" s="1"/>
  <c r="N48" i="1"/>
  <c r="N40" i="1"/>
  <c r="N26" i="1"/>
  <c r="N44" i="2"/>
  <c r="N28" i="2"/>
  <c r="Z27" i="1"/>
  <c r="AA27" i="1" s="1"/>
  <c r="Z19" i="1"/>
  <c r="AA19" i="1" s="1"/>
  <c r="Z44" i="2"/>
  <c r="AA44" i="2" s="1"/>
  <c r="Z36" i="2"/>
  <c r="AA36" i="2" s="1"/>
  <c r="Z28" i="2"/>
  <c r="AA28" i="2" s="1"/>
  <c r="Z20" i="2"/>
  <c r="AA20" i="2" s="1"/>
  <c r="Z12" i="2"/>
  <c r="AA12" i="2" s="1"/>
  <c r="Z4" i="2"/>
  <c r="AA4" i="2" s="1"/>
  <c r="AB43" i="1"/>
  <c r="AB35" i="1"/>
  <c r="AB19" i="1"/>
  <c r="AB11" i="1"/>
  <c r="AB22" i="2"/>
  <c r="AB14" i="2"/>
  <c r="AJ47" i="3"/>
  <c r="AK47" i="3" s="1"/>
  <c r="AJ39" i="3"/>
  <c r="AK39" i="3" s="1"/>
  <c r="AJ31" i="3"/>
  <c r="AK31" i="3" s="1"/>
  <c r="AJ98" i="3"/>
  <c r="AJ82" i="3"/>
  <c r="F26" i="4"/>
  <c r="N50" i="2"/>
  <c r="N19" i="1"/>
  <c r="N32" i="1"/>
  <c r="N38" i="2"/>
  <c r="N25" i="2"/>
  <c r="Q44" i="2" s="1"/>
  <c r="R44" i="2" s="1"/>
  <c r="U44" i="2" s="1"/>
  <c r="W45" i="2" s="1"/>
  <c r="Z42" i="1"/>
  <c r="AA42" i="1" s="1"/>
  <c r="Z34" i="1"/>
  <c r="AA34" i="1" s="1"/>
  <c r="Z26" i="1"/>
  <c r="AA26" i="1" s="1"/>
  <c r="Z10" i="1"/>
  <c r="AA10" i="1" s="1"/>
  <c r="AB45" i="2"/>
  <c r="AB37" i="2"/>
  <c r="AB29" i="2"/>
  <c r="AB21" i="2"/>
  <c r="AB13" i="2"/>
  <c r="AJ97" i="3"/>
  <c r="AJ89" i="3"/>
  <c r="AJ81" i="3"/>
  <c r="AB20" i="2"/>
  <c r="AJ45" i="3"/>
  <c r="AK45" i="3" s="1"/>
  <c r="AJ29" i="3"/>
  <c r="AK29" i="3" s="1"/>
  <c r="AJ96" i="3"/>
  <c r="AJ88" i="3"/>
  <c r="AJ80" i="3"/>
  <c r="N41" i="1"/>
  <c r="N38" i="1"/>
  <c r="N30" i="1"/>
  <c r="N42" i="2"/>
  <c r="N26" i="2"/>
  <c r="AJ44" i="3"/>
  <c r="AK44" i="3" s="1"/>
  <c r="AJ36" i="3"/>
  <c r="AK36" i="3" s="1"/>
  <c r="AJ28" i="3"/>
  <c r="AK28" i="3" s="1"/>
  <c r="AJ95" i="3"/>
  <c r="AJ87" i="3"/>
  <c r="AJ79" i="3"/>
  <c r="N12" i="1"/>
  <c r="N20" i="1"/>
  <c r="N4" i="2"/>
  <c r="N12" i="2"/>
  <c r="N20" i="2"/>
  <c r="N36" i="2"/>
  <c r="AJ51" i="3"/>
  <c r="AK51" i="3" s="1"/>
  <c r="AJ43" i="3"/>
  <c r="AK43" i="3" s="1"/>
  <c r="AJ35" i="3"/>
  <c r="AK35" i="3" s="1"/>
  <c r="AJ27" i="3"/>
  <c r="AK27" i="3" s="1"/>
  <c r="AJ73" i="3"/>
  <c r="AJ94" i="3"/>
  <c r="AJ78" i="3"/>
  <c r="AB28" i="2"/>
  <c r="N33" i="1"/>
  <c r="N14" i="1"/>
  <c r="N17" i="1"/>
  <c r="N9" i="2"/>
  <c r="Q27" i="2" s="1"/>
  <c r="R27" i="2" s="1"/>
  <c r="U27" i="2" s="1"/>
  <c r="W28" i="2" s="1"/>
  <c r="N17" i="2"/>
  <c r="N36" i="1"/>
  <c r="N34" i="1"/>
  <c r="N46" i="2"/>
  <c r="N30" i="2"/>
  <c r="AJ50" i="3"/>
  <c r="AK50" i="3" s="1"/>
  <c r="AJ42" i="3"/>
  <c r="AK42" i="3" s="1"/>
  <c r="AJ34" i="3"/>
  <c r="AK34" i="3" s="1"/>
  <c r="AJ26" i="3"/>
  <c r="AK26" i="3" s="1"/>
  <c r="AJ101" i="3"/>
  <c r="AJ93" i="3"/>
  <c r="AJ85" i="3"/>
  <c r="AJ77" i="3"/>
  <c r="N47" i="1"/>
  <c r="N31" i="1"/>
  <c r="N50" i="1"/>
  <c r="N15" i="1"/>
  <c r="N8" i="1"/>
  <c r="N35" i="1"/>
  <c r="N25" i="1"/>
  <c r="N5" i="1"/>
  <c r="N51" i="1"/>
  <c r="N45" i="1"/>
  <c r="N29" i="1"/>
  <c r="N7" i="1"/>
  <c r="N39" i="1"/>
  <c r="N23" i="1"/>
  <c r="N43" i="1"/>
  <c r="N27" i="1"/>
  <c r="N11" i="1"/>
  <c r="N22" i="1"/>
  <c r="N10" i="2"/>
  <c r="Q28" i="2" s="1"/>
  <c r="R28" i="2" s="1"/>
  <c r="U28" i="2" s="1"/>
  <c r="W29" i="2" s="1"/>
  <c r="N18" i="2"/>
  <c r="N10" i="1"/>
  <c r="N13" i="1"/>
  <c r="N3" i="2"/>
  <c r="N11" i="2"/>
  <c r="N19" i="2"/>
  <c r="N8" i="2"/>
  <c r="N16" i="2"/>
  <c r="Q33" i="2" s="1"/>
  <c r="R33" i="2" s="1"/>
  <c r="U33" i="2" s="1"/>
  <c r="W34" i="2" s="1"/>
  <c r="N24" i="2"/>
  <c r="N3" i="1"/>
  <c r="N18" i="1"/>
  <c r="N21" i="1"/>
  <c r="N5" i="2"/>
  <c r="N13" i="2"/>
  <c r="N21" i="2"/>
  <c r="N6" i="1"/>
  <c r="N9" i="1"/>
  <c r="H26" i="4" l="1"/>
  <c r="I26" i="4"/>
  <c r="J26" i="4"/>
  <c r="K26" i="4"/>
  <c r="M27" i="4"/>
  <c r="Q41" i="1"/>
  <c r="R41" i="1" s="1"/>
  <c r="U41" i="1" s="1"/>
  <c r="W42" i="1" s="1"/>
  <c r="Q31" i="2"/>
  <c r="R31" i="2" s="1"/>
  <c r="U31" i="2" s="1"/>
  <c r="W32" i="2" s="1"/>
  <c r="Q38" i="2"/>
  <c r="R38" i="2" s="1"/>
  <c r="U38" i="2" s="1"/>
  <c r="W39" i="2" s="1"/>
  <c r="Q46" i="2"/>
  <c r="R46" i="2" s="1"/>
  <c r="U46" i="2" s="1"/>
  <c r="W47" i="2" s="1"/>
  <c r="Q51" i="2"/>
  <c r="R51" i="2" s="1"/>
  <c r="U51" i="2" s="1"/>
  <c r="Q34" i="2"/>
  <c r="R34" i="2" s="1"/>
  <c r="U34" i="2" s="1"/>
  <c r="W35" i="2" s="1"/>
  <c r="Q40" i="2"/>
  <c r="R40" i="2" s="1"/>
  <c r="U40" i="2" s="1"/>
  <c r="W41" i="2" s="1"/>
  <c r="Q30" i="2"/>
  <c r="R30" i="2" s="1"/>
  <c r="U30" i="2" s="1"/>
  <c r="W31" i="2" s="1"/>
  <c r="Q39" i="2"/>
  <c r="R39" i="2" s="1"/>
  <c r="U39" i="2" s="1"/>
  <c r="W40" i="2" s="1"/>
  <c r="Q26" i="2"/>
  <c r="R26" i="2" s="1"/>
  <c r="U26" i="2" s="1"/>
  <c r="W27" i="2" s="1"/>
  <c r="Q48" i="2"/>
  <c r="R48" i="2" s="1"/>
  <c r="U48" i="2" s="1"/>
  <c r="W49" i="2" s="1"/>
  <c r="Q36" i="2"/>
  <c r="R36" i="2" s="1"/>
  <c r="U36" i="2" s="1"/>
  <c r="W37" i="2" s="1"/>
  <c r="Q42" i="2"/>
  <c r="R42" i="2" s="1"/>
  <c r="U42" i="2" s="1"/>
  <c r="W43" i="2" s="1"/>
  <c r="Q37" i="2"/>
  <c r="R37" i="2" s="1"/>
  <c r="U37" i="2" s="1"/>
  <c r="W38" i="2" s="1"/>
  <c r="Q35" i="2"/>
  <c r="R35" i="2" s="1"/>
  <c r="U35" i="2" s="1"/>
  <c r="W36" i="2" s="1"/>
  <c r="E27" i="4"/>
  <c r="Q31" i="1"/>
  <c r="R31" i="1" s="1"/>
  <c r="U31" i="1" s="1"/>
  <c r="W32" i="1" s="1"/>
  <c r="Q51" i="1"/>
  <c r="R51" i="1" s="1"/>
  <c r="U51" i="1" s="1"/>
  <c r="Q25" i="1"/>
  <c r="R25" i="1" s="1"/>
  <c r="U25" i="1" s="1"/>
  <c r="W26" i="1" s="1"/>
  <c r="Q32" i="2"/>
  <c r="R32" i="2" s="1"/>
  <c r="U32" i="2" s="1"/>
  <c r="W33" i="2" s="1"/>
  <c r="Q40" i="1"/>
  <c r="R40" i="1" s="1"/>
  <c r="U40" i="1" s="1"/>
  <c r="W41" i="1" s="1"/>
  <c r="F27" i="4"/>
  <c r="Q47" i="2"/>
  <c r="R47" i="2" s="1"/>
  <c r="U47" i="2" s="1"/>
  <c r="W48" i="2" s="1"/>
  <c r="Q29" i="2"/>
  <c r="R29" i="2" s="1"/>
  <c r="U29" i="2" s="1"/>
  <c r="W30" i="2" s="1"/>
  <c r="Q45" i="1"/>
  <c r="R45" i="1" s="1"/>
  <c r="U45" i="1" s="1"/>
  <c r="W46" i="1" s="1"/>
  <c r="Q22" i="1"/>
  <c r="R22" i="1" s="1"/>
  <c r="Q29" i="1"/>
  <c r="R29" i="1" s="1"/>
  <c r="U29" i="1" s="1"/>
  <c r="W30" i="1" s="1"/>
  <c r="Q45" i="2"/>
  <c r="R45" i="2" s="1"/>
  <c r="U45" i="2" s="1"/>
  <c r="W46" i="2" s="1"/>
  <c r="Q30" i="1"/>
  <c r="R30" i="1" s="1"/>
  <c r="U30" i="1" s="1"/>
  <c r="W31" i="1" s="1"/>
  <c r="Q25" i="2"/>
  <c r="R25" i="2" s="1"/>
  <c r="U25" i="2" s="1"/>
  <c r="W26" i="2" s="1"/>
  <c r="Q43" i="2"/>
  <c r="R43" i="2" s="1"/>
  <c r="U43" i="2" s="1"/>
  <c r="W44" i="2" s="1"/>
  <c r="Q49" i="2"/>
  <c r="R49" i="2" s="1"/>
  <c r="U49" i="2" s="1"/>
  <c r="W50" i="2" s="1"/>
  <c r="Q44" i="1"/>
  <c r="R44" i="1" s="1"/>
  <c r="U44" i="1" s="1"/>
  <c r="W45" i="1" s="1"/>
  <c r="Q23" i="2"/>
  <c r="R23" i="2" s="1"/>
  <c r="U23" i="2" s="1"/>
  <c r="W24" i="2" s="1"/>
  <c r="Q49" i="1"/>
  <c r="R49" i="1" s="1"/>
  <c r="U49" i="1" s="1"/>
  <c r="W50" i="1" s="1"/>
  <c r="Q27" i="1"/>
  <c r="R27" i="1" s="1"/>
  <c r="U27" i="1" s="1"/>
  <c r="W28" i="1" s="1"/>
  <c r="Q35" i="1"/>
  <c r="R35" i="1" s="1"/>
  <c r="U35" i="1" s="1"/>
  <c r="W36" i="1" s="1"/>
  <c r="Q32" i="1"/>
  <c r="R32" i="1" s="1"/>
  <c r="U32" i="1" s="1"/>
  <c r="W33" i="1" s="1"/>
  <c r="Q26" i="1"/>
  <c r="R26" i="1" s="1"/>
  <c r="U26" i="1" s="1"/>
  <c r="W27" i="1" s="1"/>
  <c r="Q33" i="1"/>
  <c r="R33" i="1" s="1"/>
  <c r="U33" i="1" s="1"/>
  <c r="W34" i="1" s="1"/>
  <c r="Q37" i="1"/>
  <c r="R37" i="1" s="1"/>
  <c r="U37" i="1" s="1"/>
  <c r="W38" i="1" s="1"/>
  <c r="Q42" i="1"/>
  <c r="R42" i="1" s="1"/>
  <c r="U42" i="1" s="1"/>
  <c r="W43" i="1" s="1"/>
  <c r="Q39" i="1"/>
  <c r="R39" i="1" s="1"/>
  <c r="U39" i="1" s="1"/>
  <c r="W40" i="1" s="1"/>
  <c r="Q36" i="1"/>
  <c r="R36" i="1" s="1"/>
  <c r="U36" i="1" s="1"/>
  <c r="W37" i="1" s="1"/>
  <c r="Q38" i="1"/>
  <c r="R38" i="1" s="1"/>
  <c r="U38" i="1" s="1"/>
  <c r="W39" i="1" s="1"/>
  <c r="Q28" i="1"/>
  <c r="R28" i="1" s="1"/>
  <c r="U28" i="1" s="1"/>
  <c r="W29" i="1" s="1"/>
  <c r="Q34" i="1"/>
  <c r="R34" i="1" s="1"/>
  <c r="U34" i="1" s="1"/>
  <c r="W35" i="1" s="1"/>
  <c r="Q24" i="1"/>
  <c r="R24" i="1" s="1"/>
  <c r="U24" i="1" s="1"/>
  <c r="W25" i="1" s="1"/>
  <c r="Q48" i="1"/>
  <c r="R48" i="1" s="1"/>
  <c r="U48" i="1" s="1"/>
  <c r="W49" i="1" s="1"/>
  <c r="Q43" i="1"/>
  <c r="R43" i="1" s="1"/>
  <c r="U43" i="1" s="1"/>
  <c r="W44" i="1" s="1"/>
  <c r="Q46" i="1"/>
  <c r="R46" i="1" s="1"/>
  <c r="U46" i="1" s="1"/>
  <c r="W47" i="1" s="1"/>
  <c r="Q47" i="1"/>
  <c r="R47" i="1" s="1"/>
  <c r="U47" i="1" s="1"/>
  <c r="W48" i="1" s="1"/>
  <c r="Q50" i="1"/>
  <c r="R50" i="1" s="1"/>
  <c r="U50" i="1" s="1"/>
  <c r="W51" i="1" s="1"/>
  <c r="Q24" i="2"/>
  <c r="R24" i="2" s="1"/>
  <c r="U24" i="2" s="1"/>
  <c r="W25" i="2" s="1"/>
  <c r="Q23" i="1"/>
  <c r="R23" i="1" s="1"/>
  <c r="U23" i="1" s="1"/>
  <c r="W24" i="1" s="1"/>
  <c r="Q22" i="2"/>
  <c r="R22" i="2" s="1"/>
  <c r="U22" i="2" s="1"/>
  <c r="W23" i="2" s="1"/>
  <c r="H27" i="4" l="1"/>
  <c r="I27" i="4"/>
  <c r="J27" i="4"/>
  <c r="K27" i="4"/>
  <c r="M28" i="4"/>
  <c r="L28" i="4"/>
  <c r="W23" i="1"/>
  <c r="U22" i="1"/>
  <c r="E28" i="4"/>
  <c r="F28" i="4"/>
  <c r="K28" i="4" l="1"/>
  <c r="J28" i="4"/>
  <c r="H28" i="4"/>
  <c r="I28" i="4"/>
  <c r="M29" i="4"/>
  <c r="L29" i="4"/>
  <c r="E29" i="4"/>
  <c r="F29" i="4"/>
  <c r="J29" i="4" l="1"/>
  <c r="K29" i="4"/>
  <c r="H29" i="4"/>
  <c r="I29" i="4"/>
  <c r="L30" i="4"/>
  <c r="M30" i="4"/>
  <c r="E30" i="4"/>
  <c r="F30" i="4"/>
  <c r="J30" i="4" l="1"/>
  <c r="K30" i="4"/>
  <c r="H30" i="4"/>
  <c r="I30" i="4"/>
  <c r="M31" i="4"/>
  <c r="L31" i="4"/>
  <c r="E31" i="4"/>
  <c r="F31" i="4"/>
  <c r="J31" i="4" l="1"/>
  <c r="K31" i="4"/>
  <c r="H31" i="4"/>
  <c r="I31" i="4"/>
  <c r="M32" i="4"/>
  <c r="L32" i="4"/>
  <c r="E32" i="4"/>
  <c r="F32" i="4"/>
  <c r="H32" i="4" l="1"/>
  <c r="I32" i="4"/>
  <c r="J32" i="4"/>
  <c r="K32" i="4"/>
  <c r="L33" i="4"/>
  <c r="M33" i="4"/>
  <c r="E33" i="4"/>
  <c r="F33" i="4"/>
  <c r="J33" i="4" l="1"/>
  <c r="K33" i="4"/>
  <c r="H33" i="4"/>
  <c r="I33" i="4"/>
  <c r="L34" i="4"/>
  <c r="M34" i="4"/>
  <c r="E34" i="4"/>
  <c r="F34" i="4"/>
  <c r="H34" i="4" l="1"/>
  <c r="I34" i="4"/>
  <c r="K34" i="4"/>
  <c r="J34" i="4"/>
  <c r="L35" i="4"/>
  <c r="M35" i="4"/>
  <c r="E35" i="4"/>
  <c r="F35" i="4"/>
  <c r="J35" i="4" l="1"/>
  <c r="K35" i="4"/>
  <c r="H35" i="4"/>
  <c r="I35" i="4"/>
  <c r="M36" i="4"/>
  <c r="L36" i="4"/>
  <c r="E36" i="4"/>
  <c r="F36" i="4"/>
  <c r="J36" i="4" l="1"/>
  <c r="K36" i="4"/>
  <c r="H36" i="4"/>
  <c r="I36" i="4"/>
  <c r="L37" i="4"/>
  <c r="M37" i="4"/>
  <c r="E37" i="4"/>
  <c r="F37" i="4"/>
  <c r="J37" i="4" l="1"/>
  <c r="K37" i="4"/>
  <c r="H37" i="4"/>
  <c r="I37" i="4"/>
  <c r="L38" i="4"/>
  <c r="M38" i="4"/>
  <c r="E38" i="4"/>
  <c r="F38" i="4"/>
  <c r="H38" i="4" l="1"/>
  <c r="I38" i="4"/>
  <c r="J38" i="4"/>
  <c r="K38" i="4"/>
  <c r="L39" i="4"/>
  <c r="M39" i="4"/>
  <c r="E39" i="4"/>
  <c r="F39" i="4"/>
  <c r="J39" i="4" l="1"/>
  <c r="K39" i="4"/>
  <c r="H39" i="4"/>
  <c r="I39" i="4"/>
  <c r="L40" i="4"/>
  <c r="M40" i="4"/>
  <c r="E40" i="4"/>
  <c r="F40" i="4"/>
  <c r="K40" i="4" l="1"/>
  <c r="J40" i="4"/>
  <c r="H40" i="4"/>
  <c r="I40" i="4"/>
  <c r="L41" i="4"/>
  <c r="M41" i="4"/>
  <c r="E41" i="4"/>
  <c r="F41" i="4"/>
  <c r="J41" i="4" l="1"/>
  <c r="K41" i="4"/>
  <c r="H41" i="4"/>
  <c r="I41" i="4"/>
  <c r="L42" i="4"/>
  <c r="M42" i="4"/>
  <c r="E42" i="4"/>
  <c r="F42" i="4"/>
  <c r="H42" i="4" l="1"/>
  <c r="I42" i="4"/>
  <c r="J42" i="4"/>
  <c r="K42" i="4"/>
  <c r="L43" i="4"/>
  <c r="M43" i="4"/>
  <c r="E43" i="4"/>
  <c r="F43" i="4"/>
  <c r="H43" i="4" l="1"/>
  <c r="I43" i="4"/>
  <c r="J43" i="4"/>
  <c r="K43" i="4"/>
  <c r="L44" i="4"/>
  <c r="M44" i="4"/>
  <c r="E44" i="4"/>
  <c r="F44" i="4"/>
  <c r="H44" i="4" l="1"/>
  <c r="I44" i="4"/>
  <c r="J44" i="4"/>
  <c r="K44" i="4"/>
  <c r="M45" i="4"/>
  <c r="L45" i="4"/>
  <c r="E45" i="4"/>
  <c r="F45" i="4"/>
  <c r="J45" i="4" l="1"/>
  <c r="K45" i="4"/>
  <c r="H45" i="4"/>
  <c r="I45" i="4"/>
  <c r="M46" i="4"/>
  <c r="L46" i="4"/>
  <c r="E46" i="4"/>
  <c r="F46" i="4"/>
  <c r="H46" i="4" l="1"/>
  <c r="I46" i="4"/>
  <c r="K46" i="4"/>
  <c r="J46" i="4"/>
  <c r="L47" i="4"/>
  <c r="M47" i="4"/>
  <c r="E47" i="4"/>
  <c r="F47" i="4"/>
  <c r="J47" i="4" l="1"/>
  <c r="K47" i="4"/>
  <c r="H47" i="4"/>
  <c r="I47" i="4"/>
  <c r="L48" i="4"/>
  <c r="M48" i="4"/>
  <c r="E48" i="4"/>
  <c r="F48" i="4"/>
  <c r="H48" i="4" l="1"/>
  <c r="I48" i="4"/>
  <c r="J48" i="4"/>
  <c r="K48" i="4"/>
  <c r="L49" i="4"/>
  <c r="M49" i="4"/>
  <c r="E49" i="4"/>
  <c r="F49" i="4"/>
  <c r="J49" i="4" l="1"/>
  <c r="K49" i="4"/>
  <c r="H49" i="4"/>
  <c r="I49" i="4"/>
  <c r="M50" i="4"/>
  <c r="L50" i="4"/>
  <c r="E50" i="4"/>
  <c r="F50" i="4"/>
  <c r="K50" i="4" l="1"/>
  <c r="J50" i="4"/>
  <c r="H50" i="4"/>
  <c r="I50" i="4"/>
  <c r="M51" i="4"/>
  <c r="L51" i="4"/>
  <c r="E51" i="4"/>
  <c r="F51" i="4"/>
  <c r="J51" i="4" l="1"/>
  <c r="K51" i="4"/>
  <c r="H51" i="4"/>
  <c r="I51" i="4"/>
  <c r="M52" i="4"/>
  <c r="L52" i="4"/>
  <c r="E52" i="4"/>
  <c r="F52" i="4"/>
  <c r="H52" i="4" l="1"/>
  <c r="I52" i="4"/>
  <c r="J52" i="4"/>
  <c r="K52" i="4"/>
  <c r="L53" i="4"/>
  <c r="M53" i="4"/>
  <c r="E53" i="4"/>
  <c r="F53" i="4"/>
  <c r="J53" i="4" l="1"/>
  <c r="K53" i="4"/>
  <c r="H53" i="4"/>
  <c r="I53" i="4"/>
</calcChain>
</file>

<file path=xl/sharedStrings.xml><?xml version="1.0" encoding="utf-8"?>
<sst xmlns="http://schemas.openxmlformats.org/spreadsheetml/2006/main" count="417" uniqueCount="55">
  <si>
    <t>CSIsym</t>
  </si>
  <si>
    <t>Date</t>
  </si>
  <si>
    <t>Open</t>
  </si>
  <si>
    <t>High</t>
  </si>
  <si>
    <t>Low</t>
  </si>
  <si>
    <t>Close</t>
  </si>
  <si>
    <t>Volume</t>
  </si>
  <si>
    <t>Open Interest</t>
  </si>
  <si>
    <t>Contract</t>
  </si>
  <si>
    <t>Seasonality</t>
  </si>
  <si>
    <t>TR1</t>
  </si>
  <si>
    <t>TR2</t>
  </si>
  <si>
    <t>TR3</t>
  </si>
  <si>
    <t>TR</t>
  </si>
  <si>
    <t>Multiplier</t>
  </si>
  <si>
    <t>Contract Value</t>
  </si>
  <si>
    <t>ATR20</t>
  </si>
  <si>
    <t>USD ATR</t>
  </si>
  <si>
    <t>Target volatility</t>
  </si>
  <si>
    <t>QTY</t>
  </si>
  <si>
    <t>% Change</t>
  </si>
  <si>
    <t>Daily P&amp;L</t>
  </si>
  <si>
    <t>OTF Tile</t>
  </si>
  <si>
    <t>BO</t>
  </si>
  <si>
    <t>TU</t>
  </si>
  <si>
    <t>Risk On</t>
  </si>
  <si>
    <t>Risk Off</t>
  </si>
  <si>
    <t>Prev 1</t>
  </si>
  <si>
    <t>Anti Prev 1</t>
  </si>
  <si>
    <t>Prev 5</t>
  </si>
  <si>
    <t>Low Eq</t>
  </si>
  <si>
    <t>High Eq</t>
  </si>
  <si>
    <t>Anti HE</t>
  </si>
  <si>
    <t>Anti 50</t>
  </si>
  <si>
    <t>Sea</t>
  </si>
  <si>
    <t>Anti Sea</t>
  </si>
  <si>
    <t>Row Labels</t>
  </si>
  <si>
    <t>Grand Total</t>
  </si>
  <si>
    <t>OTF PnL</t>
  </si>
  <si>
    <t>Anti PnL</t>
  </si>
  <si>
    <t>Sum of OTF PnL</t>
  </si>
  <si>
    <t>Sum of Anti PnL</t>
  </si>
  <si>
    <t>Account Size</t>
  </si>
  <si>
    <t>Benchmark</t>
  </si>
  <si>
    <t>Tile A/C</t>
  </si>
  <si>
    <t>Anti A/C</t>
  </si>
  <si>
    <t>Tile P&amp;L</t>
  </si>
  <si>
    <t>Anti Tile P&amp;L</t>
  </si>
  <si>
    <t>Cum Tile</t>
  </si>
  <si>
    <t>Cum Anti Tile</t>
  </si>
  <si>
    <t>Benchmark P&amp;L</t>
  </si>
  <si>
    <t>ES</t>
  </si>
  <si>
    <t>Cum Benchmark</t>
  </si>
  <si>
    <t>Bench Close</t>
  </si>
  <si>
    <t>Sum of Bench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</si>
</sst>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4" fillId="0" borderId="0" xfId="0" applyFont="1"/>
    <xf numFmtId="0" fontId="9" fillId="5" borderId="4" xfId="9"/>
    <xf numFmtId="164" fontId="11" fillId="6" borderId="4" xfId="11" applyNumberFormat="1"/>
    <xf numFmtId="0" fontId="11" fillId="6" borderId="4" xfId="11"/>
    <xf numFmtId="164" fontId="13" fillId="7" borderId="7" xfId="13" applyNumberFormat="1"/>
    <xf numFmtId="164" fontId="10" fillId="6" borderId="5" xfId="10" applyNumberFormat="1"/>
    <xf numFmtId="164" fontId="10" fillId="6" borderId="0" xfId="10" applyNumberFormat="1" applyBorder="1"/>
    <xf numFmtId="164" fontId="0" fillId="0" borderId="0" xfId="0" applyNumberFormat="1"/>
    <xf numFmtId="1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0" fontId="0" fillId="0" borderId="0" xfId="42" applyNumberFormat="1" applyFont="1"/>
    <xf numFmtId="164" fontId="9" fillId="5" borderId="4" xfId="9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gash Londragath" refreshedDate="43122.795225578702" createdVersion="5" refreshedVersion="5" minRefreshableVersion="3" recordCount="137">
  <cacheSource type="worksheet">
    <worksheetSource ref="A1:AL138" sheet="Plot"/>
  </cacheSource>
  <cacheFields count="38">
    <cacheField name="CSIsym" numFmtId="0">
      <sharedItems/>
    </cacheField>
    <cacheField name="Date" numFmtId="0">
      <sharedItems containsSemiMixedTypes="0" containsString="0" containsNumber="1" containsInteger="1" minValue="20171101" maxValue="20180112" count="50">
        <n v="20171101"/>
        <n v="20171102"/>
        <n v="20171103"/>
        <n v="20171106"/>
        <n v="20171107"/>
        <n v="20171108"/>
        <n v="20171109"/>
        <n v="20171110"/>
        <n v="20171113"/>
        <n v="20171114"/>
        <n v="20171115"/>
        <n v="20171116"/>
        <n v="20171117"/>
        <n v="20171120"/>
        <n v="20171121"/>
        <n v="20171122"/>
        <n v="20171124"/>
        <n v="20171127"/>
        <n v="20171128"/>
        <n v="20171129"/>
        <n v="20171130"/>
        <n v="20171201"/>
        <n v="20171204"/>
        <n v="20171205"/>
        <n v="20171206"/>
        <n v="20171207"/>
        <n v="20171208"/>
        <n v="20171211"/>
        <n v="20171212"/>
        <n v="20171213"/>
        <n v="20171214"/>
        <n v="20171215"/>
        <n v="20171218"/>
        <n v="20171219"/>
        <n v="20171220"/>
        <n v="20171221"/>
        <n v="20171222"/>
        <n v="20171226"/>
        <n v="20171227"/>
        <n v="20171228"/>
        <n v="20171229"/>
        <n v="20180102"/>
        <n v="20180103"/>
        <n v="20180104"/>
        <n v="20180105"/>
        <n v="20180108"/>
        <n v="20180109"/>
        <n v="20180110"/>
        <n v="20180111"/>
        <n v="20180112"/>
      </sharedItems>
    </cacheField>
    <cacheField name="Open" numFmtId="0">
      <sharedItems containsSemiMixedTypes="0" containsString="0" containsNumber="1" minValue="32.71" maxValue="2768.75"/>
    </cacheField>
    <cacheField name="High" numFmtId="0">
      <sharedItems containsSemiMixedTypes="0" containsString="0" containsNumber="1" minValue="33.03" maxValue="2790"/>
    </cacheField>
    <cacheField name="Low" numFmtId="0">
      <sharedItems containsSemiMixedTypes="0" containsString="0" containsNumber="1" minValue="32.520000000000003" maxValue="2766.75"/>
    </cacheField>
    <cacheField name="Close" numFmtId="0">
      <sharedItems containsSemiMixedTypes="0" containsString="0" containsNumber="1" minValue="32.71" maxValue="2788.75"/>
    </cacheField>
    <cacheField name="Volume" numFmtId="0">
      <sharedItems containsSemiMixedTypes="0" containsString="0" containsNumber="1" containsInteger="1" minValue="32154" maxValue="2520826"/>
    </cacheField>
    <cacheField name="Open Interest" numFmtId="0">
      <sharedItems containsSemiMixedTypes="0" containsString="0" containsNumber="1" containsInteger="1" minValue="118315" maxValue="3275991"/>
    </cacheField>
    <cacheField name="Contract" numFmtId="0">
      <sharedItems containsSemiMixedTypes="0" containsString="0" containsNumber="1" containsInteger="1" minValue="201712" maxValue="201803"/>
    </cacheField>
    <cacheField name="Seasonality" numFmtId="0">
      <sharedItems containsSemiMixedTypes="0" containsString="0" containsNumber="1" minValue="2.57" maxValue="3.53"/>
    </cacheField>
    <cacheField name="TR1" numFmtId="0">
      <sharedItems containsString="0" containsBlank="1" containsNumber="1" minValue="2.3401700000007963E-2" maxValue="1.044662289999998"/>
    </cacheField>
    <cacheField name="TR2" numFmtId="0">
      <sharedItems containsString="0" containsBlank="1" containsNumber="1" minValue="0" maxValue="0.75336221999999964"/>
    </cacheField>
    <cacheField name="TR3" numFmtId="0">
      <sharedItems containsString="0" containsBlank="1" containsNumber="1" minValue="0" maxValue="0.75"/>
    </cacheField>
    <cacheField name="TR" numFmtId="0">
      <sharedItems containsString="0" containsBlank="1" containsNumber="1" minValue="2.3401700000007963E-2" maxValue="1.044662289999998"/>
    </cacheField>
    <cacheField name="Multiplier" numFmtId="0">
      <sharedItems containsString="0" containsBlank="1" containsNumber="1" containsInteger="1" minValue="600" maxValue="2000"/>
    </cacheField>
    <cacheField name="Contract Value" numFmtId="0">
      <sharedItems containsString="0" containsBlank="1" containsNumber="1" minValue="19626" maxValue="214983.68300000002"/>
    </cacheField>
    <cacheField name="ATR20" numFmtId="0">
      <sharedItems containsString="0" containsBlank="1" containsNumber="1" minValue="6.2026453500000397E-2" maxValue="0.55074443199999945"/>
    </cacheField>
    <cacheField name="USD ATR" numFmtId="0">
      <sharedItems containsString="0" containsBlank="1" containsNumber="1" minValue="124.0529070000008" maxValue="330.44665919999966"/>
    </cacheField>
    <cacheField name="Target volatility" numFmtId="0">
      <sharedItems containsString="0" containsBlank="1" containsNumber="1" containsInteger="1" minValue="500" maxValue="500"/>
    </cacheField>
    <cacheField name="Account Size" numFmtId="0">
      <sharedItems containsString="0" containsBlank="1" containsNumber="1" containsInteger="1" minValue="5000" maxValue="5000"/>
    </cacheField>
    <cacheField name="QTY" numFmtId="0">
      <sharedItems containsString="0" containsBlank="1" containsNumber="1" containsInteger="1" minValue="1" maxValue="4"/>
    </cacheField>
    <cacheField name="% Change" numFmtId="0">
      <sharedItems containsString="0" containsBlank="1" containsNumber="1" minValue="-1.6831980763450622E-2" maxValue="2.1077283235179923E-2"/>
    </cacheField>
    <cacheField name="Daily P&amp;L" numFmtId="0">
      <sharedItems containsString="0" containsBlank="1" containsNumber="1" minValue="-421.875" maxValue="609.375"/>
    </cacheField>
    <cacheField name="Risk On" numFmtId="0">
      <sharedItems containsString="0" containsBlank="1" containsNumber="1" containsInteger="1" minValue="-1" maxValue="1"/>
    </cacheField>
    <cacheField name="Risk Off" numFmtId="0">
      <sharedItems containsString="0" containsBlank="1" containsNumber="1" containsInteger="1" minValue="-1" maxValue="1"/>
    </cacheField>
    <cacheField name="Prev 1" numFmtId="0">
      <sharedItems containsString="0" containsBlank="1" containsNumber="1" containsInteger="1" minValue="-1" maxValue="1"/>
    </cacheField>
    <cacheField name="Anti Prev 1" numFmtId="0">
      <sharedItems containsString="0" containsBlank="1" containsNumber="1" containsInteger="1" minValue="-1" maxValue="1"/>
    </cacheField>
    <cacheField name="Prev 5" numFmtId="0">
      <sharedItems containsString="0" containsBlank="1" containsNumber="1" containsInteger="1" minValue="-1" maxValue="1"/>
    </cacheField>
    <cacheField name="Low Eq" numFmtId="0">
      <sharedItems containsString="0" containsBlank="1" containsNumber="1" containsInteger="1" minValue="-1" maxValue="1"/>
    </cacheField>
    <cacheField name="High Eq" numFmtId="0">
      <sharedItems containsString="0" containsBlank="1" containsNumber="1" containsInteger="1" minValue="-1" maxValue="1"/>
    </cacheField>
    <cacheField name="Anti HE" numFmtId="0">
      <sharedItems containsString="0" containsBlank="1" containsNumber="1" containsInteger="1" minValue="-1" maxValue="1"/>
    </cacheField>
    <cacheField name="Anti 50" numFmtId="0">
      <sharedItems containsString="0" containsBlank="1" containsNumber="1" containsInteger="1" minValue="-1" maxValue="1"/>
    </cacheField>
    <cacheField name="Sea" numFmtId="0">
      <sharedItems containsString="0" containsBlank="1" containsNumber="1" containsInteger="1" minValue="-1" maxValue="1"/>
    </cacheField>
    <cacheField name="Anti Sea" numFmtId="0">
      <sharedItems containsString="0" containsBlank="1" containsNumber="1" containsInteger="1" minValue="-1" maxValue="1"/>
    </cacheField>
    <cacheField name="OTF Tile" numFmtId="0">
      <sharedItems containsString="0" containsBlank="1" containsNumber="1" containsInteger="1" minValue="-1" maxValue="1"/>
    </cacheField>
    <cacheField name="OTF PnL" numFmtId="0">
      <sharedItems containsString="0" containsBlank="1" containsNumber="1" minValue="-375" maxValue="609.375"/>
    </cacheField>
    <cacheField name="Anti PnL" numFmtId="0">
      <sharedItems containsString="0" containsBlank="1" containsNumber="1" minValue="-609.375" maxValue="375"/>
    </cacheField>
    <cacheField name="Bench Close" numFmtId="0">
      <sharedItems containsMixedTypes="1" containsNumber="1" minValue="2584.6643527199999" maxValue="2788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">
  <r>
    <s v="BO"/>
    <x v="0"/>
    <n v="34.997766509999998"/>
    <n v="35.360960400000003"/>
    <n v="34.947322919999998"/>
    <n v="35.20962961"/>
    <n v="62794"/>
    <n v="142972"/>
    <n v="201712"/>
    <n v="2.97"/>
    <n v="0.41363748000000555"/>
    <m/>
    <m/>
    <m/>
    <n v="600"/>
    <n v="21125.777765999999"/>
    <m/>
    <m/>
    <n v="500"/>
    <n v="5000"/>
    <m/>
    <m/>
    <m/>
    <n v="1"/>
    <n v="-1"/>
    <n v="0"/>
    <n v="0"/>
    <m/>
    <n v="0"/>
    <n v="-1"/>
    <n v="1"/>
    <n v="-1"/>
    <n v="0"/>
    <n v="0"/>
    <n v="1"/>
    <m/>
    <m/>
    <s v=""/>
  </r>
  <r>
    <s v="BO"/>
    <x v="1"/>
    <n v="35.139008580000002"/>
    <n v="35.411403989999997"/>
    <n v="34.896879319999996"/>
    <n v="35.169274739999999"/>
    <n v="62477"/>
    <n v="135928"/>
    <n v="201712"/>
    <n v="3.03"/>
    <n v="0.51452467000000013"/>
    <n v="0.20177437999999626"/>
    <n v="0.31275029000000387"/>
    <n v="0.51452467000000013"/>
    <n v="600"/>
    <n v="21101.564844"/>
    <m/>
    <m/>
    <n v="500"/>
    <n v="5000"/>
    <m/>
    <n v="-1.146131624984214E-3"/>
    <m/>
    <n v="1"/>
    <n v="-1"/>
    <n v="-1"/>
    <n v="1"/>
    <m/>
    <n v="-1"/>
    <n v="1"/>
    <n v="-1"/>
    <n v="1"/>
    <n v="0"/>
    <n v="0"/>
    <n v="-1"/>
    <m/>
    <m/>
    <s v=""/>
  </r>
  <r>
    <s v="BO"/>
    <x v="2"/>
    <n v="35.15918602"/>
    <n v="35.169274739999999"/>
    <n v="34.574040310000001"/>
    <n v="34.725371099999997"/>
    <n v="65478"/>
    <n v="140804"/>
    <n v="201712"/>
    <n v="3.08"/>
    <n v="0.59523442999999787"/>
    <n v="0"/>
    <n v="0.59523442999999787"/>
    <n v="0.59523442999999787"/>
    <n v="600"/>
    <n v="20835.222659999999"/>
    <m/>
    <m/>
    <n v="500"/>
    <n v="5000"/>
    <m/>
    <n v="-1.2621916240289294E-2"/>
    <m/>
    <n v="1"/>
    <n v="-1"/>
    <n v="-1"/>
    <n v="1"/>
    <m/>
    <n v="0"/>
    <n v="-1"/>
    <n v="1"/>
    <n v="0"/>
    <n v="-1"/>
    <n v="1"/>
    <n v="-1"/>
    <m/>
    <m/>
    <s v=""/>
  </r>
  <r>
    <s v="BO"/>
    <x v="3"/>
    <n v="34.705193659999999"/>
    <n v="35.300428080000003"/>
    <n v="34.563951590000002"/>
    <n v="35.038121390000001"/>
    <n v="54000"/>
    <n v="137371"/>
    <n v="201712"/>
    <n v="3.09"/>
    <n v="0.73647649000000115"/>
    <n v="0.57505698000000649"/>
    <n v="0.16141950999999466"/>
    <n v="0.73647649000000115"/>
    <n v="600"/>
    <n v="21022.872834000002"/>
    <m/>
    <m/>
    <n v="500"/>
    <n v="5000"/>
    <m/>
    <n v="9.0063915832422573E-3"/>
    <m/>
    <n v="1"/>
    <n v="-1"/>
    <n v="1"/>
    <n v="-1"/>
    <m/>
    <n v="-1"/>
    <n v="0"/>
    <n v="0"/>
    <n v="-1"/>
    <n v="-1"/>
    <n v="1"/>
    <n v="0"/>
    <m/>
    <m/>
    <s v=""/>
  </r>
  <r>
    <s v="BO"/>
    <x v="4"/>
    <n v="34.967500350000002"/>
    <n v="35.431581430000001"/>
    <n v="34.917056760000001"/>
    <n v="35.33069424"/>
    <n v="73819"/>
    <n v="132055"/>
    <n v="201712"/>
    <n v="3.09"/>
    <n v="0.51452467000000013"/>
    <n v="0.39346004000000079"/>
    <n v="0.12106462999999934"/>
    <n v="0.51452467000000013"/>
    <n v="600"/>
    <n v="21198.416544"/>
    <m/>
    <m/>
    <n v="500"/>
    <n v="5000"/>
    <m/>
    <n v="8.350129470226118E-3"/>
    <m/>
    <n v="1"/>
    <n v="-1"/>
    <n v="1"/>
    <n v="-1"/>
    <m/>
    <n v="1"/>
    <n v="0"/>
    <n v="0"/>
    <n v="0"/>
    <n v="-1"/>
    <n v="1"/>
    <n v="1"/>
    <m/>
    <m/>
    <s v=""/>
  </r>
  <r>
    <s v="BO"/>
    <x v="5"/>
    <n v="35.280250649999999"/>
    <n v="35.714065570000002"/>
    <n v="35.229807049999998"/>
    <n v="35.683799409999999"/>
    <n v="58523"/>
    <n v="124677"/>
    <n v="201712"/>
    <n v="3.1"/>
    <n v="0.48425852000000447"/>
    <n v="0.38337133000000279"/>
    <n v="0.10088719000000168"/>
    <n v="0.48425852000000447"/>
    <n v="600"/>
    <n v="21410.279645999999"/>
    <m/>
    <m/>
    <n v="500"/>
    <n v="5000"/>
    <m/>
    <n v="9.9942890338177281E-3"/>
    <m/>
    <n v="1"/>
    <n v="-1"/>
    <n v="1"/>
    <n v="-1"/>
    <m/>
    <n v="-1"/>
    <n v="0"/>
    <n v="0"/>
    <n v="0"/>
    <n v="0"/>
    <n v="0"/>
    <n v="1"/>
    <m/>
    <m/>
    <s v=""/>
  </r>
  <r>
    <s v="BO"/>
    <x v="6"/>
    <n v="35.693888129999998"/>
    <n v="35.754420439999997"/>
    <n v="35.360960400000003"/>
    <n v="35.451758869999999"/>
    <n v="73299"/>
    <n v="118823"/>
    <n v="201712"/>
    <n v="3.08"/>
    <n v="0.39346003999999368"/>
    <n v="7.0621029999998086E-2"/>
    <n v="0.3228390099999956"/>
    <n v="0.39346003999999368"/>
    <n v="600"/>
    <n v="21271.055322"/>
    <m/>
    <m/>
    <n v="500"/>
    <n v="5000"/>
    <m/>
    <n v="-6.5026859201257866E-3"/>
    <m/>
    <n v="-1"/>
    <n v="1"/>
    <n v="-1"/>
    <n v="1"/>
    <n v="1"/>
    <n v="-1"/>
    <n v="0"/>
    <n v="0"/>
    <n v="-1"/>
    <n v="0"/>
    <n v="0"/>
    <n v="-1"/>
    <m/>
    <m/>
    <s v=""/>
  </r>
  <r>
    <s v="BO"/>
    <x v="7"/>
    <n v="35.381137840000001"/>
    <n v="35.471936309999997"/>
    <n v="35.078476260000002"/>
    <n v="35.118831139999998"/>
    <n v="47058"/>
    <n v="118315"/>
    <n v="201712"/>
    <n v="3.17"/>
    <n v="0.39346004999999451"/>
    <n v="2.0177439999997659E-2"/>
    <n v="0.37328260999999685"/>
    <n v="0.39346004999999451"/>
    <n v="600"/>
    <n v="21071.298683999998"/>
    <m/>
    <m/>
    <n v="500"/>
    <n v="5000"/>
    <m/>
    <n v="-9.3910074030694075E-3"/>
    <m/>
    <n v="-1"/>
    <n v="1"/>
    <n v="-1"/>
    <n v="1"/>
    <n v="1"/>
    <n v="0"/>
    <n v="1"/>
    <n v="-1"/>
    <n v="1"/>
    <n v="1"/>
    <n v="-1"/>
    <n v="-1"/>
    <m/>
    <m/>
    <s v=""/>
  </r>
  <r>
    <s v="BO"/>
    <x v="8"/>
    <n v="35.11672445"/>
    <n v="35.126769279999998"/>
    <n v="34.584348480000003"/>
    <n v="34.63457262"/>
    <n v="54902"/>
    <n v="126108"/>
    <n v="201801"/>
    <n v="3.18"/>
    <n v="0.54242079999999504"/>
    <n v="7.93814000000026E-3"/>
    <n v="0.53448265999999478"/>
    <n v="0.54242079999999504"/>
    <n v="600"/>
    <n v="20780.743571999999"/>
    <m/>
    <m/>
    <n v="500"/>
    <n v="5000"/>
    <m/>
    <n v="-1.3789141161034591E-2"/>
    <m/>
    <n v="-1"/>
    <n v="1"/>
    <n v="-1"/>
    <n v="1"/>
    <n v="1"/>
    <n v="0"/>
    <n v="-1"/>
    <n v="1"/>
    <n v="-1"/>
    <n v="0"/>
    <n v="0"/>
    <n v="-1"/>
    <m/>
    <m/>
    <s v=""/>
  </r>
  <r>
    <s v="BO"/>
    <x v="9"/>
    <n v="34.63457262"/>
    <n v="34.704886430000002"/>
    <n v="34.303093250000003"/>
    <n v="34.313138080000002"/>
    <n v="37109"/>
    <n v="127799"/>
    <n v="201801"/>
    <n v="3.2"/>
    <n v="0.40179317999999853"/>
    <n v="7.0313810000001808E-2"/>
    <n v="0.33147936999999672"/>
    <n v="0.40179317999999853"/>
    <n v="600"/>
    <n v="20587.882848000001"/>
    <m/>
    <m/>
    <n v="500"/>
    <n v="5000"/>
    <m/>
    <n v="-9.2807422088524247E-3"/>
    <m/>
    <n v="-1"/>
    <n v="1"/>
    <n v="-1"/>
    <n v="1"/>
    <n v="-1"/>
    <n v="0"/>
    <n v="1"/>
    <n v="-1"/>
    <n v="1"/>
    <n v="0"/>
    <n v="0"/>
    <n v="-1"/>
    <m/>
    <m/>
    <s v=""/>
  </r>
  <r>
    <s v="BO"/>
    <x v="10"/>
    <n v="34.313138080000002"/>
    <n v="35.066500300000001"/>
    <n v="34.313138080000002"/>
    <n v="35.036365809999999"/>
    <n v="52869"/>
    <n v="128608"/>
    <n v="201801"/>
    <n v="3.26"/>
    <n v="0.75336221999999964"/>
    <n v="0.75336221999999964"/>
    <n v="0"/>
    <n v="0.75336221999999964"/>
    <n v="600"/>
    <n v="21021.819486"/>
    <m/>
    <m/>
    <n v="500"/>
    <n v="5000"/>
    <m/>
    <n v="2.1077283235179923E-2"/>
    <m/>
    <n v="-1"/>
    <n v="1"/>
    <n v="1"/>
    <n v="-1"/>
    <n v="-1"/>
    <n v="0"/>
    <n v="-1"/>
    <n v="1"/>
    <n v="1"/>
    <n v="1"/>
    <n v="-1"/>
    <n v="1"/>
    <m/>
    <m/>
    <s v=""/>
  </r>
  <r>
    <s v="BO"/>
    <x v="11"/>
    <n v="34.996186489999999"/>
    <n v="35.146858940000001"/>
    <n v="34.694841599999997"/>
    <n v="34.745065750000002"/>
    <n v="41280"/>
    <n v="131347"/>
    <n v="201801"/>
    <n v="3.25"/>
    <n v="0.45201734000000471"/>
    <n v="0.11049313000000183"/>
    <n v="0.34152421000000288"/>
    <n v="0.45201734000000471"/>
    <n v="600"/>
    <n v="20847.03945"/>
    <m/>
    <m/>
    <n v="500"/>
    <n v="5000"/>
    <m/>
    <n v="-8.3142201899506184E-3"/>
    <m/>
    <n v="-1"/>
    <n v="1"/>
    <n v="-1"/>
    <n v="1"/>
    <n v="-1"/>
    <n v="1"/>
    <n v="-1"/>
    <n v="1"/>
    <n v="0"/>
    <n v="1"/>
    <n v="-1"/>
    <n v="0"/>
    <m/>
    <m/>
    <s v=""/>
  </r>
  <r>
    <s v="BO"/>
    <x v="12"/>
    <n v="34.815379559999997"/>
    <n v="34.956007169999999"/>
    <n v="34.463810520000003"/>
    <n v="34.745065750000002"/>
    <n v="41995"/>
    <n v="138175"/>
    <n v="201801"/>
    <n v="3.21"/>
    <n v="0.49219664999999679"/>
    <n v="0.21094141999999749"/>
    <n v="0.2812552299999993"/>
    <n v="0.49219664999999679"/>
    <n v="600"/>
    <n v="20847.03945"/>
    <m/>
    <m/>
    <n v="500"/>
    <n v="5000"/>
    <m/>
    <n v="0"/>
    <m/>
    <n v="1"/>
    <n v="-1"/>
    <n v="0"/>
    <n v="0"/>
    <n v="-1"/>
    <n v="1"/>
    <n v="-1"/>
    <n v="1"/>
    <n v="-1"/>
    <n v="1"/>
    <n v="-1"/>
    <n v="1"/>
    <m/>
    <m/>
    <s v=""/>
  </r>
  <r>
    <s v="BO"/>
    <x v="13"/>
    <n v="34.664707110000002"/>
    <n v="34.71493126"/>
    <n v="34.001748360000001"/>
    <n v="34.252869099999998"/>
    <n v="54517"/>
    <n v="144727"/>
    <n v="201801"/>
    <n v="3.24"/>
    <n v="0.71318289999999962"/>
    <n v="3.013449000000179E-2"/>
    <n v="0.74331739000000141"/>
    <n v="0.74331739000000141"/>
    <n v="600"/>
    <n v="20551.721460000001"/>
    <m/>
    <m/>
    <n v="500"/>
    <n v="5000"/>
    <m/>
    <n v="-1.4165943836212308E-2"/>
    <m/>
    <n v="1"/>
    <n v="-1"/>
    <n v="-1"/>
    <n v="1"/>
    <n v="-1"/>
    <n v="1"/>
    <n v="-1"/>
    <n v="1"/>
    <n v="0"/>
    <n v="0"/>
    <n v="0"/>
    <n v="1"/>
    <m/>
    <m/>
    <s v=""/>
  </r>
  <r>
    <s v="BO"/>
    <x v="14"/>
    <n v="34.262913930000003"/>
    <n v="34.664707110000002"/>
    <n v="34.212689779999998"/>
    <n v="34.473855350000001"/>
    <n v="43716"/>
    <n v="144024"/>
    <n v="201801"/>
    <n v="3.25"/>
    <n v="0.45201733000000388"/>
    <n v="0.41183801000000386"/>
    <n v="4.0179320000000018E-2"/>
    <n v="0.45201733000000388"/>
    <n v="600"/>
    <n v="20684.31321"/>
    <m/>
    <m/>
    <n v="500"/>
    <n v="5000"/>
    <m/>
    <n v="6.4516128373025205E-3"/>
    <m/>
    <n v="1"/>
    <n v="-1"/>
    <n v="1"/>
    <n v="-1"/>
    <n v="-1"/>
    <n v="-1"/>
    <n v="1"/>
    <n v="-1"/>
    <n v="0"/>
    <n v="1"/>
    <n v="-1"/>
    <n v="1"/>
    <m/>
    <m/>
    <s v=""/>
  </r>
  <r>
    <s v="BO"/>
    <x v="15"/>
    <n v="34.443720859999999"/>
    <n v="34.7952899"/>
    <n v="34.252869099999998"/>
    <n v="34.353317390000001"/>
    <n v="61542"/>
    <n v="143324"/>
    <n v="201801"/>
    <n v="3.23"/>
    <n v="0.54242080000000215"/>
    <n v="0.32143454999999932"/>
    <n v="0.22098625000000283"/>
    <n v="0.54242080000000215"/>
    <n v="600"/>
    <n v="20611.990433999999"/>
    <m/>
    <m/>
    <n v="500"/>
    <n v="5000"/>
    <m/>
    <n v="-3.4965036192274924E-3"/>
    <m/>
    <n v="1"/>
    <n v="-1"/>
    <n v="-1"/>
    <n v="1"/>
    <n v="1"/>
    <n v="1"/>
    <n v="0"/>
    <n v="0"/>
    <n v="1"/>
    <n v="-1"/>
    <n v="1"/>
    <n v="0"/>
    <m/>
    <m/>
    <s v=""/>
  </r>
  <r>
    <s v="BO"/>
    <x v="16"/>
    <n v="34.373407049999997"/>
    <n v="34.373407049999997"/>
    <n v="33.981658699999997"/>
    <n v="34.232779440000002"/>
    <n v="70390"/>
    <n v="148961"/>
    <n v="201801"/>
    <n v="3.3"/>
    <n v="0.3917483500000003"/>
    <n v="2.0089659999996456E-2"/>
    <n v="0.37165869000000384"/>
    <n v="0.3917483500000003"/>
    <n v="600"/>
    <n v="20539.667664000001"/>
    <m/>
    <m/>
    <n v="500"/>
    <n v="5000"/>
    <m/>
    <n v="-3.5087717623185628E-3"/>
    <m/>
    <n v="-1"/>
    <n v="1"/>
    <n v="-1"/>
    <n v="1"/>
    <n v="-1"/>
    <n v="-1"/>
    <n v="-1"/>
    <n v="1"/>
    <n v="-1"/>
    <n v="-1"/>
    <n v="1"/>
    <n v="-1"/>
    <m/>
    <m/>
    <s v=""/>
  </r>
  <r>
    <s v="BO"/>
    <x v="17"/>
    <n v="34.28300359"/>
    <n v="34.453765689999997"/>
    <n v="33.730537959999999"/>
    <n v="33.891255229999999"/>
    <n v="100723"/>
    <n v="155655"/>
    <n v="201801"/>
    <n v="3.3"/>
    <n v="0.72322772999999785"/>
    <n v="0.22098624999999572"/>
    <n v="0.50224148000000213"/>
    <n v="0.72322772999999785"/>
    <n v="600"/>
    <n v="20334.753138"/>
    <m/>
    <m/>
    <n v="500"/>
    <n v="5000"/>
    <m/>
    <n v="-9.9765258791969964E-3"/>
    <m/>
    <n v="-1"/>
    <n v="1"/>
    <n v="-1"/>
    <n v="1"/>
    <n v="-1"/>
    <n v="0"/>
    <n v="0"/>
    <n v="0"/>
    <n v="1"/>
    <n v="1"/>
    <n v="-1"/>
    <n v="-1"/>
    <m/>
    <m/>
    <s v=""/>
  </r>
  <r>
    <s v="BO"/>
    <x v="18"/>
    <n v="33.881210400000001"/>
    <n v="34.28300359"/>
    <n v="33.830986250000002"/>
    <n v="34.28300359"/>
    <n v="87582"/>
    <n v="163634"/>
    <n v="201801"/>
    <n v="3.33"/>
    <n v="0.4520173399999976"/>
    <n v="0.39174836000000113"/>
    <n v="6.0268979999996475E-2"/>
    <n v="0.4520173399999976"/>
    <n v="600"/>
    <n v="20569.802154000001"/>
    <m/>
    <m/>
    <n v="500"/>
    <n v="5000"/>
    <m/>
    <n v="1.1558980549449574E-2"/>
    <m/>
    <n v="-1"/>
    <n v="1"/>
    <n v="1"/>
    <n v="-1"/>
    <n v="-1"/>
    <n v="-1"/>
    <n v="0"/>
    <n v="0"/>
    <n v="0"/>
    <n v="1"/>
    <n v="-1"/>
    <n v="0"/>
    <m/>
    <m/>
    <s v=""/>
  </r>
  <r>
    <s v="BO"/>
    <x v="19"/>
    <n v="34.182555290000003"/>
    <n v="34.323182899999999"/>
    <n v="33.931434549999999"/>
    <n v="34.222734610000003"/>
    <n v="73620"/>
    <n v="162914"/>
    <n v="201801"/>
    <n v="3.36"/>
    <n v="0.3917483500000003"/>
    <n v="4.0179309999999191E-2"/>
    <n v="0.35156904000000111"/>
    <n v="0.3917483500000003"/>
    <n v="600"/>
    <n v="20533.640766"/>
    <m/>
    <m/>
    <n v="500"/>
    <n v="5000"/>
    <m/>
    <n v="-1.7579842396766051E-3"/>
    <m/>
    <n v="-1"/>
    <n v="1"/>
    <n v="-1"/>
    <n v="1"/>
    <n v="1"/>
    <n v="1"/>
    <n v="0"/>
    <n v="0"/>
    <n v="1"/>
    <n v="0"/>
    <n v="0"/>
    <n v="-1"/>
    <m/>
    <m/>
    <s v=""/>
  </r>
  <r>
    <s v="BO"/>
    <x v="20"/>
    <n v="34.222734610000003"/>
    <n v="34.83546922"/>
    <n v="33.790806930000002"/>
    <n v="34.001748360000001"/>
    <n v="92477"/>
    <n v="164811"/>
    <n v="201801"/>
    <n v="3.41"/>
    <n v="1.044662289999998"/>
    <n v="0.61273460999999685"/>
    <n v="0.43192768000000115"/>
    <n v="1.044662289999998"/>
    <n v="600"/>
    <n v="20401.049016000001"/>
    <n v="0.55074443199999945"/>
    <n v="330.44665919999966"/>
    <n v="500"/>
    <n v="5000"/>
    <n v="1"/>
    <n v="-6.4572937410860756E-3"/>
    <m/>
    <n v="-1"/>
    <n v="1"/>
    <n v="-1"/>
    <n v="1"/>
    <n v="-1"/>
    <n v="-1"/>
    <n v="0"/>
    <n v="0"/>
    <n v="1"/>
    <n v="0"/>
    <n v="0"/>
    <n v="-1"/>
    <m/>
    <m/>
    <s v=""/>
  </r>
  <r>
    <s v="BO"/>
    <x v="21"/>
    <n v="34.072062160000002"/>
    <n v="34.20264495"/>
    <n v="33.750627620000003"/>
    <n v="33.84103108"/>
    <n v="47314"/>
    <n v="161338"/>
    <n v="201801"/>
    <n v="3.35"/>
    <n v="0.45201732999999678"/>
    <n v="0.20089658999999926"/>
    <n v="0.25112073999999751"/>
    <n v="0.45201732999999678"/>
    <n v="600"/>
    <n v="20304.618648"/>
    <n v="0.54761906499999924"/>
    <n v="328.57143899999954"/>
    <n v="500"/>
    <n v="5000"/>
    <n v="1"/>
    <n v="-4.7267357636547151E-3"/>
    <n v="-96.430368000000044"/>
    <n v="-1"/>
    <n v="1"/>
    <n v="-1"/>
    <n v="1"/>
    <n v="-1"/>
    <n v="1"/>
    <n v="0"/>
    <n v="0"/>
    <n v="0"/>
    <n v="-1"/>
    <n v="1"/>
    <n v="-1"/>
    <n v="96.430368000000044"/>
    <n v="-96.430368000000044"/>
    <s v=""/>
  </r>
  <r>
    <s v="BO"/>
    <x v="22"/>
    <n v="33.951524210000002"/>
    <n v="34.112241480000002"/>
    <n v="33.569820679999999"/>
    <n v="33.589910340000003"/>
    <n v="61230"/>
    <n v="160674"/>
    <n v="201801"/>
    <n v="3.34"/>
    <n v="0.54242080000000215"/>
    <n v="0.27121040000000107"/>
    <n v="0.27121040000000107"/>
    <n v="0.54242080000000215"/>
    <n v="600"/>
    <n v="20153.946204000003"/>
    <n v="0.5449783834999995"/>
    <n v="326.98703009999969"/>
    <n v="500"/>
    <n v="5000"/>
    <n v="1"/>
    <n v="-7.420599549888109E-3"/>
    <n v="-150.67244399999851"/>
    <n v="1"/>
    <n v="-1"/>
    <n v="-1"/>
    <n v="1"/>
    <n v="-1"/>
    <n v="-1"/>
    <n v="0"/>
    <n v="0"/>
    <n v="0"/>
    <n v="0"/>
    <n v="0"/>
    <n v="-1"/>
    <n v="150.67244399999851"/>
    <n v="-150.67244399999851"/>
    <s v=""/>
  </r>
  <r>
    <s v="BO"/>
    <x v="23"/>
    <n v="33.690358639999999"/>
    <n v="33.740582789999998"/>
    <n v="33.389013749999997"/>
    <n v="33.650179319999999"/>
    <n v="76339"/>
    <n v="153127"/>
    <n v="201801"/>
    <n v="3.38"/>
    <n v="0.35156904000000111"/>
    <n v="0.15067244999999474"/>
    <n v="0.20089659000000637"/>
    <n v="0.35156904000000111"/>
    <n v="600"/>
    <n v="20190.107592"/>
    <n v="0.52573301099999947"/>
    <n v="315.43980659999966"/>
    <n v="500"/>
    <n v="5000"/>
    <n v="1"/>
    <n v="1.7942584362372093E-3"/>
    <n v="36.161387999997885"/>
    <n v="1"/>
    <n v="-1"/>
    <n v="1"/>
    <n v="-1"/>
    <n v="-1"/>
    <n v="0"/>
    <n v="1"/>
    <n v="-1"/>
    <n v="1"/>
    <n v="1"/>
    <n v="-1"/>
    <n v="1"/>
    <n v="36.161387999997885"/>
    <n v="-36.161387999997885"/>
    <s v=""/>
  </r>
  <r>
    <s v="BO"/>
    <x v="24"/>
    <n v="33.559775850000001"/>
    <n v="33.740582789999998"/>
    <n v="33.198161980000002"/>
    <n v="33.318699940000002"/>
    <n v="79936"/>
    <n v="150888"/>
    <n v="201801"/>
    <n v="3.34"/>
    <n v="0.54242080999999587"/>
    <n v="9.0403469999998265E-2"/>
    <n v="0.4520173399999976"/>
    <n v="0.54242080999999587"/>
    <n v="600"/>
    <n v="19991.219964"/>
    <n v="0.52712781799999919"/>
    <n v="316.27669079999953"/>
    <n v="500"/>
    <n v="5000"/>
    <n v="1"/>
    <n v="-9.8507463169143529E-3"/>
    <n v="-198.88762799999853"/>
    <n v="-1"/>
    <n v="1"/>
    <n v="-1"/>
    <n v="1"/>
    <n v="-1"/>
    <n v="1"/>
    <n v="-1"/>
    <n v="1"/>
    <n v="-1"/>
    <n v="-1"/>
    <n v="1"/>
    <n v="-1"/>
    <n v="198.88762799999853"/>
    <n v="-198.88762799999853"/>
    <s v=""/>
  </r>
  <r>
    <s v="BO"/>
    <x v="25"/>
    <n v="33.338789599999998"/>
    <n v="33.539686189999998"/>
    <n v="32.947041239999997"/>
    <n v="33.479417210000001"/>
    <n v="84005"/>
    <n v="145986"/>
    <n v="201801"/>
    <n v="3.37"/>
    <n v="0.59264495000000039"/>
    <n v="0.22098624999999572"/>
    <n v="0.37165870000000467"/>
    <n v="0.59264495000000039"/>
    <n v="600"/>
    <n v="20087.650325999999"/>
    <n v="0.53254713949999899"/>
    <n v="319.52828369999941"/>
    <n v="500"/>
    <n v="5000"/>
    <n v="1"/>
    <n v="4.823635684748126E-3"/>
    <n v="96.430361999999548"/>
    <n v="-1"/>
    <n v="1"/>
    <n v="1"/>
    <n v="-1"/>
    <n v="-1"/>
    <n v="0"/>
    <n v="-1"/>
    <n v="1"/>
    <n v="-1"/>
    <n v="1"/>
    <n v="-1"/>
    <n v="1"/>
    <n v="96.430361999999548"/>
    <n v="-96.430361999999548"/>
    <s v=""/>
  </r>
  <r>
    <s v="BO"/>
    <x v="26"/>
    <n v="33.40910341"/>
    <n v="33.820941419999997"/>
    <n v="33.198161980000002"/>
    <n v="33.770717269999999"/>
    <n v="68624"/>
    <n v="132849"/>
    <n v="201801"/>
    <n v="3.28"/>
    <n v="0.62277943999999508"/>
    <n v="0.34152420999999578"/>
    <n v="0.2812552299999993"/>
    <n v="0.62277943999999508"/>
    <n v="600"/>
    <n v="20262.430361999999"/>
    <n v="0.54401310949999915"/>
    <n v="326.40786569999949"/>
    <n v="500"/>
    <n v="5000"/>
    <n v="1"/>
    <n v="8.7008700949844728E-3"/>
    <n v="174.78003599999849"/>
    <n v="1"/>
    <n v="-1"/>
    <n v="1"/>
    <n v="-1"/>
    <n v="-1"/>
    <n v="-1"/>
    <n v="0"/>
    <n v="0"/>
    <n v="-1"/>
    <n v="-1"/>
    <n v="1"/>
    <n v="0"/>
    <n v="0"/>
    <n v="0"/>
    <s v=""/>
  </r>
  <r>
    <s v="BO"/>
    <x v="27"/>
    <n v="33.729999999999997"/>
    <n v="33.880000000000003"/>
    <n v="33.520000000000003"/>
    <n v="33.61"/>
    <n v="52625"/>
    <n v="163340"/>
    <n v="201803"/>
    <n v="3.29"/>
    <n v="0.35999999999999943"/>
    <n v="0.10928273000000388"/>
    <n v="0.25071726999999555"/>
    <n v="0.35999999999999943"/>
    <n v="600"/>
    <n v="20166"/>
    <n v="0.54234010699999935"/>
    <n v="325.4040641999996"/>
    <n v="500"/>
    <n v="5000"/>
    <n v="1"/>
    <n v="-4.7590718525475743E-3"/>
    <n v="-96.430361999999548"/>
    <n v="1"/>
    <n v="-1"/>
    <n v="-1"/>
    <n v="1"/>
    <n v="-1"/>
    <n v="0"/>
    <n v="0"/>
    <n v="0"/>
    <n v="0"/>
    <n v="1"/>
    <n v="-1"/>
    <n v="1"/>
    <n v="-96.430361999999548"/>
    <n v="96.430361999999548"/>
    <s v=""/>
  </r>
  <r>
    <s v="BO"/>
    <x v="28"/>
    <n v="33.57"/>
    <n v="33.9"/>
    <n v="33.36"/>
    <n v="33.6"/>
    <n v="50426"/>
    <n v="164361"/>
    <n v="201803"/>
    <n v="3.29"/>
    <n v="0.53999999999999915"/>
    <n v="0.28999999999999915"/>
    <n v="0.25"/>
    <n v="0.53999999999999915"/>
    <n v="600"/>
    <n v="20160"/>
    <n v="0.54221906699999955"/>
    <n v="325.33144019999975"/>
    <n v="500"/>
    <n v="5000"/>
    <n v="1"/>
    <n v="-2.9753049687587059E-4"/>
    <n v="-5.9999999999988063"/>
    <n v="-1"/>
    <n v="1"/>
    <n v="-1"/>
    <n v="1"/>
    <n v="1"/>
    <n v="1"/>
    <n v="0"/>
    <n v="0"/>
    <n v="1"/>
    <n v="0"/>
    <n v="0"/>
    <n v="-1"/>
    <n v="5.9999999999988063"/>
    <n v="-5.9999999999988063"/>
    <s v=""/>
  </r>
  <r>
    <s v="BO"/>
    <x v="29"/>
    <n v="33.549999999999997"/>
    <n v="33.64"/>
    <n v="33.15"/>
    <n v="33.4"/>
    <n v="62716"/>
    <n v="177362"/>
    <n v="201803"/>
    <n v="3.28"/>
    <n v="0.49000000000000199"/>
    <n v="3.9999999999999147E-2"/>
    <n v="0.45000000000000284"/>
    <n v="0.49000000000000199"/>
    <n v="600"/>
    <n v="20040"/>
    <n v="0.54662940799999971"/>
    <n v="327.97764479999984"/>
    <n v="500"/>
    <n v="5000"/>
    <n v="1"/>
    <n v="-5.9523809523810371E-3"/>
    <n v="-120.00000000000171"/>
    <n v="-1"/>
    <n v="1"/>
    <n v="-1"/>
    <n v="1"/>
    <n v="-1"/>
    <n v="0"/>
    <n v="0"/>
    <n v="0"/>
    <n v="1"/>
    <n v="0"/>
    <n v="0"/>
    <n v="-1"/>
    <n v="120.00000000000171"/>
    <n v="-120.00000000000171"/>
    <s v=""/>
  </r>
  <r>
    <s v="BO"/>
    <x v="30"/>
    <n v="33.36"/>
    <n v="33.479999999999997"/>
    <n v="33.07"/>
    <n v="33.369999999999997"/>
    <n v="32154"/>
    <n v="179881"/>
    <n v="201803"/>
    <n v="3.22"/>
    <n v="0.40999999999999659"/>
    <n v="7.9999999999998295E-2"/>
    <n v="0.32999999999999829"/>
    <n v="0.40999999999999659"/>
    <n v="600"/>
    <n v="20022"/>
    <n v="0.52946129699999955"/>
    <n v="317.67677819999972"/>
    <n v="500"/>
    <n v="5000"/>
    <n v="1"/>
    <n v="-8.9820359281440529E-4"/>
    <n v="-18.000000000000682"/>
    <n v="1"/>
    <n v="-1"/>
    <n v="-1"/>
    <n v="1"/>
    <n v="1"/>
    <n v="1"/>
    <n v="-1"/>
    <n v="1"/>
    <n v="1"/>
    <n v="1"/>
    <n v="-1"/>
    <n v="1"/>
    <n v="-18.000000000000682"/>
    <n v="18.000000000000682"/>
    <s v=""/>
  </r>
  <r>
    <s v="BO"/>
    <x v="31"/>
    <n v="33.340000000000003"/>
    <n v="33.840000000000003"/>
    <n v="33.15"/>
    <n v="33.340000000000003"/>
    <n v="56202"/>
    <n v="183278"/>
    <n v="201803"/>
    <n v="3.23"/>
    <n v="0.69000000000000483"/>
    <n v="0.47000000000000597"/>
    <n v="0.21999999999999886"/>
    <n v="0.69000000000000483"/>
    <n v="600"/>
    <n v="20004.000000000004"/>
    <n v="0.54136042999999956"/>
    <n v="324.81625799999972"/>
    <n v="500"/>
    <n v="5000"/>
    <n v="1"/>
    <n v="-8.9901108780323746E-4"/>
    <n v="-17.999999999996419"/>
    <n v="1"/>
    <n v="-1"/>
    <n v="-1"/>
    <n v="1"/>
    <n v="-1"/>
    <n v="-1"/>
    <n v="0"/>
    <n v="0"/>
    <n v="0"/>
    <n v="0"/>
    <n v="0"/>
    <n v="-1"/>
    <n v="17.999999999996419"/>
    <n v="-17.999999999996419"/>
    <s v=""/>
  </r>
  <r>
    <s v="BO"/>
    <x v="32"/>
    <n v="33.33"/>
    <n v="33.56"/>
    <n v="33.15"/>
    <n v="33.18"/>
    <n v="38435"/>
    <n v="185798"/>
    <n v="201803"/>
    <n v="3.18"/>
    <n v="0.41000000000000369"/>
    <n v="0.21999999999999886"/>
    <n v="0.19000000000000483"/>
    <n v="0.41000000000000369"/>
    <n v="600"/>
    <n v="19908"/>
    <n v="0.53725059749999993"/>
    <n v="322.35035849999997"/>
    <n v="500"/>
    <n v="5000"/>
    <n v="1"/>
    <n v="-4.7990401919617183E-3"/>
    <n v="-96.000000000002231"/>
    <n v="-1"/>
    <n v="1"/>
    <n v="-1"/>
    <n v="1"/>
    <n v="-1"/>
    <n v="1"/>
    <n v="0"/>
    <n v="0"/>
    <n v="0"/>
    <n v="0"/>
    <n v="0"/>
    <n v="-1"/>
    <n v="96.000000000002231"/>
    <n v="-96.000000000002231"/>
    <s v=""/>
  </r>
  <r>
    <s v="BO"/>
    <x v="33"/>
    <n v="33.29"/>
    <n v="33.46"/>
    <n v="33.200000000000003"/>
    <n v="33.39"/>
    <n v="41711"/>
    <n v="190983"/>
    <n v="201803"/>
    <n v="3.23"/>
    <n v="0.25999999999999801"/>
    <n v="0.28000000000000114"/>
    <n v="2.0000000000003126E-2"/>
    <n v="0.28000000000000114"/>
    <n v="600"/>
    <n v="20034"/>
    <n v="0.51408472799999994"/>
    <n v="308.45083679999993"/>
    <n v="500"/>
    <n v="5000"/>
    <n v="1"/>
    <n v="6.3291139240506588E-3"/>
    <n v="126.00000000000051"/>
    <n v="-1"/>
    <n v="1"/>
    <n v="1"/>
    <n v="-1"/>
    <n v="-1"/>
    <n v="1"/>
    <n v="1"/>
    <n v="-1"/>
    <n v="0"/>
    <n v="0"/>
    <n v="0"/>
    <n v="1"/>
    <n v="126.00000000000051"/>
    <n v="-126.00000000000051"/>
    <s v=""/>
  </r>
  <r>
    <s v="BO"/>
    <x v="34"/>
    <n v="33.35"/>
    <n v="33.64"/>
    <n v="33.049999999999997"/>
    <n v="33.130000000000003"/>
    <n v="68334"/>
    <n v="201057"/>
    <n v="201803"/>
    <n v="3.23"/>
    <n v="0.59000000000000341"/>
    <n v="0.25"/>
    <n v="0.34000000000000341"/>
    <n v="0.59000000000000341"/>
    <n v="600"/>
    <n v="19878"/>
    <n v="0.52098386149999987"/>
    <n v="312.59031689999995"/>
    <n v="500"/>
    <n v="5000"/>
    <n v="1"/>
    <n v="-7.7867625037435764E-3"/>
    <n v="-155.99999999999881"/>
    <n v="-1"/>
    <n v="1"/>
    <n v="-1"/>
    <n v="1"/>
    <n v="-1"/>
    <n v="1"/>
    <n v="1"/>
    <n v="-1"/>
    <n v="0"/>
    <n v="-1"/>
    <n v="1"/>
    <n v="-1"/>
    <n v="155.99999999999881"/>
    <n v="-155.99999999999881"/>
    <s v=""/>
  </r>
  <r>
    <s v="BO"/>
    <x v="35"/>
    <n v="33.11"/>
    <n v="33.18"/>
    <n v="32.67"/>
    <n v="32.83"/>
    <n v="87975"/>
    <n v="206636"/>
    <n v="201803"/>
    <n v="3.22"/>
    <n v="0.50999999999999801"/>
    <n v="4.9999999999997158E-2"/>
    <n v="0.46000000000000085"/>
    <n v="0.50999999999999801"/>
    <n v="600"/>
    <n v="19698"/>
    <n v="0.51936282149999968"/>
    <n v="311.61769289999984"/>
    <n v="500"/>
    <n v="5000"/>
    <n v="1"/>
    <n v="-9.0552369453668659E-3"/>
    <n v="-180.00000000000256"/>
    <n v="1"/>
    <n v="-1"/>
    <n v="-1"/>
    <n v="1"/>
    <n v="-1"/>
    <n v="1"/>
    <n v="0"/>
    <n v="0"/>
    <n v="0"/>
    <n v="0"/>
    <n v="0"/>
    <n v="1"/>
    <n v="-180.00000000000256"/>
    <n v="180.00000000000256"/>
    <s v=""/>
  </r>
  <r>
    <s v="BO"/>
    <x v="36"/>
    <n v="32.79"/>
    <n v="33.03"/>
    <n v="32.68"/>
    <n v="32.94"/>
    <n v="43639"/>
    <n v="208701"/>
    <n v="201803"/>
    <n v="3.25"/>
    <n v="0.35000000000000142"/>
    <n v="0.20000000000000284"/>
    <n v="0.14999999999999858"/>
    <n v="0.35000000000000142"/>
    <n v="600"/>
    <n v="19764"/>
    <n v="0.51727540399999972"/>
    <n v="310.36524239999983"/>
    <n v="500"/>
    <n v="5000"/>
    <n v="1"/>
    <n v="3.3505939689308386E-3"/>
    <n v="65.999999999999659"/>
    <n v="1"/>
    <n v="-1"/>
    <n v="1"/>
    <n v="-1"/>
    <n v="-1"/>
    <n v="1"/>
    <n v="1"/>
    <n v="-1"/>
    <n v="1"/>
    <n v="-1"/>
    <n v="1"/>
    <n v="1"/>
    <n v="65.999999999999659"/>
    <n v="-65.999999999999659"/>
    <s v=""/>
  </r>
  <r>
    <s v="BO"/>
    <x v="37"/>
    <n v="33.01"/>
    <n v="33.549999999999997"/>
    <n v="33.01"/>
    <n v="33.42"/>
    <n v="52451"/>
    <n v="211036"/>
    <n v="201803"/>
    <n v="3.33"/>
    <n v="0.53999999999999915"/>
    <n v="0.60999999999999943"/>
    <n v="7.0000000000000284E-2"/>
    <n v="0.60999999999999943"/>
    <n v="600"/>
    <n v="20052"/>
    <n v="0.5116140174999998"/>
    <n v="306.96841049999989"/>
    <n v="500"/>
    <n v="5000"/>
    <n v="1"/>
    <n v="1.4571948998178628E-2"/>
    <n v="288.00000000000239"/>
    <n v="-1"/>
    <n v="1"/>
    <n v="1"/>
    <n v="-1"/>
    <n v="-1"/>
    <n v="0"/>
    <n v="1"/>
    <n v="-1"/>
    <n v="-1"/>
    <n v="0"/>
    <n v="0"/>
    <n v="0"/>
    <n v="0"/>
    <n v="0"/>
    <s v=""/>
  </r>
  <r>
    <s v="BO"/>
    <x v="38"/>
    <n v="33.44"/>
    <n v="33.659999999999997"/>
    <n v="33.200000000000003"/>
    <n v="33.270000000000003"/>
    <n v="62704"/>
    <n v="210889"/>
    <n v="201803"/>
    <n v="3.33"/>
    <n v="0.45999999999999375"/>
    <n v="0.23999999999999488"/>
    <n v="0.21999999999999886"/>
    <n v="0.45999999999999375"/>
    <n v="600"/>
    <n v="19962.000000000004"/>
    <n v="0.51201315049999963"/>
    <n v="307.2078902999998"/>
    <n v="500"/>
    <n v="5000"/>
    <n v="1"/>
    <n v="-4.4883303411130636E-3"/>
    <n v="-89.999999999999147"/>
    <n v="1"/>
    <n v="-1"/>
    <n v="-1"/>
    <n v="1"/>
    <n v="1"/>
    <n v="0"/>
    <n v="0"/>
    <n v="0"/>
    <n v="0"/>
    <n v="1"/>
    <n v="-1"/>
    <n v="1"/>
    <n v="-89.999999999999147"/>
    <n v="89.999999999999147"/>
    <s v=""/>
  </r>
  <r>
    <s v="BO"/>
    <x v="39"/>
    <n v="33.26"/>
    <n v="33.32"/>
    <n v="32.520000000000003"/>
    <n v="32.71"/>
    <n v="69235"/>
    <n v="215909"/>
    <n v="201803"/>
    <n v="3.33"/>
    <n v="0.79999999999999716"/>
    <n v="4.9999999999997158E-2"/>
    <n v="0.75"/>
    <n v="0.79999999999999716"/>
    <n v="600"/>
    <n v="19626"/>
    <n v="0.53242573299999951"/>
    <n v="319.45543979999968"/>
    <n v="500"/>
    <n v="5000"/>
    <n v="1"/>
    <n v="-1.6831980763450622E-2"/>
    <n v="-336.00000000000136"/>
    <n v="1"/>
    <n v="-1"/>
    <n v="-1"/>
    <n v="1"/>
    <n v="-1"/>
    <n v="-1"/>
    <n v="0"/>
    <n v="0"/>
    <n v="-1"/>
    <n v="0"/>
    <n v="0"/>
    <n v="-1"/>
    <n v="336.00000000000136"/>
    <n v="-336.00000000000136"/>
    <s v=""/>
  </r>
  <r>
    <s v="BO"/>
    <x v="40"/>
    <n v="32.71"/>
    <n v="33.369999999999997"/>
    <n v="32.6"/>
    <n v="33.26"/>
    <n v="55447"/>
    <n v="215151"/>
    <n v="201803"/>
    <n v="3.31"/>
    <n v="0.76999999999999602"/>
    <n v="0.65999999999999659"/>
    <n v="0.10999999999999943"/>
    <n v="0.76999999999999602"/>
    <n v="600"/>
    <n v="19956"/>
    <n v="0.51869261849999937"/>
    <n v="311.21557109999964"/>
    <n v="500"/>
    <n v="5000"/>
    <n v="1"/>
    <n v="1.6814429837969953E-2"/>
    <n v="329.99999999999829"/>
    <n v="-1"/>
    <n v="1"/>
    <n v="1"/>
    <n v="-1"/>
    <n v="-1"/>
    <n v="0"/>
    <n v="-1"/>
    <n v="1"/>
    <n v="0"/>
    <n v="1"/>
    <n v="-1"/>
    <n v="1"/>
    <n v="329.99999999999829"/>
    <n v="-329.99999999999829"/>
    <s v=""/>
  </r>
  <r>
    <s v="BO"/>
    <x v="41"/>
    <n v="33.39"/>
    <n v="33.619999999999997"/>
    <n v="33.229999999999997"/>
    <n v="33.549999999999997"/>
    <n v="44415"/>
    <n v="216815"/>
    <n v="201803"/>
    <n v="3.32"/>
    <n v="0.39000000000000057"/>
    <n v="0.35999999999999943"/>
    <n v="3.0000000000001137E-2"/>
    <n v="0.39000000000000057"/>
    <n v="600"/>
    <n v="20130"/>
    <n v="0.51559175199999951"/>
    <n v="309.35505119999971"/>
    <n v="500"/>
    <n v="5000"/>
    <n v="1"/>
    <n v="8.7191822008418265E-3"/>
    <n v="173.99999999999949"/>
    <n v="-1"/>
    <n v="1"/>
    <n v="1"/>
    <n v="-1"/>
    <n v="1"/>
    <n v="-1"/>
    <n v="0"/>
    <n v="0"/>
    <n v="1"/>
    <n v="0"/>
    <n v="0"/>
    <n v="-1"/>
    <n v="-173.99999999999949"/>
    <n v="173.99999999999949"/>
    <s v=""/>
  </r>
  <r>
    <s v="BO"/>
    <x v="42"/>
    <n v="33.54"/>
    <n v="33.909999999999997"/>
    <n v="33.520000000000003"/>
    <n v="33.9"/>
    <n v="51227"/>
    <n v="218765"/>
    <n v="201803"/>
    <n v="3.2"/>
    <n v="0.38999999999999346"/>
    <n v="0.35999999999999943"/>
    <n v="2.9999999999994031E-2"/>
    <n v="0.38999999999999346"/>
    <n v="600"/>
    <n v="20340"/>
    <n v="0.5079707119999991"/>
    <n v="304.78242719999946"/>
    <n v="500"/>
    <n v="5000"/>
    <n v="1"/>
    <n v="1.0432190760059655E-2"/>
    <n v="210.00000000000085"/>
    <n v="-1"/>
    <n v="1"/>
    <n v="1"/>
    <n v="-1"/>
    <n v="1"/>
    <n v="0"/>
    <n v="0"/>
    <n v="0"/>
    <n v="-1"/>
    <n v="1"/>
    <n v="-1"/>
    <n v="1"/>
    <n v="210.00000000000085"/>
    <n v="-210.00000000000085"/>
    <s v=""/>
  </r>
  <r>
    <s v="BO"/>
    <x v="43"/>
    <n v="33.82"/>
    <n v="33.979999999999997"/>
    <n v="33.700000000000003"/>
    <n v="33.869999999999997"/>
    <n v="51139"/>
    <n v="215202"/>
    <n v="201803"/>
    <n v="3.27"/>
    <n v="0.27999999999999403"/>
    <n v="7.9999999999998295E-2"/>
    <n v="0.19999999999999574"/>
    <n v="0.27999999999999403"/>
    <n v="600"/>
    <n v="20322"/>
    <n v="0.50439225999999882"/>
    <n v="302.63535599999926"/>
    <n v="500"/>
    <n v="5000"/>
    <n v="1"/>
    <n v="-8.8495575221242298E-4"/>
    <n v="-18.000000000000682"/>
    <n v="1"/>
    <n v="-1"/>
    <n v="-1"/>
    <n v="1"/>
    <n v="1"/>
    <n v="-1"/>
    <n v="0"/>
    <n v="0"/>
    <n v="-1"/>
    <n v="1"/>
    <n v="-1"/>
    <n v="0"/>
    <n v="0"/>
    <n v="0"/>
    <s v=""/>
  </r>
  <r>
    <s v="BO"/>
    <x v="44"/>
    <n v="33.86"/>
    <n v="34.1"/>
    <n v="33.700000000000003"/>
    <n v="33.76"/>
    <n v="41163"/>
    <n v="213288"/>
    <n v="201803"/>
    <n v="3.26"/>
    <n v="0.39999999999999858"/>
    <n v="0.23000000000000398"/>
    <n v="0.1699999999999946"/>
    <n v="0.39999999999999858"/>
    <n v="600"/>
    <n v="20256"/>
    <n v="0.49727121949999892"/>
    <n v="298.36273169999936"/>
    <n v="500"/>
    <n v="5000"/>
    <n v="1"/>
    <n v="-3.2477118393858706E-3"/>
    <n v="-65.999999999999659"/>
    <n v="1"/>
    <n v="-1"/>
    <n v="-1"/>
    <n v="1"/>
    <n v="1"/>
    <n v="1"/>
    <n v="1"/>
    <n v="-1"/>
    <n v="1"/>
    <n v="1"/>
    <n v="-1"/>
    <n v="1"/>
    <n v="-65.999999999999659"/>
    <n v="65.999999999999659"/>
    <s v=""/>
  </r>
  <r>
    <s v="BO"/>
    <x v="45"/>
    <n v="33.74"/>
    <n v="33.89"/>
    <n v="33.29"/>
    <n v="33.54"/>
    <n v="58852"/>
    <n v="214313"/>
    <n v="201803"/>
    <n v="3.29"/>
    <n v="0.60000000000000142"/>
    <n v="0.13000000000000256"/>
    <n v="0.46999999999999886"/>
    <n v="0.60000000000000142"/>
    <n v="600"/>
    <n v="20124"/>
    <n v="0.49763897199999896"/>
    <n v="298.58338319999939"/>
    <n v="500"/>
    <n v="5000"/>
    <n v="1"/>
    <n v="-6.5165876777250852E-3"/>
    <n v="-131.99999999999932"/>
    <n v="1"/>
    <n v="-1"/>
    <n v="-1"/>
    <n v="1"/>
    <n v="1"/>
    <n v="1"/>
    <n v="0"/>
    <n v="0"/>
    <n v="0"/>
    <n v="1"/>
    <n v="-1"/>
    <n v="1"/>
    <n v="-131.99999999999932"/>
    <n v="131.99999999999932"/>
    <s v=""/>
  </r>
  <r>
    <s v="BO"/>
    <x v="46"/>
    <n v="33.56"/>
    <n v="33.76"/>
    <n v="33.340000000000003"/>
    <n v="33.700000000000003"/>
    <n v="53592"/>
    <n v="212971"/>
    <n v="201803"/>
    <n v="3.28"/>
    <n v="0.4199999999999946"/>
    <n v="0.21999999999999886"/>
    <n v="0.19999999999999574"/>
    <n v="0.4199999999999946"/>
    <n v="600"/>
    <n v="20220"/>
    <n v="0.48749999999999893"/>
    <n v="292.49999999999937"/>
    <n v="500"/>
    <n v="5000"/>
    <n v="1"/>
    <n v="4.7704233750746478E-3"/>
    <n v="96.000000000002217"/>
    <n v="-1"/>
    <n v="1"/>
    <n v="1"/>
    <n v="-1"/>
    <n v="1"/>
    <n v="0"/>
    <n v="0"/>
    <n v="0"/>
    <n v="1"/>
    <n v="-1"/>
    <n v="1"/>
    <n v="-1"/>
    <n v="-96.000000000002217"/>
    <n v="96.000000000002217"/>
    <s v=""/>
  </r>
  <r>
    <s v="BO"/>
    <x v="47"/>
    <n v="33.65"/>
    <n v="33.83"/>
    <n v="33.229999999999997"/>
    <n v="33.450000000000003"/>
    <n v="48896"/>
    <n v="216271"/>
    <n v="201803"/>
    <n v="3.24"/>
    <n v="0.60000000000000142"/>
    <n v="0.12999999999999545"/>
    <n v="0.47000000000000597"/>
    <n v="0.60000000000000142"/>
    <n v="600"/>
    <n v="20070"/>
    <n v="0.49949999999999906"/>
    <n v="299.69999999999942"/>
    <n v="500"/>
    <n v="5000"/>
    <n v="1"/>
    <n v="-7.418397626112759E-3"/>
    <n v="-150"/>
    <n v="-1"/>
    <n v="1"/>
    <n v="-1"/>
    <n v="1"/>
    <n v="1"/>
    <n v="0"/>
    <n v="0"/>
    <n v="0"/>
    <n v="-1"/>
    <n v="0"/>
    <n v="0"/>
    <n v="-1"/>
    <n v="150"/>
    <n v="-150"/>
    <s v=""/>
  </r>
  <r>
    <s v="BO"/>
    <x v="48"/>
    <n v="33.450000000000003"/>
    <n v="33.549999999999997"/>
    <n v="33.08"/>
    <n v="33.15"/>
    <n v="55170"/>
    <n v="212958"/>
    <n v="201803"/>
    <n v="3.27"/>
    <n v="0.46999999999999886"/>
    <n v="9.9999999999994316E-2"/>
    <n v="0.37000000000000455"/>
    <n v="0.46999999999999886"/>
    <n v="600"/>
    <n v="19890"/>
    <n v="0.495999999999999"/>
    <n v="297.5999999999994"/>
    <n v="500"/>
    <n v="5000"/>
    <n v="1"/>
    <n v="-8.9686098654709785E-3"/>
    <n v="-180.00000000000253"/>
    <n v="-1"/>
    <n v="1"/>
    <n v="-1"/>
    <n v="1"/>
    <n v="-1"/>
    <n v="0"/>
    <n v="0"/>
    <n v="0"/>
    <n v="-1"/>
    <n v="-1"/>
    <n v="1"/>
    <n v="-1"/>
    <n v="180.00000000000253"/>
    <n v="-180.00000000000253"/>
    <s v=""/>
  </r>
  <r>
    <s v="BO"/>
    <x v="49"/>
    <n v="33.08"/>
    <n v="33.4"/>
    <n v="32.83"/>
    <n v="33.130000000000003"/>
    <n v="62735"/>
    <n v="212958"/>
    <n v="201803"/>
    <n v="3.29"/>
    <n v="0.57000000000000028"/>
    <n v="0.25"/>
    <n v="0.32000000000000028"/>
    <n v="0.57000000000000028"/>
    <n v="600"/>
    <n v="19878"/>
    <n v="0.49999999999999895"/>
    <n v="299.99999999999937"/>
    <n v="500"/>
    <n v="5000"/>
    <n v="1"/>
    <n v="-6.0331825037695391E-4"/>
    <n v="-11.999999999997613"/>
    <n v="1"/>
    <n v="-1"/>
    <n v="-1"/>
    <n v="1"/>
    <n v="-1"/>
    <n v="-1"/>
    <n v="1"/>
    <n v="-1"/>
    <n v="1"/>
    <n v="-1"/>
    <n v="1"/>
    <n v="-1"/>
    <n v="11.999999999997613"/>
    <n v="-11.999999999997613"/>
    <s v=""/>
  </r>
  <r>
    <s v="TU"/>
    <x v="0"/>
    <n v="107.50744263999999"/>
    <n v="107.50744263999999"/>
    <n v="107.45283866"/>
    <n v="107.4684398"/>
    <n v="432009"/>
    <n v="1645329"/>
    <n v="201712"/>
    <n v="3.27"/>
    <n v="5.4603979999996E-2"/>
    <m/>
    <m/>
    <m/>
    <n v="2000"/>
    <n v="214936.87959999999"/>
    <m/>
    <m/>
    <n v="500"/>
    <n v="5000"/>
    <m/>
    <m/>
    <m/>
    <n v="1"/>
    <n v="-1"/>
    <n v="0"/>
    <n v="0"/>
    <m/>
    <n v="0"/>
    <n v="-1"/>
    <n v="1"/>
    <n v="1"/>
    <n v="-1"/>
    <n v="1"/>
    <n v="0"/>
    <m/>
    <m/>
    <s v=""/>
  </r>
  <r>
    <s v="TU"/>
    <x v="1"/>
    <n v="107.48404093000001"/>
    <n v="107.52304377999999"/>
    <n v="107.4684398"/>
    <n v="107.49184150000001"/>
    <n v="334434"/>
    <n v="1674202"/>
    <n v="201712"/>
    <n v="3.17"/>
    <n v="5.4603979999996E-2"/>
    <n v="5.4603979999996E-2"/>
    <n v="0"/>
    <n v="5.4603979999996E-2"/>
    <n v="2000"/>
    <n v="214983.68300000002"/>
    <m/>
    <m/>
    <n v="500"/>
    <n v="5000"/>
    <m/>
    <n v="2.1775416153392379E-4"/>
    <m/>
    <n v="1"/>
    <n v="-1"/>
    <n v="1"/>
    <n v="-1"/>
    <m/>
    <n v="0"/>
    <n v="1"/>
    <n v="-1"/>
    <n v="0"/>
    <n v="1"/>
    <n v="-1"/>
    <n v="1"/>
    <m/>
    <m/>
    <s v=""/>
  </r>
  <r>
    <s v="TU"/>
    <x v="2"/>
    <n v="107.49184150000001"/>
    <n v="107.53864492"/>
    <n v="107.43723752"/>
    <n v="107.4684398"/>
    <n v="288972"/>
    <n v="1696803"/>
    <n v="201712"/>
    <n v="3.17"/>
    <n v="0.10140739999999937"/>
    <n v="4.680341999998916E-2"/>
    <n v="5.460398000001021E-2"/>
    <n v="0.10140739999999937"/>
    <n v="2000"/>
    <n v="214936.87959999999"/>
    <m/>
    <m/>
    <n v="500"/>
    <n v="5000"/>
    <m/>
    <n v="-2.177067549820324E-4"/>
    <m/>
    <n v="1"/>
    <n v="-1"/>
    <n v="-1"/>
    <n v="1"/>
    <m/>
    <n v="-1"/>
    <n v="1"/>
    <n v="-1"/>
    <n v="0"/>
    <n v="1"/>
    <n v="-1"/>
    <n v="0"/>
    <m/>
    <m/>
    <s v=""/>
  </r>
  <r>
    <s v="TU"/>
    <x v="3"/>
    <n v="107.47624036000001"/>
    <n v="107.49964206999999"/>
    <n v="107.46063923"/>
    <n v="107.47624036000001"/>
    <n v="285676"/>
    <n v="1724027"/>
    <n v="201712"/>
    <n v="3.13"/>
    <n v="3.9002839999994876E-2"/>
    <n v="3.1202269999994314E-2"/>
    <n v="7.8005700000005618E-3"/>
    <n v="3.9002839999994876E-2"/>
    <n v="2000"/>
    <n v="214952.48072000002"/>
    <m/>
    <m/>
    <n v="500"/>
    <n v="5000"/>
    <m/>
    <n v="7.2584658477630937E-5"/>
    <m/>
    <n v="1"/>
    <n v="-1"/>
    <n v="1"/>
    <n v="-1"/>
    <m/>
    <n v="0"/>
    <n v="-1"/>
    <n v="1"/>
    <n v="0"/>
    <n v="1"/>
    <n v="-1"/>
    <n v="1"/>
    <m/>
    <m/>
    <s v=""/>
  </r>
  <r>
    <s v="TU"/>
    <x v="4"/>
    <n v="107.4684398"/>
    <n v="107.47624036000001"/>
    <n v="107.45283866"/>
    <n v="107.4684398"/>
    <n v="265254"/>
    <n v="1743218"/>
    <n v="201712"/>
    <n v="3.1"/>
    <n v="2.3401700000007963E-2"/>
    <n v="0"/>
    <n v="2.3401700000007963E-2"/>
    <n v="2.3401700000007963E-2"/>
    <n v="2000"/>
    <n v="214936.87959999999"/>
    <m/>
    <m/>
    <n v="500"/>
    <n v="5000"/>
    <m/>
    <n v="-7.257939032737151E-5"/>
    <m/>
    <n v="1"/>
    <n v="-1"/>
    <n v="-1"/>
    <n v="1"/>
    <m/>
    <n v="0"/>
    <n v="1"/>
    <n v="-1"/>
    <n v="0"/>
    <n v="-1"/>
    <n v="1"/>
    <n v="-1"/>
    <m/>
    <m/>
    <s v=""/>
  </r>
  <r>
    <s v="TU"/>
    <x v="5"/>
    <n v="107.45283866"/>
    <n v="107.47624036000001"/>
    <n v="107.42943695"/>
    <n v="107.44503809"/>
    <n v="242937"/>
    <n v="1749783"/>
    <n v="201712"/>
    <n v="3.06"/>
    <n v="4.6803410000009649E-2"/>
    <n v="7.8005600000068398E-3"/>
    <n v="3.9002850000002809E-2"/>
    <n v="4.6803410000009649E-2"/>
    <n v="2000"/>
    <n v="214890.07618"/>
    <m/>
    <m/>
    <n v="500"/>
    <n v="5000"/>
    <m/>
    <n v="-2.1775425458443927E-4"/>
    <m/>
    <n v="1"/>
    <n v="-1"/>
    <n v="-1"/>
    <n v="1"/>
    <m/>
    <n v="0"/>
    <n v="-1"/>
    <n v="1"/>
    <n v="0"/>
    <n v="0"/>
    <n v="0"/>
    <n v="0"/>
    <m/>
    <m/>
    <s v=""/>
  </r>
  <r>
    <s v="TU"/>
    <x v="6"/>
    <n v="107.43723752"/>
    <n v="107.47624036000001"/>
    <n v="107.42163638"/>
    <n v="107.47624036000001"/>
    <n v="424312"/>
    <n v="1749579"/>
    <n v="201712"/>
    <n v="3.06"/>
    <n v="5.460398000001021E-2"/>
    <n v="3.1202270000008525E-2"/>
    <n v="2.3401710000001685E-2"/>
    <n v="5.460398000001021E-2"/>
    <n v="2000"/>
    <n v="214952.48072000002"/>
    <m/>
    <m/>
    <n v="500"/>
    <n v="5000"/>
    <m/>
    <n v="2.9040214936563503E-4"/>
    <m/>
    <n v="-1"/>
    <n v="1"/>
    <n v="1"/>
    <n v="-1"/>
    <n v="-1"/>
    <n v="0"/>
    <n v="1"/>
    <n v="-1"/>
    <n v="1"/>
    <n v="0"/>
    <n v="0"/>
    <n v="0"/>
    <m/>
    <m/>
    <s v=""/>
  </r>
  <r>
    <s v="TU"/>
    <x v="7"/>
    <n v="107.46063923"/>
    <n v="107.4684398"/>
    <n v="107.41383580999999"/>
    <n v="107.42163638"/>
    <n v="286446"/>
    <n v="1739250"/>
    <n v="201712"/>
    <n v="3.04"/>
    <n v="5.4603990000003932E-2"/>
    <n v="7.8005600000068398E-3"/>
    <n v="6.2404550000010772E-2"/>
    <n v="6.2404550000010772E-2"/>
    <n v="2000"/>
    <n v="214843.27275999999"/>
    <m/>
    <m/>
    <n v="500"/>
    <n v="5000"/>
    <m/>
    <n v="-5.080562905541722E-4"/>
    <m/>
    <n v="-1"/>
    <n v="1"/>
    <n v="-1"/>
    <n v="1"/>
    <n v="-1"/>
    <n v="0"/>
    <n v="1"/>
    <n v="-1"/>
    <n v="0"/>
    <n v="-1"/>
    <n v="1"/>
    <n v="-1"/>
    <m/>
    <m/>
    <s v=""/>
  </r>
  <r>
    <s v="TU"/>
    <x v="8"/>
    <n v="107.42943695"/>
    <n v="107.44503809"/>
    <n v="107.35923183"/>
    <n v="107.37483297"/>
    <n v="281294"/>
    <n v="1752754"/>
    <n v="201712"/>
    <n v="2.93"/>
    <n v="8.5806259999998247E-2"/>
    <n v="2.3401710000001685E-2"/>
    <n v="6.2404549999996561E-2"/>
    <n v="8.5806259999998247E-2"/>
    <n v="2000"/>
    <n v="214749.66594000001"/>
    <m/>
    <m/>
    <n v="500"/>
    <n v="5000"/>
    <m/>
    <n v="-4.3569816637711731E-4"/>
    <m/>
    <n v="-1"/>
    <n v="1"/>
    <n v="-1"/>
    <n v="1"/>
    <n v="-1"/>
    <n v="-1"/>
    <n v="0"/>
    <n v="0"/>
    <n v="1"/>
    <n v="1"/>
    <n v="-1"/>
    <n v="-1"/>
    <m/>
    <m/>
    <s v=""/>
  </r>
  <r>
    <s v="TU"/>
    <x v="9"/>
    <n v="107.3670324"/>
    <n v="107.38263354"/>
    <n v="107.34363069"/>
    <n v="107.35923183"/>
    <n v="370513"/>
    <n v="1755213"/>
    <n v="201712"/>
    <n v="2.93"/>
    <n v="3.9002850000002809E-2"/>
    <n v="7.8005700000005618E-3"/>
    <n v="3.1202280000002247E-2"/>
    <n v="3.9002850000002809E-2"/>
    <n v="2000"/>
    <n v="214718.46366000001"/>
    <m/>
    <m/>
    <n v="500"/>
    <n v="5000"/>
    <m/>
    <n v="-1.4529605838232136E-4"/>
    <m/>
    <n v="-1"/>
    <n v="1"/>
    <n v="-1"/>
    <n v="1"/>
    <n v="-1"/>
    <n v="0"/>
    <n v="1"/>
    <n v="-1"/>
    <n v="0"/>
    <n v="1"/>
    <n v="-1"/>
    <n v="-1"/>
    <m/>
    <m/>
    <s v=""/>
  </r>
  <r>
    <s v="TU"/>
    <x v="10"/>
    <n v="107.37483297"/>
    <n v="107.42943695"/>
    <n v="107.35923183"/>
    <n v="107.37483297"/>
    <n v="535684"/>
    <n v="1731804"/>
    <n v="201712"/>
    <n v="3"/>
    <n v="7.0205119999997123E-2"/>
    <n v="7.0205119999997123E-2"/>
    <n v="0"/>
    <n v="7.0205119999997123E-2"/>
    <n v="2000"/>
    <n v="214749.66594000001"/>
    <m/>
    <m/>
    <n v="500"/>
    <n v="5000"/>
    <m/>
    <n v="1.4531717239468555E-4"/>
    <m/>
    <n v="-1"/>
    <n v="1"/>
    <n v="1"/>
    <n v="-1"/>
    <n v="-1"/>
    <n v="-1"/>
    <n v="0"/>
    <n v="0"/>
    <n v="1"/>
    <n v="-1"/>
    <n v="1"/>
    <n v="-1"/>
    <m/>
    <m/>
    <s v=""/>
  </r>
  <r>
    <s v="TU"/>
    <x v="11"/>
    <n v="107.37483297"/>
    <n v="107.38263354"/>
    <n v="107.32022898"/>
    <n v="107.32802955"/>
    <n v="452645"/>
    <n v="1741621"/>
    <n v="201712"/>
    <n v="2.98"/>
    <n v="6.2404560000004494E-2"/>
    <n v="7.8005700000005618E-3"/>
    <n v="5.4603990000003932E-2"/>
    <n v="6.2404560000004494E-2"/>
    <n v="2000"/>
    <n v="214656.05909999998"/>
    <m/>
    <m/>
    <n v="500"/>
    <n v="5000"/>
    <m/>
    <n v="-4.3588817514696404E-4"/>
    <m/>
    <n v="-1"/>
    <n v="1"/>
    <n v="-1"/>
    <n v="1"/>
    <n v="-1"/>
    <n v="1"/>
    <n v="0"/>
    <n v="0"/>
    <n v="-1"/>
    <n v="-1"/>
    <n v="1"/>
    <n v="-1"/>
    <m/>
    <m/>
    <s v=""/>
  </r>
  <r>
    <s v="TU"/>
    <x v="12"/>
    <n v="107.32802955"/>
    <n v="107.34363069"/>
    <n v="107.30462785"/>
    <n v="107.31242841"/>
    <n v="376264"/>
    <n v="1768384"/>
    <n v="201712"/>
    <n v="2.96"/>
    <n v="3.9002839999994876E-2"/>
    <n v="1.5601140000001124E-2"/>
    <n v="2.3401699999993752E-2"/>
    <n v="3.9002839999994876E-2"/>
    <n v="2000"/>
    <n v="214624.85681999999"/>
    <m/>
    <m/>
    <n v="500"/>
    <n v="5000"/>
    <m/>
    <n v="-1.4535941883413739E-4"/>
    <m/>
    <n v="1"/>
    <n v="-1"/>
    <n v="-1"/>
    <n v="1"/>
    <n v="-1"/>
    <n v="1"/>
    <n v="0"/>
    <n v="0"/>
    <n v="-1"/>
    <n v="-1"/>
    <n v="1"/>
    <n v="0"/>
    <m/>
    <m/>
    <s v=""/>
  </r>
  <r>
    <s v="TU"/>
    <x v="13"/>
    <n v="107.32022898"/>
    <n v="107.34363069"/>
    <n v="107.265625"/>
    <n v="107.265625"/>
    <n v="592332"/>
    <n v="1739370"/>
    <n v="201712"/>
    <n v="2.92"/>
    <n v="7.8005689999997685E-2"/>
    <n v="3.1202280000002247E-2"/>
    <n v="4.6803409999995438E-2"/>
    <n v="7.8005689999997685E-2"/>
    <n v="2000"/>
    <n v="214531.25"/>
    <m/>
    <m/>
    <n v="500"/>
    <n v="5000"/>
    <m/>
    <n v="-4.3614156061381261E-4"/>
    <m/>
    <n v="1"/>
    <n v="-1"/>
    <n v="-1"/>
    <n v="1"/>
    <n v="-1"/>
    <n v="0"/>
    <n v="0"/>
    <n v="0"/>
    <n v="0"/>
    <n v="0"/>
    <n v="0"/>
    <n v="0"/>
    <m/>
    <m/>
    <s v=""/>
  </r>
  <r>
    <s v="TU"/>
    <x v="14"/>
    <n v="107.265625"/>
    <n v="107.27342557"/>
    <n v="107.21102102"/>
    <n v="107.22662215"/>
    <n v="652930"/>
    <n v="1575755"/>
    <n v="201712"/>
    <n v="2.86"/>
    <n v="6.2404549999996561E-2"/>
    <n v="7.8005700000005618E-3"/>
    <n v="5.4603979999996E-2"/>
    <n v="6.2404549999996561E-2"/>
    <n v="2000"/>
    <n v="214453.24429999999"/>
    <m/>
    <m/>
    <n v="500"/>
    <n v="5000"/>
    <m/>
    <n v="-3.6360996358342023E-4"/>
    <m/>
    <n v="1"/>
    <n v="-1"/>
    <n v="-1"/>
    <n v="1"/>
    <n v="-1"/>
    <n v="0"/>
    <n v="1"/>
    <n v="-1"/>
    <n v="1"/>
    <n v="0"/>
    <n v="0"/>
    <n v="0"/>
    <m/>
    <m/>
    <s v=""/>
  </r>
  <r>
    <s v="TU"/>
    <x v="15"/>
    <n v="107.22662215"/>
    <n v="107.33583012"/>
    <n v="107.22662215"/>
    <n v="107.32802955"/>
    <n v="866495"/>
    <n v="1300417"/>
    <n v="201712"/>
    <n v="2.92"/>
    <n v="0.10920796999999993"/>
    <n v="0.10920796999999993"/>
    <n v="0"/>
    <n v="0.10920796999999993"/>
    <n v="2000"/>
    <n v="214656.05909999998"/>
    <m/>
    <m/>
    <n v="500"/>
    <n v="5000"/>
    <m/>
    <n v="9.4572968882802183E-4"/>
    <m/>
    <n v="1"/>
    <n v="-1"/>
    <n v="1"/>
    <n v="-1"/>
    <n v="-1"/>
    <n v="0"/>
    <n v="1"/>
    <n v="-1"/>
    <n v="0"/>
    <n v="0"/>
    <n v="0"/>
    <n v="1"/>
    <m/>
    <m/>
    <s v=""/>
  </r>
  <r>
    <s v="TU"/>
    <x v="16"/>
    <n v="107.32802955"/>
    <n v="107.33583012"/>
    <n v="107.28902671"/>
    <n v="107.28902671"/>
    <n v="386756"/>
    <n v="1156983"/>
    <n v="201712"/>
    <n v="2.89"/>
    <n v="4.6803409999995438E-2"/>
    <n v="7.8005700000005618E-3"/>
    <n v="3.9002839999994876E-2"/>
    <n v="4.6803409999995438E-2"/>
    <n v="2000"/>
    <n v="214578.05342000001"/>
    <m/>
    <m/>
    <n v="500"/>
    <n v="5000"/>
    <m/>
    <n v="-3.6339845391296366E-4"/>
    <m/>
    <n v="-1"/>
    <n v="1"/>
    <n v="-1"/>
    <n v="1"/>
    <n v="-1"/>
    <n v="0"/>
    <n v="-1"/>
    <n v="1"/>
    <n v="-1"/>
    <n v="-1"/>
    <n v="1"/>
    <n v="-1"/>
    <m/>
    <m/>
    <s v=""/>
  </r>
  <r>
    <s v="TU"/>
    <x v="17"/>
    <n v="107.29682728"/>
    <n v="107.31242841"/>
    <n v="107.265625"/>
    <n v="107.31242841"/>
    <n v="1258620"/>
    <n v="706307"/>
    <n v="201712"/>
    <n v="2.88"/>
    <n v="4.6803409999995438E-2"/>
    <n v="2.3401699999993752E-2"/>
    <n v="2.3401710000001685E-2"/>
    <n v="4.6803409999995438E-2"/>
    <n v="2000"/>
    <n v="214624.85681999999"/>
    <m/>
    <m/>
    <n v="500"/>
    <n v="5000"/>
    <m/>
    <n v="2.1811829893142809E-4"/>
    <m/>
    <n v="-1"/>
    <n v="1"/>
    <n v="1"/>
    <n v="-1"/>
    <n v="-1"/>
    <n v="-1"/>
    <n v="0"/>
    <n v="0"/>
    <n v="-1"/>
    <n v="0"/>
    <n v="0"/>
    <n v="-1"/>
    <m/>
    <m/>
    <s v=""/>
  </r>
  <r>
    <s v="TU"/>
    <x v="18"/>
    <n v="107.30462785"/>
    <n v="107.33583012"/>
    <n v="107.27342557"/>
    <n v="107.28902671"/>
    <n v="1133444"/>
    <n v="335440"/>
    <n v="201712"/>
    <n v="2.96"/>
    <n v="6.2404549999996561E-2"/>
    <n v="2.3401710000001685E-2"/>
    <n v="3.9002839999994876E-2"/>
    <n v="6.2404549999996561E-2"/>
    <n v="2000"/>
    <n v="214578.05342000001"/>
    <m/>
    <m/>
    <n v="500"/>
    <n v="5000"/>
    <m/>
    <n v="-2.1807073371394366E-4"/>
    <m/>
    <n v="-1"/>
    <n v="1"/>
    <n v="-1"/>
    <n v="1"/>
    <n v="1"/>
    <n v="-1"/>
    <n v="-1"/>
    <n v="1"/>
    <n v="0"/>
    <n v="-1"/>
    <n v="1"/>
    <n v="-1"/>
    <m/>
    <m/>
    <s v=""/>
  </r>
  <r>
    <s v="TU"/>
    <x v="19"/>
    <n v="107.2890625"/>
    <n v="107.296875"/>
    <n v="107.2265625"/>
    <n v="107.265625"/>
    <n v="503309"/>
    <n v="1654936"/>
    <n v="201803"/>
    <n v="3"/>
    <n v="7.03125E-2"/>
    <n v="7.8482899999983147E-3"/>
    <n v="6.2464210000001685E-2"/>
    <n v="7.03125E-2"/>
    <n v="2000"/>
    <n v="214531.25"/>
    <m/>
    <m/>
    <n v="500"/>
    <n v="5000"/>
    <m/>
    <n v="-2.1811839213767888E-4"/>
    <m/>
    <n v="-1"/>
    <n v="1"/>
    <n v="-1"/>
    <n v="1"/>
    <n v="1"/>
    <n v="-1"/>
    <n v="0"/>
    <n v="0"/>
    <n v="-1"/>
    <n v="0"/>
    <n v="0"/>
    <n v="-1"/>
    <m/>
    <m/>
    <s v=""/>
  </r>
  <r>
    <s v="TU"/>
    <x v="20"/>
    <n v="107.25"/>
    <n v="107.2578125"/>
    <n v="107.1796875"/>
    <n v="107.203125"/>
    <n v="647732"/>
    <n v="1666122"/>
    <n v="201803"/>
    <n v="3.04"/>
    <n v="7.8125E-2"/>
    <n v="7.8125E-3"/>
    <n v="8.59375E-2"/>
    <n v="8.59375E-2"/>
    <n v="2000"/>
    <n v="214406.25"/>
    <n v="6.2026453500000397E-2"/>
    <n v="124.0529070000008"/>
    <n v="500"/>
    <n v="5000"/>
    <n v="4"/>
    <n v="-5.8266569555717404E-4"/>
    <m/>
    <n v="-1"/>
    <n v="1"/>
    <n v="-1"/>
    <n v="1"/>
    <n v="1"/>
    <n v="1"/>
    <n v="1"/>
    <n v="-1"/>
    <n v="-1"/>
    <n v="1"/>
    <n v="-1"/>
    <n v="0"/>
    <m/>
    <m/>
    <s v=""/>
  </r>
  <r>
    <s v="TU"/>
    <x v="21"/>
    <n v="107.203125"/>
    <n v="107.2890625"/>
    <n v="107.1328125"/>
    <n v="107.21875"/>
    <n v="781677"/>
    <n v="1703171"/>
    <n v="201803"/>
    <n v="2.96"/>
    <n v="0.15625"/>
    <n v="8.59375E-2"/>
    <n v="7.03125E-2"/>
    <n v="0.15625"/>
    <n v="2000"/>
    <n v="214437.5"/>
    <n v="6.7108754500000603E-2"/>
    <n v="134.2175090000012"/>
    <n v="500"/>
    <n v="5000"/>
    <n v="3"/>
    <n v="1.4575134819997084E-4"/>
    <n v="125"/>
    <n v="-1"/>
    <n v="1"/>
    <n v="1"/>
    <n v="-1"/>
    <n v="-1"/>
    <n v="1"/>
    <n v="-1"/>
    <n v="1"/>
    <n v="1"/>
    <n v="1"/>
    <n v="-1"/>
    <n v="1"/>
    <n v="125"/>
    <n v="-125"/>
    <s v=""/>
  </r>
  <r>
    <s v="TU"/>
    <x v="22"/>
    <n v="107.1796875"/>
    <n v="107.1875"/>
    <n v="107.1328125"/>
    <n v="107.15625"/>
    <n v="326291"/>
    <n v="1702764"/>
    <n v="201803"/>
    <n v="2.95"/>
    <n v="5.46875E-2"/>
    <n v="3.125E-2"/>
    <n v="8.59375E-2"/>
    <n v="8.59375E-2"/>
    <n v="2000"/>
    <n v="214312.5"/>
    <n v="6.6335259500000632E-2"/>
    <n v="132.67051900000126"/>
    <n v="500"/>
    <n v="5000"/>
    <n v="3"/>
    <n v="-5.8292043136111925E-4"/>
    <n v="-375"/>
    <n v="1"/>
    <n v="-1"/>
    <n v="-1"/>
    <n v="1"/>
    <n v="-1"/>
    <n v="0"/>
    <n v="0"/>
    <n v="0"/>
    <n v="1"/>
    <n v="1"/>
    <n v="-1"/>
    <n v="1"/>
    <n v="-375"/>
    <n v="375"/>
    <s v=""/>
  </r>
  <r>
    <s v="TU"/>
    <x v="23"/>
    <n v="107.15625"/>
    <n v="107.1640625"/>
    <n v="107.09375"/>
    <n v="107.1171875"/>
    <n v="423617"/>
    <n v="1721305"/>
    <n v="201803"/>
    <n v="2.91"/>
    <n v="7.03125E-2"/>
    <n v="7.8125E-3"/>
    <n v="6.25E-2"/>
    <n v="7.03125E-2"/>
    <n v="2000"/>
    <n v="214234.375"/>
    <n v="6.7900742500000888E-2"/>
    <n v="135.80148500000178"/>
    <n v="500"/>
    <n v="5000"/>
    <n v="3"/>
    <n v="-3.6453776611256928E-4"/>
    <n v="-234.375"/>
    <n v="1"/>
    <n v="-1"/>
    <n v="-1"/>
    <n v="1"/>
    <n v="-1"/>
    <n v="1"/>
    <n v="-1"/>
    <n v="1"/>
    <n v="1"/>
    <n v="0"/>
    <n v="0"/>
    <n v="1"/>
    <n v="-234.375"/>
    <n v="234.375"/>
    <s v=""/>
  </r>
  <r>
    <s v="TU"/>
    <x v="24"/>
    <n v="107.1328125"/>
    <n v="107.1953125"/>
    <n v="107.1171875"/>
    <n v="107.1640625"/>
    <n v="454566"/>
    <n v="1705847"/>
    <n v="201803"/>
    <n v="2.9"/>
    <n v="7.8125E-2"/>
    <n v="7.8125E-2"/>
    <n v="0"/>
    <n v="7.8125E-2"/>
    <n v="2000"/>
    <n v="214328.125"/>
    <n v="7.0636907500000484E-2"/>
    <n v="141.27381500000098"/>
    <n v="500"/>
    <n v="5000"/>
    <n v="3"/>
    <n v="4.376048428269273E-4"/>
    <n v="281.25"/>
    <n v="-1"/>
    <n v="1"/>
    <n v="1"/>
    <n v="-1"/>
    <n v="-1"/>
    <n v="0"/>
    <n v="0"/>
    <n v="0"/>
    <n v="1"/>
    <n v="-1"/>
    <n v="1"/>
    <n v="-1"/>
    <n v="-281.25"/>
    <n v="281.25"/>
    <s v=""/>
  </r>
  <r>
    <s v="TU"/>
    <x v="25"/>
    <n v="107.15625"/>
    <n v="107.1796875"/>
    <n v="107.140625"/>
    <n v="107.1484375"/>
    <n v="329365"/>
    <n v="1714870"/>
    <n v="201803"/>
    <n v="2.87"/>
    <n v="3.90625E-2"/>
    <n v="1.5625E-2"/>
    <n v="2.34375E-2"/>
    <n v="3.90625E-2"/>
    <n v="2000"/>
    <n v="214296.875"/>
    <n v="7.024986200000001E-2"/>
    <n v="140.49972400000001"/>
    <n v="500"/>
    <n v="5000"/>
    <n v="3"/>
    <n v="-1.4580447619741925E-4"/>
    <n v="-93.75"/>
    <n v="-1"/>
    <n v="1"/>
    <n v="-1"/>
    <n v="1"/>
    <n v="-1"/>
    <n v="0"/>
    <n v="1"/>
    <n v="-1"/>
    <n v="-1"/>
    <n v="1"/>
    <n v="-1"/>
    <n v="-1"/>
    <n v="93.75"/>
    <n v="-93.75"/>
    <s v=""/>
  </r>
  <r>
    <s v="TU"/>
    <x v="26"/>
    <n v="107.15625"/>
    <n v="107.203125"/>
    <n v="107.125"/>
    <n v="107.171875"/>
    <n v="327225"/>
    <n v="1726324"/>
    <n v="201803"/>
    <n v="2.92"/>
    <n v="7.8125E-2"/>
    <n v="5.46875E-2"/>
    <n v="2.34375E-2"/>
    <n v="7.8125E-2"/>
    <n v="2000"/>
    <n v="214343.75"/>
    <n v="7.1425912999999494E-2"/>
    <n v="142.85182599999899"/>
    <n v="500"/>
    <n v="5000"/>
    <n v="3"/>
    <n v="2.1873860736419979E-4"/>
    <n v="140.62500000000003"/>
    <n v="1"/>
    <n v="-1"/>
    <n v="1"/>
    <n v="-1"/>
    <n v="-1"/>
    <n v="1"/>
    <n v="1"/>
    <n v="-1"/>
    <n v="-1"/>
    <n v="0"/>
    <n v="0"/>
    <n v="1"/>
    <n v="140.62500000000003"/>
    <n v="-140.62500000000003"/>
    <s v=""/>
  </r>
  <r>
    <s v="TU"/>
    <x v="27"/>
    <n v="107.171875"/>
    <n v="107.2109375"/>
    <n v="107.1171875"/>
    <n v="107.125"/>
    <n v="223476"/>
    <n v="1723266"/>
    <n v="201803"/>
    <n v="2.96"/>
    <n v="9.375E-2"/>
    <n v="3.90625E-2"/>
    <n v="5.46875E-2"/>
    <n v="9.375E-2"/>
    <n v="2000"/>
    <n v="214250"/>
    <n v="7.2993185499998961E-2"/>
    <n v="145.98637099999792"/>
    <n v="500"/>
    <n v="5000"/>
    <n v="3"/>
    <n v="-4.3738154249890656E-4"/>
    <n v="-281.25"/>
    <n v="1"/>
    <n v="-1"/>
    <n v="-1"/>
    <n v="1"/>
    <n v="-1"/>
    <n v="-1"/>
    <n v="0"/>
    <n v="0"/>
    <n v="1"/>
    <n v="0"/>
    <n v="0"/>
    <n v="-1"/>
    <n v="281.25"/>
    <n v="-281.25"/>
    <s v=""/>
  </r>
  <r>
    <s v="TU"/>
    <x v="28"/>
    <n v="107.125"/>
    <n v="107.1328125"/>
    <n v="107.0703125"/>
    <n v="107.109375"/>
    <n v="354501"/>
    <n v="1730394"/>
    <n v="201803"/>
    <n v="2.81"/>
    <n v="6.25E-2"/>
    <n v="7.8125E-3"/>
    <n v="5.46875E-2"/>
    <n v="6.25E-2"/>
    <n v="2000"/>
    <n v="214218.75"/>
    <n v="7.1827872499999043E-2"/>
    <n v="143.65574499999809"/>
    <n v="500"/>
    <n v="5000"/>
    <n v="3"/>
    <n v="-1.4585764294049007E-4"/>
    <n v="-93.749999999999986"/>
    <n v="-1"/>
    <n v="1"/>
    <n v="-1"/>
    <n v="1"/>
    <n v="-1"/>
    <n v="-1"/>
    <n v="0"/>
    <n v="0"/>
    <n v="-1"/>
    <n v="0"/>
    <n v="0"/>
    <n v="-1"/>
    <n v="93.749999999999986"/>
    <n v="-93.749999999999986"/>
    <s v=""/>
  </r>
  <r>
    <s v="TU"/>
    <x v="29"/>
    <n v="107.109375"/>
    <n v="107.2265625"/>
    <n v="107.0625"/>
    <n v="107.2109375"/>
    <n v="449342"/>
    <n v="1728744"/>
    <n v="201803"/>
    <n v="2.82"/>
    <n v="0.1640625"/>
    <n v="0.1171875"/>
    <n v="4.6875E-2"/>
    <n v="0.1640625"/>
    <n v="2000"/>
    <n v="214421.875"/>
    <n v="7.8080854999998908E-2"/>
    <n v="156.16170999999781"/>
    <n v="500"/>
    <n v="5000"/>
    <n v="3"/>
    <n v="9.4821298322392419E-4"/>
    <n v="609.375"/>
    <n v="-1"/>
    <n v="1"/>
    <n v="1"/>
    <n v="-1"/>
    <n v="-1"/>
    <n v="0"/>
    <n v="0"/>
    <n v="0"/>
    <n v="1"/>
    <n v="1"/>
    <n v="-1"/>
    <n v="1"/>
    <n v="609.375"/>
    <n v="-609.375"/>
    <s v=""/>
  </r>
  <r>
    <s v="TU"/>
    <x v="30"/>
    <n v="107.2265625"/>
    <n v="107.234375"/>
    <n v="107.125"/>
    <n v="107.1484375"/>
    <n v="430365"/>
    <n v="1740945"/>
    <n v="201803"/>
    <n v="2.7"/>
    <n v="0.109375"/>
    <n v="2.34375E-2"/>
    <n v="8.59375E-2"/>
    <n v="0.109375"/>
    <n v="2000"/>
    <n v="214296.875"/>
    <n v="8.0039348999999052E-2"/>
    <n v="160.0786979999981"/>
    <n v="500"/>
    <n v="5000"/>
    <n v="3"/>
    <n v="-5.8296290898491579E-4"/>
    <n v="-374.99999999999994"/>
    <n v="1"/>
    <n v="-1"/>
    <n v="-1"/>
    <n v="1"/>
    <n v="1"/>
    <n v="0"/>
    <n v="0"/>
    <n v="0"/>
    <n v="1"/>
    <n v="0"/>
    <n v="0"/>
    <n v="0"/>
    <n v="0"/>
    <n v="0"/>
    <s v=""/>
  </r>
  <r>
    <s v="TU"/>
    <x v="31"/>
    <n v="107.1484375"/>
    <n v="107.1484375"/>
    <n v="107.0703125"/>
    <n v="107.1015625"/>
    <n v="267388"/>
    <n v="1749365"/>
    <n v="201803"/>
    <n v="2.74"/>
    <n v="7.8125E-2"/>
    <n v="0"/>
    <n v="7.8125E-2"/>
    <n v="7.8125E-2"/>
    <n v="2000"/>
    <n v="214203.125"/>
    <n v="8.0825370999998827E-2"/>
    <n v="161.65074199999765"/>
    <n v="500"/>
    <n v="5000"/>
    <n v="3"/>
    <n v="-4.3747721472839958E-4"/>
    <n v="-281.25000000000006"/>
    <n v="1"/>
    <n v="-1"/>
    <n v="-1"/>
    <n v="1"/>
    <n v="1"/>
    <n v="-1"/>
    <n v="1"/>
    <n v="-1"/>
    <n v="1"/>
    <n v="1"/>
    <n v="-1"/>
    <n v="0"/>
    <n v="0"/>
    <n v="0"/>
    <s v=""/>
  </r>
  <r>
    <s v="TU"/>
    <x v="32"/>
    <n v="107.09375"/>
    <n v="107.125"/>
    <n v="107.0625"/>
    <n v="107.125"/>
    <n v="208891"/>
    <n v="1750459"/>
    <n v="201803"/>
    <n v="2.79"/>
    <n v="6.25E-2"/>
    <n v="2.34375E-2"/>
    <n v="3.90625E-2"/>
    <n v="6.25E-2"/>
    <n v="2000"/>
    <n v="214250"/>
    <n v="8.2000228999999078E-2"/>
    <n v="164.00045799999816"/>
    <n v="500"/>
    <n v="5000"/>
    <n v="3"/>
    <n v="2.1883434240280107E-4"/>
    <n v="140.625"/>
    <n v="-1"/>
    <n v="1"/>
    <n v="1"/>
    <n v="-1"/>
    <n v="-1"/>
    <n v="0"/>
    <n v="1"/>
    <n v="-1"/>
    <n v="-1"/>
    <n v="0"/>
    <n v="0"/>
    <n v="0"/>
    <n v="0"/>
    <n v="0"/>
    <s v=""/>
  </r>
  <r>
    <s v="TU"/>
    <x v="33"/>
    <n v="107.109375"/>
    <n v="107.1171875"/>
    <n v="107.0390625"/>
    <n v="107.0703125"/>
    <n v="270152"/>
    <n v="1752433"/>
    <n v="201803"/>
    <n v="2.7"/>
    <n v="7.8125E-2"/>
    <n v="7.8125E-3"/>
    <n v="8.59375E-2"/>
    <n v="8.59375E-2"/>
    <n v="2000"/>
    <n v="214140.625"/>
    <n v="8.2396819499999191E-2"/>
    <n v="164.79363899999839"/>
    <n v="500"/>
    <n v="5000"/>
    <n v="3"/>
    <n v="-5.1050175029171527E-4"/>
    <n v="-328.125"/>
    <n v="-1"/>
    <n v="1"/>
    <n v="-1"/>
    <n v="1"/>
    <n v="1"/>
    <n v="-1"/>
    <n v="-1"/>
    <n v="1"/>
    <n v="1"/>
    <n v="1"/>
    <n v="-1"/>
    <n v="-1"/>
    <n v="328.125"/>
    <n v="-328.125"/>
    <s v=""/>
  </r>
  <r>
    <s v="TU"/>
    <x v="34"/>
    <n v="107.0703125"/>
    <n v="107.0859375"/>
    <n v="107.03125"/>
    <n v="107.0546875"/>
    <n v="353063"/>
    <n v="1748898"/>
    <n v="201803"/>
    <n v="2.64"/>
    <n v="5.46875E-2"/>
    <n v="1.5625E-2"/>
    <n v="3.90625E-2"/>
    <n v="5.46875E-2"/>
    <n v="2000"/>
    <n v="214109.375"/>
    <n v="8.2010966999999366E-2"/>
    <n v="164.02193399999874"/>
    <n v="500"/>
    <n v="5000"/>
    <n v="3"/>
    <n v="-1.459321415541773E-4"/>
    <n v="-93.749999999999986"/>
    <n v="-1"/>
    <n v="1"/>
    <n v="-1"/>
    <n v="1"/>
    <n v="-1"/>
    <n v="-1"/>
    <n v="-1"/>
    <n v="1"/>
    <n v="0"/>
    <n v="0"/>
    <n v="0"/>
    <n v="-1"/>
    <n v="93.749999999999986"/>
    <n v="-93.749999999999986"/>
    <s v=""/>
  </r>
  <r>
    <s v="TU"/>
    <x v="35"/>
    <n v="107.0546875"/>
    <n v="107.0859375"/>
    <n v="107.0234375"/>
    <n v="107.0234375"/>
    <n v="178039"/>
    <n v="1755943"/>
    <n v="201803"/>
    <n v="2.62"/>
    <n v="6.25E-2"/>
    <n v="3.125E-2"/>
    <n v="3.125E-2"/>
    <n v="6.25E-2"/>
    <n v="2000"/>
    <n v="214046.875"/>
    <n v="7.9675568499999377E-2"/>
    <n v="159.35113699999874"/>
    <n v="500"/>
    <n v="5000"/>
    <n v="3"/>
    <n v="-2.9190688170473617E-4"/>
    <n v="-187.5"/>
    <n v="1"/>
    <n v="-1"/>
    <n v="-1"/>
    <n v="1"/>
    <n v="-1"/>
    <n v="-1"/>
    <n v="0"/>
    <n v="0"/>
    <n v="1"/>
    <n v="-1"/>
    <n v="1"/>
    <n v="-1"/>
    <n v="187.5"/>
    <n v="-187.5"/>
    <s v=""/>
  </r>
  <r>
    <s v="TU"/>
    <x v="36"/>
    <n v="107.0234375"/>
    <n v="107.046875"/>
    <n v="106.9921875"/>
    <n v="107"/>
    <n v="132385"/>
    <n v="1767858"/>
    <n v="201803"/>
    <n v="2.66"/>
    <n v="5.46875E-2"/>
    <n v="2.34375E-2"/>
    <n v="3.125E-2"/>
    <n v="5.46875E-2"/>
    <n v="2000"/>
    <n v="214000"/>
    <n v="8.0069772999999594E-2"/>
    <n v="160.1395459999992"/>
    <n v="500"/>
    <n v="5000"/>
    <n v="3"/>
    <n v="-2.1899408715964669E-4"/>
    <n v="-140.625"/>
    <n v="1"/>
    <n v="-1"/>
    <n v="-1"/>
    <n v="1"/>
    <n v="-1"/>
    <n v="0"/>
    <n v="-1"/>
    <n v="1"/>
    <n v="1"/>
    <n v="-1"/>
    <n v="1"/>
    <n v="-1"/>
    <n v="140.625"/>
    <n v="-140.625"/>
    <s v=""/>
  </r>
  <r>
    <s v="TU"/>
    <x v="37"/>
    <n v="106.9921875"/>
    <n v="107.0078125"/>
    <n v="106.96875"/>
    <n v="107"/>
    <n v="105836"/>
    <n v="1777247"/>
    <n v="201803"/>
    <n v="2.58"/>
    <n v="3.90625E-2"/>
    <n v="7.8125E-3"/>
    <n v="3.125E-2"/>
    <n v="3.90625E-2"/>
    <n v="2000"/>
    <n v="214000"/>
    <n v="7.9682727499999828E-2"/>
    <n v="159.36545499999966"/>
    <n v="500"/>
    <n v="5000"/>
    <n v="3"/>
    <n v="0"/>
    <n v="0"/>
    <n v="-1"/>
    <n v="1"/>
    <n v="0"/>
    <n v="0"/>
    <n v="-1"/>
    <n v="0"/>
    <n v="0"/>
    <n v="0"/>
    <n v="1"/>
    <n v="1"/>
    <n v="-1"/>
    <n v="0"/>
    <n v="0"/>
    <n v="0"/>
    <s v=""/>
  </r>
  <r>
    <s v="TU"/>
    <x v="38"/>
    <n v="107"/>
    <n v="107.0546875"/>
    <n v="106.984375"/>
    <n v="107.0546875"/>
    <n v="181444"/>
    <n v="1779226"/>
    <n v="201803"/>
    <n v="2.57"/>
    <n v="7.03125E-2"/>
    <n v="5.46875E-2"/>
    <n v="1.5625E-2"/>
    <n v="7.03125E-2"/>
    <n v="2000"/>
    <n v="214109.375"/>
    <n v="8.0078125E-2"/>
    <n v="160.15625"/>
    <n v="500"/>
    <n v="5000"/>
    <n v="3"/>
    <n v="5.1109813084112144E-4"/>
    <n v="328.12499999999994"/>
    <n v="1"/>
    <n v="-1"/>
    <n v="1"/>
    <n v="-1"/>
    <n v="-1"/>
    <n v="1"/>
    <n v="0"/>
    <n v="0"/>
    <n v="1"/>
    <n v="0"/>
    <n v="0"/>
    <n v="1"/>
    <n v="328.12499999999994"/>
    <n v="-328.12499999999994"/>
    <s v=""/>
  </r>
  <r>
    <s v="TU"/>
    <x v="39"/>
    <n v="107.046875"/>
    <n v="107.0546875"/>
    <n v="107.015625"/>
    <n v="107.0234375"/>
    <n v="120794"/>
    <n v="1780581"/>
    <n v="201803"/>
    <n v="2.63"/>
    <n v="3.90625E-2"/>
    <n v="0"/>
    <n v="3.90625E-2"/>
    <n v="3.90625E-2"/>
    <n v="2000"/>
    <n v="214046.875"/>
    <n v="7.8515625000000006E-2"/>
    <n v="157.03125"/>
    <n v="500"/>
    <n v="5000"/>
    <n v="3"/>
    <n v="-2.9190688170473617E-4"/>
    <n v="-187.5"/>
    <n v="1"/>
    <n v="-1"/>
    <n v="-1"/>
    <n v="1"/>
    <n v="-1"/>
    <n v="0"/>
    <n v="-1"/>
    <n v="1"/>
    <n v="1"/>
    <n v="1"/>
    <n v="-1"/>
    <n v="1"/>
    <n v="-187.5"/>
    <n v="187.5"/>
    <s v=""/>
  </r>
  <r>
    <s v="TU"/>
    <x v="40"/>
    <n v="107.0234375"/>
    <n v="107.0703125"/>
    <n v="107.0234375"/>
    <n v="107.0546875"/>
    <n v="152061"/>
    <n v="1781718"/>
    <n v="201803"/>
    <n v="2.59"/>
    <n v="4.6875E-2"/>
    <n v="4.6875E-2"/>
    <n v="0"/>
    <n v="4.6875E-2"/>
    <n v="2000"/>
    <n v="214109.375"/>
    <n v="7.6562500000000006E-2"/>
    <n v="153.125"/>
    <n v="500"/>
    <n v="5000"/>
    <n v="3"/>
    <n v="2.9199211621286223E-4"/>
    <n v="187.49999999999997"/>
    <n v="-1"/>
    <n v="1"/>
    <n v="1"/>
    <n v="-1"/>
    <n v="-1"/>
    <n v="0"/>
    <n v="1"/>
    <n v="-1"/>
    <n v="-1"/>
    <n v="-1"/>
    <n v="1"/>
    <n v="-1"/>
    <n v="-187.49999999999997"/>
    <n v="187.49999999999997"/>
    <s v=""/>
  </r>
  <r>
    <s v="TU"/>
    <x v="41"/>
    <n v="107.046875"/>
    <n v="107.0546875"/>
    <n v="106.96875"/>
    <n v="106.984375"/>
    <n v="261259"/>
    <n v="1797752"/>
    <n v="201803"/>
    <n v="2.57"/>
    <n v="8.59375E-2"/>
    <n v="0"/>
    <n v="8.59375E-2"/>
    <n v="8.59375E-2"/>
    <n v="2000"/>
    <n v="213968.75"/>
    <n v="7.3046874999999997E-2"/>
    <n v="146.09375"/>
    <n v="500"/>
    <n v="5000"/>
    <n v="3"/>
    <n v="-6.5679048383565641E-4"/>
    <n v="-421.875"/>
    <n v="-1"/>
    <n v="1"/>
    <n v="-1"/>
    <n v="1"/>
    <n v="1"/>
    <n v="0"/>
    <n v="0"/>
    <n v="0"/>
    <n v="-1"/>
    <n v="1"/>
    <n v="-1"/>
    <n v="-1"/>
    <n v="421.875"/>
    <n v="-421.875"/>
    <s v=""/>
  </r>
  <r>
    <s v="TU"/>
    <x v="42"/>
    <n v="106.984375"/>
    <n v="107.0078125"/>
    <n v="106.953125"/>
    <n v="106.96875"/>
    <n v="296103"/>
    <n v="1816655"/>
    <n v="201803"/>
    <n v="2.63"/>
    <n v="5.46875E-2"/>
    <n v="2.34375E-2"/>
    <n v="3.125E-2"/>
    <n v="5.46875E-2"/>
    <n v="2000"/>
    <n v="213937.5"/>
    <n v="7.1484375000000003E-2"/>
    <n v="142.96875"/>
    <n v="500"/>
    <n v="5000"/>
    <n v="3"/>
    <n v="-1.4604936468526361E-4"/>
    <n v="-93.749999999999986"/>
    <n v="-1"/>
    <n v="1"/>
    <n v="-1"/>
    <n v="1"/>
    <n v="-1"/>
    <n v="-1"/>
    <n v="0"/>
    <n v="0"/>
    <n v="1"/>
    <n v="0"/>
    <n v="0"/>
    <n v="-1"/>
    <n v="93.749999999999986"/>
    <n v="-93.749999999999986"/>
    <s v=""/>
  </r>
  <r>
    <s v="TU"/>
    <x v="43"/>
    <n v="106.953125"/>
    <n v="106.9609375"/>
    <n v="106.875"/>
    <n v="106.9140625"/>
    <n v="427544"/>
    <n v="1829578"/>
    <n v="201803"/>
    <n v="2.76"/>
    <n v="8.59375E-2"/>
    <n v="7.8125E-3"/>
    <n v="9.375E-2"/>
    <n v="9.375E-2"/>
    <n v="2000"/>
    <n v="213828.125"/>
    <n v="7.2656250000000006E-2"/>
    <n v="145.3125"/>
    <n v="500"/>
    <n v="5000"/>
    <n v="3"/>
    <n v="-5.1124744376278123E-4"/>
    <n v="-328.12500000000006"/>
    <n v="1"/>
    <n v="-1"/>
    <n v="-1"/>
    <n v="1"/>
    <n v="-1"/>
    <n v="1"/>
    <n v="1"/>
    <n v="-1"/>
    <n v="0"/>
    <n v="-1"/>
    <n v="1"/>
    <n v="0"/>
    <n v="0"/>
    <n v="0"/>
    <s v=""/>
  </r>
  <r>
    <s v="TU"/>
    <x v="44"/>
    <n v="106.921875"/>
    <n v="106.96875"/>
    <n v="106.890625"/>
    <n v="106.90625"/>
    <n v="367071"/>
    <n v="1832448"/>
    <n v="201803"/>
    <n v="2.81"/>
    <n v="7.8125E-2"/>
    <n v="5.46875E-2"/>
    <n v="2.34375E-2"/>
    <n v="7.8125E-2"/>
    <n v="2000"/>
    <n v="213812.5"/>
    <n v="7.2656250000000006E-2"/>
    <n v="145.3125"/>
    <n v="500"/>
    <n v="5000"/>
    <n v="3"/>
    <n v="-7.3072707343807084E-5"/>
    <n v="-46.874999999999993"/>
    <n v="1"/>
    <n v="-1"/>
    <n v="-1"/>
    <n v="1"/>
    <n v="-1"/>
    <n v="-1"/>
    <n v="0"/>
    <n v="0"/>
    <n v="-1"/>
    <n v="-1"/>
    <n v="1"/>
    <n v="-1"/>
    <n v="46.874999999999993"/>
    <n v="-46.874999999999993"/>
    <s v=""/>
  </r>
  <r>
    <s v="TU"/>
    <x v="45"/>
    <n v="106.8984375"/>
    <n v="106.9296875"/>
    <n v="106.890625"/>
    <n v="106.9140625"/>
    <n v="137297"/>
    <n v="1842719"/>
    <n v="201803"/>
    <n v="2.9"/>
    <n v="3.90625E-2"/>
    <n v="2.34375E-2"/>
    <n v="1.5625E-2"/>
    <n v="3.90625E-2"/>
    <n v="2000"/>
    <n v="213828.125"/>
    <n v="7.2656250000000006E-2"/>
    <n v="145.3125"/>
    <n v="500"/>
    <n v="5000"/>
    <n v="3"/>
    <n v="7.3078047354574682E-5"/>
    <n v="46.875"/>
    <n v="1"/>
    <n v="-1"/>
    <n v="1"/>
    <n v="-1"/>
    <n v="-1"/>
    <n v="1"/>
    <n v="-1"/>
    <n v="1"/>
    <n v="1"/>
    <n v="1"/>
    <n v="-1"/>
    <n v="1"/>
    <n v="46.875"/>
    <n v="-46.875"/>
    <s v=""/>
  </r>
  <r>
    <s v="TU"/>
    <x v="46"/>
    <n v="106.90625"/>
    <n v="106.9453125"/>
    <n v="106.890625"/>
    <n v="106.9140625"/>
    <n v="440716"/>
    <n v="1851906"/>
    <n v="201803"/>
    <n v="2.99"/>
    <n v="5.46875E-2"/>
    <n v="3.125E-2"/>
    <n v="2.34375E-2"/>
    <n v="5.46875E-2"/>
    <n v="2000"/>
    <n v="213828.125"/>
    <n v="7.1484375000000003E-2"/>
    <n v="142.96875"/>
    <n v="500"/>
    <n v="5000"/>
    <n v="3"/>
    <n v="0"/>
    <n v="0"/>
    <n v="-1"/>
    <n v="1"/>
    <n v="0"/>
    <n v="0"/>
    <n v="-1"/>
    <n v="-1"/>
    <n v="-1"/>
    <n v="1"/>
    <n v="0"/>
    <n v="0"/>
    <n v="0"/>
    <n v="-1"/>
    <n v="0"/>
    <n v="0"/>
    <s v=""/>
  </r>
  <r>
    <s v="TU"/>
    <x v="47"/>
    <n v="106.8984375"/>
    <n v="106.921875"/>
    <n v="106.875"/>
    <n v="106.90625"/>
    <n v="430710"/>
    <n v="1848247"/>
    <n v="201803"/>
    <n v="3"/>
    <n v="4.6875E-2"/>
    <n v="7.8125E-3"/>
    <n v="3.90625E-2"/>
    <n v="4.6875E-2"/>
    <n v="2000"/>
    <n v="213812.5"/>
    <n v="6.9140624999999997E-2"/>
    <n v="138.28125"/>
    <n v="500"/>
    <n v="5000"/>
    <n v="3"/>
    <n v="-7.3072707343807084E-5"/>
    <n v="-46.874999999999993"/>
    <n v="-1"/>
    <n v="1"/>
    <n v="-1"/>
    <n v="1"/>
    <n v="-1"/>
    <n v="-1"/>
    <n v="-1"/>
    <n v="1"/>
    <n v="1"/>
    <n v="-1"/>
    <n v="1"/>
    <n v="-1"/>
    <n v="46.874999999999993"/>
    <n v="-46.874999999999993"/>
    <s v=""/>
  </r>
  <r>
    <s v="TU"/>
    <x v="48"/>
    <n v="106.890625"/>
    <n v="106.921875"/>
    <n v="106.875"/>
    <n v="106.8984375"/>
    <n v="387944"/>
    <n v="1850111"/>
    <n v="201803"/>
    <n v="3.04"/>
    <n v="4.6875E-2"/>
    <n v="1.5625E-2"/>
    <n v="3.125E-2"/>
    <n v="4.6875E-2"/>
    <n v="2000"/>
    <n v="213796.875"/>
    <n v="6.8359375E-2"/>
    <n v="136.71875"/>
    <n v="500"/>
    <n v="5000"/>
    <n v="3"/>
    <n v="-7.3078047354574682E-5"/>
    <n v="-46.875"/>
    <n v="-1"/>
    <n v="1"/>
    <n v="-1"/>
    <n v="1"/>
    <n v="-1"/>
    <n v="0"/>
    <n v="1"/>
    <n v="-1"/>
    <n v="1"/>
    <n v="0"/>
    <n v="0"/>
    <n v="-1"/>
    <n v="46.875"/>
    <n v="-46.875"/>
    <s v=""/>
  </r>
  <r>
    <s v="TU"/>
    <x v="49"/>
    <n v="106.875"/>
    <n v="106.8828125"/>
    <n v="106.796875"/>
    <n v="106.84375"/>
    <n v="371260"/>
    <n v="1850111"/>
    <n v="201803"/>
    <n v="3.18"/>
    <n v="8.59375E-2"/>
    <n v="1.5625E-2"/>
    <n v="0.1015625"/>
    <n v="0.1015625"/>
    <n v="2000"/>
    <n v="213687.5"/>
    <n v="6.5234374999999997E-2"/>
    <n v="130.46875"/>
    <n v="500"/>
    <n v="5000"/>
    <n v="3"/>
    <n v="-5.115837170211211E-4"/>
    <n v="-328.125"/>
    <n v="1"/>
    <n v="-1"/>
    <n v="-1"/>
    <n v="1"/>
    <n v="-1"/>
    <n v="1"/>
    <n v="1"/>
    <n v="-1"/>
    <n v="-1"/>
    <n v="-1"/>
    <n v="1"/>
    <n v="0"/>
    <n v="0"/>
    <n v="0"/>
    <s v=""/>
  </r>
  <r>
    <s v="ES"/>
    <x v="13"/>
    <n v="2578.6581613499998"/>
    <n v="2586.6664165100001"/>
    <n v="2570.39964822"/>
    <n v="2584.6643527199999"/>
    <n v="1000520"/>
    <n v="3195685"/>
    <n v="201712"/>
    <n v="2.93"/>
    <m/>
    <m/>
    <m/>
    <m/>
    <m/>
    <m/>
    <m/>
    <m/>
    <m/>
    <m/>
    <m/>
    <m/>
    <m/>
    <m/>
    <m/>
    <m/>
    <m/>
    <m/>
    <m/>
    <m/>
    <m/>
    <m/>
    <m/>
    <m/>
    <m/>
    <m/>
    <m/>
    <n v="2584.6643527199999"/>
  </r>
  <r>
    <s v="ES"/>
    <x v="14"/>
    <n v="2584.6643527199999"/>
    <n v="2603.18344278"/>
    <n v="2581.9115150100001"/>
    <n v="2598.9290572199998"/>
    <n v="1153787"/>
    <n v="3213608"/>
    <n v="201712"/>
    <n v="2.89"/>
    <m/>
    <m/>
    <m/>
    <m/>
    <m/>
    <m/>
    <m/>
    <m/>
    <m/>
    <m/>
    <m/>
    <m/>
    <m/>
    <m/>
    <m/>
    <m/>
    <m/>
    <m/>
    <m/>
    <m/>
    <m/>
    <m/>
    <m/>
    <m/>
    <m/>
    <m/>
    <m/>
    <n v="2598.9290572199998"/>
  </r>
  <r>
    <s v="ES"/>
    <x v="15"/>
    <n v="2598.42854128"/>
    <n v="2602.6829268299998"/>
    <n v="2595.42544559"/>
    <n v="2597.1772514099998"/>
    <n v="770812"/>
    <n v="3196045"/>
    <n v="201712"/>
    <n v="2.94"/>
    <m/>
    <m/>
    <m/>
    <m/>
    <m/>
    <m/>
    <m/>
    <m/>
    <m/>
    <m/>
    <m/>
    <m/>
    <m/>
    <m/>
    <m/>
    <m/>
    <m/>
    <m/>
    <m/>
    <m/>
    <m/>
    <m/>
    <m/>
    <m/>
    <m/>
    <m/>
    <m/>
    <n v="2597.1772514099998"/>
  </r>
  <r>
    <s v="ES"/>
    <x v="16"/>
    <n v="2595.9259615400001"/>
    <n v="2605.6860225099999"/>
    <n v="2592.1720919300001"/>
    <n v="2603.6839587200002"/>
    <n v="551196"/>
    <n v="3204044"/>
    <n v="201712"/>
    <n v="2.98"/>
    <m/>
    <m/>
    <m/>
    <m/>
    <m/>
    <m/>
    <m/>
    <m/>
    <m/>
    <m/>
    <m/>
    <m/>
    <m/>
    <m/>
    <m/>
    <m/>
    <m/>
    <m/>
    <m/>
    <m/>
    <m/>
    <m/>
    <m/>
    <m/>
    <m/>
    <m/>
    <m/>
    <n v="2603.6839587200002"/>
  </r>
  <r>
    <s v="ES"/>
    <x v="17"/>
    <n v="2603.6839587200002"/>
    <n v="2608.1886022499998"/>
    <n v="2599.1793152"/>
    <n v="2604.4347326500001"/>
    <n v="960112"/>
    <n v="3200150"/>
    <n v="201712"/>
    <n v="3"/>
    <m/>
    <m/>
    <m/>
    <m/>
    <m/>
    <m/>
    <m/>
    <m/>
    <m/>
    <m/>
    <m/>
    <m/>
    <m/>
    <m/>
    <m/>
    <m/>
    <m/>
    <m/>
    <m/>
    <m/>
    <m/>
    <m/>
    <m/>
    <m/>
    <m/>
    <m/>
    <m/>
    <n v="2604.4347326500001"/>
  </r>
  <r>
    <s v="ES"/>
    <x v="18"/>
    <n v="2604.9352485899999"/>
    <n v="2629.71078799"/>
    <n v="2600.1803470899999"/>
    <n v="2628.7097561"/>
    <n v="1558414"/>
    <n v="3236041"/>
    <n v="201712"/>
    <n v="3.09"/>
    <m/>
    <m/>
    <m/>
    <m/>
    <m/>
    <m/>
    <m/>
    <m/>
    <m/>
    <m/>
    <m/>
    <m/>
    <m/>
    <m/>
    <m/>
    <m/>
    <m/>
    <m/>
    <m/>
    <m/>
    <m/>
    <m/>
    <m/>
    <m/>
    <m/>
    <m/>
    <m/>
    <n v="2628.7097561"/>
  </r>
  <r>
    <s v="ES"/>
    <x v="19"/>
    <n v="2628.2092401499999"/>
    <n v="2636.9682692299998"/>
    <n v="2622.4533067500001"/>
    <n v="2627.7087241999998"/>
    <n v="1661775"/>
    <n v="3239614"/>
    <n v="201712"/>
    <n v="3.11"/>
    <m/>
    <m/>
    <m/>
    <m/>
    <m/>
    <m/>
    <m/>
    <m/>
    <m/>
    <m/>
    <m/>
    <m/>
    <m/>
    <m/>
    <m/>
    <m/>
    <m/>
    <m/>
    <m/>
    <m/>
    <m/>
    <m/>
    <m/>
    <m/>
    <m/>
    <m/>
    <m/>
    <n v="2627.7087241999998"/>
  </r>
  <r>
    <s v="ES"/>
    <x v="20"/>
    <n v="2627.7087241999998"/>
    <n v="2661.2432926800002"/>
    <n v="2624.4553705399999"/>
    <n v="2650.7324577899999"/>
    <n v="2346236"/>
    <n v="3275991"/>
    <n v="201712"/>
    <n v="3.24"/>
    <m/>
    <m/>
    <m/>
    <m/>
    <m/>
    <m/>
    <m/>
    <m/>
    <m/>
    <m/>
    <m/>
    <m/>
    <m/>
    <m/>
    <m/>
    <m/>
    <m/>
    <m/>
    <m/>
    <m/>
    <m/>
    <m/>
    <m/>
    <m/>
    <m/>
    <m/>
    <m/>
    <n v="2650.7324577899999"/>
  </r>
  <r>
    <s v="ES"/>
    <x v="21"/>
    <n v="2643.4749765500001"/>
    <n v="2653.4852955000001"/>
    <n v="2607.6880863000001"/>
    <n v="2646.72833021"/>
    <n v="2520826"/>
    <n v="3231700"/>
    <n v="201712"/>
    <n v="3.24"/>
    <m/>
    <m/>
    <m/>
    <m/>
    <m/>
    <m/>
    <m/>
    <m/>
    <m/>
    <m/>
    <m/>
    <m/>
    <m/>
    <m/>
    <m/>
    <m/>
    <m/>
    <m/>
    <m/>
    <m/>
    <m/>
    <m/>
    <m/>
    <m/>
    <m/>
    <m/>
    <m/>
    <n v="2646.72833021"/>
  </r>
  <r>
    <s v="ES"/>
    <x v="22"/>
    <n v="2657.2391650999998"/>
    <n v="2668.0002579699999"/>
    <n v="2636.4677532800001"/>
    <n v="2640.9723968100002"/>
    <n v="1756938"/>
    <n v="3230754"/>
    <n v="201712"/>
    <n v="3.27"/>
    <m/>
    <m/>
    <m/>
    <m/>
    <m/>
    <m/>
    <m/>
    <m/>
    <m/>
    <m/>
    <m/>
    <m/>
    <m/>
    <m/>
    <m/>
    <m/>
    <m/>
    <m/>
    <m/>
    <m/>
    <m/>
    <m/>
    <m/>
    <m/>
    <m/>
    <m/>
    <m/>
    <n v="2640.9723968100002"/>
  </r>
  <r>
    <s v="ES"/>
    <x v="23"/>
    <n v="2638.7200750500001"/>
    <n v="2651.4832317099999"/>
    <n v="2629.9610459700002"/>
    <n v="2630.9620778600001"/>
    <n v="1392821"/>
    <n v="3137281"/>
    <n v="201712"/>
    <n v="3.35"/>
    <m/>
    <m/>
    <m/>
    <m/>
    <m/>
    <m/>
    <m/>
    <m/>
    <m/>
    <m/>
    <m/>
    <m/>
    <m/>
    <m/>
    <m/>
    <m/>
    <m/>
    <m/>
    <m/>
    <m/>
    <m/>
    <m/>
    <m/>
    <m/>
    <m/>
    <m/>
    <m/>
    <n v="2630.9620778600001"/>
  </r>
  <r>
    <s v="ES"/>
    <x v="24"/>
    <n v="2629.4605300200001"/>
    <n v="2637.2185272000002"/>
    <n v="2622.7035647299999"/>
    <n v="2631.96310976"/>
    <n v="1307666"/>
    <n v="3018724"/>
    <n v="201712"/>
    <n v="3.36"/>
    <m/>
    <m/>
    <m/>
    <m/>
    <m/>
    <m/>
    <m/>
    <m/>
    <m/>
    <m/>
    <m/>
    <m/>
    <m/>
    <m/>
    <m/>
    <m/>
    <m/>
    <m/>
    <m/>
    <m/>
    <m/>
    <m/>
    <m/>
    <m/>
    <m/>
    <m/>
    <m/>
    <n v="2631.96310976"/>
  </r>
  <r>
    <s v="ES"/>
    <x v="25"/>
    <n v="2633.2143996200002"/>
    <n v="2643.9754925000002"/>
    <n v="2628.9600140699999"/>
    <n v="2642.2236866799999"/>
    <n v="1345485"/>
    <n v="2690236"/>
    <n v="201712"/>
    <n v="3.39"/>
    <m/>
    <m/>
    <m/>
    <m/>
    <m/>
    <m/>
    <m/>
    <m/>
    <m/>
    <m/>
    <m/>
    <m/>
    <m/>
    <m/>
    <m/>
    <m/>
    <m/>
    <m/>
    <m/>
    <m/>
    <m/>
    <m/>
    <m/>
    <m/>
    <m/>
    <m/>
    <m/>
    <n v="2642.2236866799999"/>
  </r>
  <r>
    <s v="ES"/>
    <x v="26"/>
    <n v="2642.2236866799999"/>
    <n v="2655.2371013100001"/>
    <n v="2640.4718808600001"/>
    <n v="2653.73555347"/>
    <n v="1154864"/>
    <n v="2336063"/>
    <n v="201712"/>
    <n v="3.34"/>
    <m/>
    <m/>
    <m/>
    <m/>
    <m/>
    <m/>
    <m/>
    <m/>
    <m/>
    <m/>
    <m/>
    <m/>
    <m/>
    <m/>
    <m/>
    <m/>
    <m/>
    <m/>
    <m/>
    <m/>
    <m/>
    <m/>
    <m/>
    <m/>
    <m/>
    <m/>
    <m/>
    <n v="2653.73555347"/>
  </r>
  <r>
    <s v="ES"/>
    <x v="27"/>
    <n v="2654.7365853699998"/>
    <n v="2667.4997420300001"/>
    <n v="2651.9837476500002"/>
    <n v="2664.2463883700002"/>
    <n v="1266601"/>
    <n v="1764137"/>
    <n v="201712"/>
    <n v="3.3"/>
    <m/>
    <m/>
    <m/>
    <m/>
    <m/>
    <m/>
    <m/>
    <m/>
    <m/>
    <m/>
    <m/>
    <m/>
    <m/>
    <m/>
    <m/>
    <m/>
    <m/>
    <m/>
    <m/>
    <m/>
    <m/>
    <m/>
    <m/>
    <m/>
    <m/>
    <m/>
    <m/>
    <n v="2664.2463883700002"/>
  </r>
  <r>
    <s v="ES"/>
    <x v="28"/>
    <n v="2666"/>
    <n v="2673"/>
    <n v="2663.25"/>
    <n v="2667.75"/>
    <n v="1659061"/>
    <n v="2527944"/>
    <n v="201803"/>
    <n v="3.32"/>
    <m/>
    <m/>
    <m/>
    <m/>
    <m/>
    <m/>
    <m/>
    <m/>
    <m/>
    <m/>
    <m/>
    <m/>
    <m/>
    <m/>
    <m/>
    <m/>
    <m/>
    <m/>
    <m/>
    <m/>
    <m/>
    <m/>
    <m/>
    <m/>
    <m/>
    <m/>
    <m/>
    <n v="2667.75"/>
  </r>
  <r>
    <s v="ES"/>
    <x v="29"/>
    <n v="2667.75"/>
    <n v="2675.5"/>
    <n v="2659.25"/>
    <n v="2669"/>
    <n v="1565803"/>
    <n v="2844874"/>
    <n v="201803"/>
    <n v="3.28"/>
    <m/>
    <m/>
    <m/>
    <m/>
    <m/>
    <m/>
    <m/>
    <m/>
    <m/>
    <m/>
    <m/>
    <m/>
    <m/>
    <m/>
    <m/>
    <m/>
    <m/>
    <m/>
    <m/>
    <m/>
    <m/>
    <m/>
    <m/>
    <m/>
    <m/>
    <m/>
    <m/>
    <n v="2669"/>
  </r>
  <r>
    <s v="ES"/>
    <x v="30"/>
    <n v="2668.5"/>
    <n v="2673.5"/>
    <n v="2651.75"/>
    <n v="2656"/>
    <n v="1467120"/>
    <n v="2940089"/>
    <n v="201803"/>
    <n v="3.24"/>
    <m/>
    <m/>
    <m/>
    <m/>
    <m/>
    <m/>
    <m/>
    <m/>
    <m/>
    <m/>
    <m/>
    <m/>
    <m/>
    <m/>
    <m/>
    <m/>
    <m/>
    <m/>
    <m/>
    <m/>
    <m/>
    <m/>
    <m/>
    <m/>
    <m/>
    <m/>
    <m/>
    <n v="2656"/>
  </r>
  <r>
    <s v="ES"/>
    <x v="31"/>
    <n v="2652.75"/>
    <n v="2683.25"/>
    <n v="2652.5"/>
    <n v="2682"/>
    <n v="1410847"/>
    <n v="2928463"/>
    <n v="201803"/>
    <n v="3.23"/>
    <m/>
    <m/>
    <m/>
    <m/>
    <m/>
    <m/>
    <m/>
    <m/>
    <m/>
    <m/>
    <m/>
    <m/>
    <m/>
    <m/>
    <m/>
    <m/>
    <m/>
    <m/>
    <m/>
    <m/>
    <m/>
    <m/>
    <m/>
    <m/>
    <m/>
    <m/>
    <m/>
    <n v="2682"/>
  </r>
  <r>
    <s v="ES"/>
    <x v="32"/>
    <n v="2683"/>
    <n v="2698"/>
    <n v="2682.5"/>
    <n v="2694.5"/>
    <n v="1040769"/>
    <n v="2967731"/>
    <n v="201803"/>
    <n v="3.22"/>
    <m/>
    <m/>
    <m/>
    <m/>
    <m/>
    <m/>
    <m/>
    <m/>
    <m/>
    <m/>
    <m/>
    <m/>
    <m/>
    <m/>
    <m/>
    <m/>
    <m/>
    <m/>
    <m/>
    <m/>
    <m/>
    <m/>
    <m/>
    <m/>
    <m/>
    <m/>
    <m/>
    <n v="2694.5"/>
  </r>
  <r>
    <s v="ES"/>
    <x v="33"/>
    <n v="2695"/>
    <n v="2698"/>
    <n v="2682.5"/>
    <n v="2684"/>
    <n v="980483"/>
    <n v="2969224"/>
    <n v="201803"/>
    <n v="3.18"/>
    <m/>
    <m/>
    <m/>
    <m/>
    <m/>
    <m/>
    <m/>
    <m/>
    <m/>
    <m/>
    <m/>
    <m/>
    <m/>
    <m/>
    <m/>
    <m/>
    <m/>
    <m/>
    <m/>
    <m/>
    <m/>
    <m/>
    <m/>
    <m/>
    <m/>
    <m/>
    <m/>
    <n v="2684"/>
  </r>
  <r>
    <s v="ES"/>
    <x v="34"/>
    <n v="2684.75"/>
    <n v="2695.5"/>
    <n v="2679"/>
    <n v="2681.5"/>
    <n v="981223"/>
    <n v="2999594"/>
    <n v="201803"/>
    <n v="3.33"/>
    <m/>
    <m/>
    <m/>
    <m/>
    <m/>
    <m/>
    <m/>
    <m/>
    <m/>
    <m/>
    <m/>
    <m/>
    <m/>
    <m/>
    <m/>
    <m/>
    <m/>
    <m/>
    <m/>
    <m/>
    <m/>
    <m/>
    <m/>
    <m/>
    <m/>
    <m/>
    <m/>
    <n v="2681.5"/>
  </r>
  <r>
    <s v="ES"/>
    <x v="35"/>
    <n v="2681.5"/>
    <n v="2696"/>
    <n v="2680.75"/>
    <n v="2687.75"/>
    <n v="853748"/>
    <n v="3007612"/>
    <n v="201803"/>
    <n v="3.36"/>
    <m/>
    <m/>
    <m/>
    <m/>
    <m/>
    <m/>
    <m/>
    <m/>
    <m/>
    <m/>
    <m/>
    <m/>
    <m/>
    <m/>
    <m/>
    <m/>
    <m/>
    <m/>
    <m/>
    <m/>
    <m/>
    <m/>
    <m/>
    <m/>
    <m/>
    <m/>
    <m/>
    <n v="2687.75"/>
  </r>
  <r>
    <s v="ES"/>
    <x v="36"/>
    <n v="2686.75"/>
    <n v="2691.5"/>
    <n v="2682.25"/>
    <n v="2686"/>
    <n v="654510"/>
    <n v="3035200"/>
    <n v="201803"/>
    <n v="3.49"/>
    <m/>
    <m/>
    <m/>
    <m/>
    <m/>
    <m/>
    <m/>
    <m/>
    <m/>
    <m/>
    <m/>
    <m/>
    <m/>
    <m/>
    <m/>
    <m/>
    <m/>
    <m/>
    <m/>
    <m/>
    <m/>
    <m/>
    <m/>
    <m/>
    <m/>
    <m/>
    <m/>
    <n v="2686"/>
  </r>
  <r>
    <s v="ES"/>
    <x v="37"/>
    <n v="2686.75"/>
    <n v="2689.5"/>
    <n v="2683.5"/>
    <n v="2687"/>
    <n v="376101"/>
    <n v="3038366"/>
    <n v="201803"/>
    <n v="3.53"/>
    <m/>
    <m/>
    <m/>
    <m/>
    <m/>
    <m/>
    <m/>
    <m/>
    <m/>
    <m/>
    <m/>
    <m/>
    <m/>
    <m/>
    <m/>
    <m/>
    <m/>
    <m/>
    <m/>
    <m/>
    <m/>
    <m/>
    <m/>
    <m/>
    <m/>
    <m/>
    <m/>
    <n v="2687"/>
  </r>
  <r>
    <s v="ES"/>
    <x v="38"/>
    <n v="2687.5"/>
    <n v="2691"/>
    <n v="2681.5"/>
    <n v="2685.5"/>
    <n v="666329"/>
    <n v="3023788"/>
    <n v="201803"/>
    <n v="3.51"/>
    <m/>
    <m/>
    <m/>
    <m/>
    <m/>
    <m/>
    <m/>
    <m/>
    <m/>
    <m/>
    <m/>
    <m/>
    <m/>
    <m/>
    <m/>
    <m/>
    <m/>
    <m/>
    <m/>
    <m/>
    <m/>
    <m/>
    <m/>
    <m/>
    <m/>
    <m/>
    <m/>
    <n v="2685.5"/>
  </r>
  <r>
    <s v="ES"/>
    <x v="39"/>
    <n v="2684"/>
    <n v="2689"/>
    <n v="2683"/>
    <n v="2685.75"/>
    <n v="535624"/>
    <n v="3013748"/>
    <n v="201803"/>
    <n v="3.5"/>
    <m/>
    <m/>
    <m/>
    <m/>
    <m/>
    <m/>
    <m/>
    <m/>
    <m/>
    <m/>
    <m/>
    <m/>
    <m/>
    <m/>
    <m/>
    <m/>
    <m/>
    <m/>
    <m/>
    <m/>
    <m/>
    <m/>
    <m/>
    <m/>
    <m/>
    <m/>
    <m/>
    <n v="2685.75"/>
  </r>
  <r>
    <s v="ES"/>
    <x v="40"/>
    <n v="2684.75"/>
    <n v="2698.25"/>
    <n v="2667.75"/>
    <n v="2676"/>
    <n v="1092038"/>
    <n v="2989056"/>
    <n v="201803"/>
    <n v="3.45"/>
    <m/>
    <m/>
    <m/>
    <m/>
    <m/>
    <m/>
    <m/>
    <m/>
    <m/>
    <m/>
    <m/>
    <m/>
    <m/>
    <m/>
    <m/>
    <m/>
    <m/>
    <m/>
    <m/>
    <m/>
    <m/>
    <m/>
    <m/>
    <m/>
    <m/>
    <m/>
    <m/>
    <n v="2676"/>
  </r>
  <r>
    <s v="ES"/>
    <x v="41"/>
    <n v="2675.25"/>
    <n v="2696"/>
    <n v="2674.5"/>
    <n v="2693"/>
    <n v="996265"/>
    <n v="3017744"/>
    <n v="201803"/>
    <n v="3.41"/>
    <m/>
    <m/>
    <m/>
    <m/>
    <m/>
    <m/>
    <m/>
    <m/>
    <m/>
    <m/>
    <m/>
    <m/>
    <m/>
    <m/>
    <m/>
    <m/>
    <m/>
    <m/>
    <m/>
    <m/>
    <m/>
    <m/>
    <m/>
    <m/>
    <m/>
    <m/>
    <m/>
    <n v="2693"/>
  </r>
  <r>
    <s v="ES"/>
    <x v="42"/>
    <n v="2693.75"/>
    <n v="2714.25"/>
    <n v="2692.25"/>
    <n v="2711"/>
    <n v="1114548"/>
    <n v="3064592"/>
    <n v="201803"/>
    <n v="3.5"/>
    <m/>
    <m/>
    <m/>
    <m/>
    <m/>
    <m/>
    <m/>
    <m/>
    <m/>
    <m/>
    <m/>
    <m/>
    <m/>
    <m/>
    <m/>
    <m/>
    <m/>
    <m/>
    <m/>
    <m/>
    <m/>
    <m/>
    <m/>
    <m/>
    <m/>
    <m/>
    <m/>
    <n v="2711"/>
  </r>
  <r>
    <s v="ES"/>
    <x v="43"/>
    <n v="2710.25"/>
    <n v="2729"/>
    <n v="2708.5"/>
    <n v="2723.75"/>
    <n v="1166017"/>
    <n v="3107934"/>
    <n v="201803"/>
    <n v="3.44"/>
    <m/>
    <m/>
    <m/>
    <m/>
    <m/>
    <m/>
    <m/>
    <m/>
    <m/>
    <m/>
    <m/>
    <m/>
    <m/>
    <m/>
    <m/>
    <m/>
    <m/>
    <m/>
    <m/>
    <m/>
    <m/>
    <m/>
    <m/>
    <m/>
    <m/>
    <m/>
    <m/>
    <n v="2723.75"/>
  </r>
  <r>
    <s v="ES"/>
    <x v="44"/>
    <n v="2725"/>
    <n v="2743.25"/>
    <n v="2723.75"/>
    <n v="2742.5"/>
    <n v="1136500"/>
    <n v="3144990"/>
    <n v="201803"/>
    <n v="3.34"/>
    <m/>
    <m/>
    <m/>
    <m/>
    <m/>
    <m/>
    <m/>
    <m/>
    <m/>
    <m/>
    <m/>
    <m/>
    <m/>
    <m/>
    <m/>
    <m/>
    <m/>
    <m/>
    <m/>
    <m/>
    <m/>
    <m/>
    <m/>
    <m/>
    <m/>
    <m/>
    <m/>
    <n v="2742.5"/>
  </r>
  <r>
    <s v="ES"/>
    <x v="45"/>
    <n v="2741.75"/>
    <n v="2748.5"/>
    <n v="2736.5"/>
    <n v="2746.75"/>
    <n v="903544"/>
    <n v="3168055"/>
    <n v="201803"/>
    <n v="3.38"/>
    <m/>
    <m/>
    <m/>
    <m/>
    <m/>
    <m/>
    <m/>
    <m/>
    <m/>
    <m/>
    <m/>
    <m/>
    <m/>
    <m/>
    <m/>
    <m/>
    <m/>
    <m/>
    <m/>
    <m/>
    <m/>
    <m/>
    <m/>
    <m/>
    <m/>
    <m/>
    <m/>
    <n v="2746.75"/>
  </r>
  <r>
    <s v="ES"/>
    <x v="46"/>
    <n v="2746.5"/>
    <n v="2760"/>
    <n v="2742.75"/>
    <n v="2752.25"/>
    <n v="1137598"/>
    <n v="3190900"/>
    <n v="201803"/>
    <n v="3.3"/>
    <m/>
    <m/>
    <m/>
    <m/>
    <m/>
    <m/>
    <m/>
    <m/>
    <m/>
    <m/>
    <m/>
    <m/>
    <m/>
    <m/>
    <m/>
    <m/>
    <m/>
    <m/>
    <m/>
    <m/>
    <m/>
    <m/>
    <m/>
    <m/>
    <m/>
    <m/>
    <m/>
    <n v="2752.25"/>
  </r>
  <r>
    <s v="ES"/>
    <x v="47"/>
    <n v="2749.75"/>
    <n v="2752"/>
    <n v="2736.5"/>
    <n v="2750.5"/>
    <n v="1289898"/>
    <n v="3203452"/>
    <n v="201803"/>
    <n v="3.33"/>
    <m/>
    <m/>
    <m/>
    <m/>
    <m/>
    <m/>
    <m/>
    <m/>
    <m/>
    <m/>
    <m/>
    <m/>
    <m/>
    <m/>
    <m/>
    <m/>
    <m/>
    <m/>
    <m/>
    <m/>
    <m/>
    <m/>
    <m/>
    <m/>
    <m/>
    <m/>
    <m/>
    <n v="2750.5"/>
  </r>
  <r>
    <s v="ES"/>
    <x v="48"/>
    <n v="2750"/>
    <n v="2770.5"/>
    <n v="2747.75"/>
    <n v="2769.5"/>
    <n v="1045414"/>
    <n v="3198069"/>
    <n v="201803"/>
    <n v="3.25"/>
    <m/>
    <m/>
    <m/>
    <m/>
    <m/>
    <m/>
    <m/>
    <m/>
    <m/>
    <m/>
    <m/>
    <m/>
    <m/>
    <m/>
    <m/>
    <m/>
    <m/>
    <m/>
    <m/>
    <m/>
    <m/>
    <m/>
    <m/>
    <m/>
    <m/>
    <m/>
    <m/>
    <n v="2769.5"/>
  </r>
  <r>
    <s v="ES"/>
    <x v="49"/>
    <n v="2768.75"/>
    <n v="2790"/>
    <n v="2766.75"/>
    <n v="2788.75"/>
    <n v="1298480"/>
    <n v="3198069"/>
    <n v="201803"/>
    <n v="3.22"/>
    <m/>
    <m/>
    <m/>
    <m/>
    <m/>
    <m/>
    <m/>
    <m/>
    <m/>
    <m/>
    <m/>
    <m/>
    <m/>
    <m/>
    <m/>
    <m/>
    <m/>
    <m/>
    <m/>
    <m/>
    <m/>
    <m/>
    <m/>
    <m/>
    <m/>
    <m/>
    <m/>
    <n v="2788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54" firstHeaderRow="0" firstDataRow="1" firstDataCol="1"/>
  <pivotFields count="38"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defaultSubtotal="0"/>
    <pivotField dataField="1" showAll="0" defaultSubtotal="0"/>
    <pivotField dataField="1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TF PnL" fld="35" baseField="1" baseItem="11"/>
    <dataField name="Sum of Anti PnL" fld="36" baseField="1" baseItem="9"/>
    <dataField name="Sum of Bench Close" fld="37" baseField="1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topLeftCell="Q1" workbookViewId="0">
      <selection activeCell="T1" sqref="T1"/>
    </sheetView>
  </sheetViews>
  <sheetFormatPr defaultRowHeight="15" x14ac:dyDescent="0.25"/>
  <cols>
    <col min="1" max="1" width="7.28515625" bestFit="1" customWidth="1"/>
    <col min="2" max="2" width="9" bestFit="1" customWidth="1"/>
    <col min="3" max="6" width="12" bestFit="1" customWidth="1"/>
    <col min="7" max="7" width="8" bestFit="1" customWidth="1"/>
    <col min="8" max="8" width="13.42578125" bestFit="1" customWidth="1"/>
    <col min="9" max="9" width="8.42578125" bestFit="1" customWidth="1"/>
    <col min="10" max="10" width="11.140625" bestFit="1" customWidth="1"/>
    <col min="11" max="14" width="7.5703125" bestFit="1" customWidth="1"/>
    <col min="15" max="15" width="10" bestFit="1" customWidth="1"/>
    <col min="16" max="16" width="14.140625" bestFit="1" customWidth="1"/>
    <col min="17" max="17" width="7.5703125" bestFit="1" customWidth="1"/>
    <col min="18" max="18" width="12" bestFit="1" customWidth="1"/>
    <col min="19" max="19" width="15" bestFit="1" customWidth="1"/>
    <col min="20" max="20" width="15" customWidth="1"/>
    <col min="21" max="21" width="4.5703125" bestFit="1" customWidth="1"/>
    <col min="22" max="22" width="12.7109375" bestFit="1" customWidth="1"/>
    <col min="23" max="23" width="11.7109375" bestFit="1" customWidth="1"/>
  </cols>
  <sheetData>
    <row r="1" spans="1:34" ht="16.5" thickTop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18" t="s">
        <v>18</v>
      </c>
      <c r="T1" s="18" t="s">
        <v>42</v>
      </c>
      <c r="U1" s="3" t="s">
        <v>19</v>
      </c>
      <c r="V1" s="3" t="s">
        <v>20</v>
      </c>
      <c r="W1" s="3" t="s">
        <v>21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29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35</v>
      </c>
    </row>
    <row r="2" spans="1:34" ht="15.75" thickTop="1" x14ac:dyDescent="0.25">
      <c r="A2" t="s">
        <v>23</v>
      </c>
      <c r="B2">
        <v>20171101</v>
      </c>
      <c r="C2">
        <v>34.997766509999998</v>
      </c>
      <c r="D2">
        <v>35.360960400000003</v>
      </c>
      <c r="E2">
        <v>34.947322919999998</v>
      </c>
      <c r="F2">
        <v>35.20962961</v>
      </c>
      <c r="G2">
        <v>62794</v>
      </c>
      <c r="H2">
        <v>142972</v>
      </c>
      <c r="I2">
        <v>201712</v>
      </c>
      <c r="J2">
        <v>2.97</v>
      </c>
      <c r="K2" s="8">
        <f t="shared" ref="K2:K24" si="0">ABS(D2-E2)</f>
        <v>0.41363748000000555</v>
      </c>
      <c r="L2" s="8"/>
      <c r="M2" s="8"/>
      <c r="N2" s="8"/>
      <c r="O2">
        <v>600</v>
      </c>
      <c r="P2" s="9">
        <f t="shared" ref="P2:P24" si="1">O2*F2</f>
        <v>21125.777765999999</v>
      </c>
      <c r="Q2" s="8"/>
      <c r="S2">
        <v>500</v>
      </c>
      <c r="T2">
        <v>5000</v>
      </c>
      <c r="U2" s="9"/>
      <c r="X2">
        <v>1</v>
      </c>
      <c r="Y2">
        <f>-1*X2</f>
        <v>-1</v>
      </c>
      <c r="Z2">
        <f>IF(V2&gt;0,1,IF(V2&lt;0,-1,0))</f>
        <v>0</v>
      </c>
      <c r="AA2">
        <f>-1*Z2</f>
        <v>0</v>
      </c>
      <c r="AC2">
        <f ca="1">RANDBETWEEN(-1,1)</f>
        <v>-1</v>
      </c>
      <c r="AD2">
        <f ca="1">RANDBETWEEN(-1,1)</f>
        <v>-1</v>
      </c>
      <c r="AE2">
        <f ca="1">-1*(AD2)</f>
        <v>1</v>
      </c>
      <c r="AF2">
        <f ca="1">RANDBETWEEN(-1,1)</f>
        <v>-1</v>
      </c>
      <c r="AG2">
        <f ca="1">RANDBETWEEN(-1,1)</f>
        <v>0</v>
      </c>
      <c r="AH2">
        <f ca="1">-1*(AG2)</f>
        <v>0</v>
      </c>
    </row>
    <row r="3" spans="1:34" x14ac:dyDescent="0.25">
      <c r="A3" t="s">
        <v>23</v>
      </c>
      <c r="B3">
        <v>20171102</v>
      </c>
      <c r="C3">
        <v>35.139008580000002</v>
      </c>
      <c r="D3">
        <v>35.411403989999997</v>
      </c>
      <c r="E3">
        <v>34.896879319999996</v>
      </c>
      <c r="F3">
        <v>35.169274739999999</v>
      </c>
      <c r="G3">
        <v>62477</v>
      </c>
      <c r="H3">
        <v>135928</v>
      </c>
      <c r="I3">
        <v>201712</v>
      </c>
      <c r="J3">
        <v>3.03</v>
      </c>
      <c r="K3" s="8">
        <f t="shared" si="0"/>
        <v>0.51452467000000013</v>
      </c>
      <c r="L3" s="8">
        <f>ABS(D3-F2)</f>
        <v>0.20177437999999626</v>
      </c>
      <c r="M3" s="8">
        <f>ABS(E3-F2)</f>
        <v>0.31275029000000387</v>
      </c>
      <c r="N3" s="8">
        <f t="shared" ref="N3:N24" si="2">MAX(K3:M3)</f>
        <v>0.51452467000000013</v>
      </c>
      <c r="O3">
        <v>600</v>
      </c>
      <c r="P3" s="9">
        <f t="shared" si="1"/>
        <v>21101.564844</v>
      </c>
      <c r="Q3" s="8"/>
      <c r="S3">
        <v>500</v>
      </c>
      <c r="T3">
        <v>5000</v>
      </c>
      <c r="U3" s="9"/>
      <c r="V3">
        <f t="shared" ref="V3:V24" si="3">(F3-F2)/F2</f>
        <v>-1.146131624984214E-3</v>
      </c>
      <c r="X3">
        <v>1</v>
      </c>
      <c r="Y3">
        <f t="shared" ref="Y3:Y51" si="4">-1*X3</f>
        <v>-1</v>
      </c>
      <c r="Z3">
        <f>IF(V3&gt;0,1,IF(V3&lt;0,-1,0))</f>
        <v>-1</v>
      </c>
      <c r="AA3">
        <f t="shared" ref="AA3:AA51" si="5">-1*Z3</f>
        <v>1</v>
      </c>
      <c r="AC3">
        <f t="shared" ref="AC3:AG51" ca="1" si="6">RANDBETWEEN(-1,1)</f>
        <v>-1</v>
      </c>
      <c r="AD3">
        <f t="shared" ca="1" si="6"/>
        <v>-1</v>
      </c>
      <c r="AE3">
        <f t="shared" ref="AE3:AE51" ca="1" si="7">-1*(AD3)</f>
        <v>1</v>
      </c>
      <c r="AF3">
        <f t="shared" ca="1" si="6"/>
        <v>-1</v>
      </c>
      <c r="AG3">
        <f t="shared" ca="1" si="6"/>
        <v>-1</v>
      </c>
      <c r="AH3">
        <f t="shared" ref="AH3:AH51" ca="1" si="8">-1*(AG3)</f>
        <v>1</v>
      </c>
    </row>
    <row r="4" spans="1:34" x14ac:dyDescent="0.25">
      <c r="A4" t="s">
        <v>23</v>
      </c>
      <c r="B4">
        <v>20171103</v>
      </c>
      <c r="C4">
        <v>35.15918602</v>
      </c>
      <c r="D4">
        <v>35.169274739999999</v>
      </c>
      <c r="E4">
        <v>34.574040310000001</v>
      </c>
      <c r="F4">
        <v>34.725371099999997</v>
      </c>
      <c r="G4">
        <v>65478</v>
      </c>
      <c r="H4">
        <v>140804</v>
      </c>
      <c r="I4">
        <v>201712</v>
      </c>
      <c r="J4">
        <v>3.08</v>
      </c>
      <c r="K4" s="8">
        <f t="shared" si="0"/>
        <v>0.59523442999999787</v>
      </c>
      <c r="L4" s="8">
        <f t="shared" ref="L4:L24" si="9">ABS(D4-F3)</f>
        <v>0</v>
      </c>
      <c r="M4" s="8">
        <f t="shared" ref="M4:M24" si="10">ABS(E4-F3)</f>
        <v>0.59523442999999787</v>
      </c>
      <c r="N4" s="8">
        <f t="shared" si="2"/>
        <v>0.59523442999999787</v>
      </c>
      <c r="O4">
        <v>600</v>
      </c>
      <c r="P4" s="9">
        <f t="shared" si="1"/>
        <v>20835.222659999999</v>
      </c>
      <c r="Q4" s="8"/>
      <c r="S4">
        <v>500</v>
      </c>
      <c r="T4">
        <v>5000</v>
      </c>
      <c r="U4" s="9"/>
      <c r="V4">
        <f t="shared" si="3"/>
        <v>-1.2621916240289294E-2</v>
      </c>
      <c r="X4">
        <v>1</v>
      </c>
      <c r="Y4">
        <f t="shared" si="4"/>
        <v>-1</v>
      </c>
      <c r="Z4">
        <f>IF(V4&gt;0,1,IF(V4&lt;0,-1,0))</f>
        <v>-1</v>
      </c>
      <c r="AA4">
        <f t="shared" si="5"/>
        <v>1</v>
      </c>
      <c r="AC4">
        <f t="shared" ca="1" si="6"/>
        <v>-1</v>
      </c>
      <c r="AD4">
        <f t="shared" ca="1" si="6"/>
        <v>1</v>
      </c>
      <c r="AE4">
        <f t="shared" ca="1" si="7"/>
        <v>-1</v>
      </c>
      <c r="AF4">
        <f t="shared" ca="1" si="6"/>
        <v>-1</v>
      </c>
      <c r="AG4">
        <f t="shared" ca="1" si="6"/>
        <v>1</v>
      </c>
      <c r="AH4">
        <f t="shared" ca="1" si="8"/>
        <v>-1</v>
      </c>
    </row>
    <row r="5" spans="1:34" x14ac:dyDescent="0.25">
      <c r="A5" t="s">
        <v>23</v>
      </c>
      <c r="B5">
        <v>20171106</v>
      </c>
      <c r="C5">
        <v>34.705193659999999</v>
      </c>
      <c r="D5">
        <v>35.300428080000003</v>
      </c>
      <c r="E5">
        <v>34.563951590000002</v>
      </c>
      <c r="F5">
        <v>35.038121390000001</v>
      </c>
      <c r="G5">
        <v>54000</v>
      </c>
      <c r="H5">
        <v>137371</v>
      </c>
      <c r="I5">
        <v>201712</v>
      </c>
      <c r="J5">
        <v>3.09</v>
      </c>
      <c r="K5" s="8">
        <f t="shared" si="0"/>
        <v>0.73647649000000115</v>
      </c>
      <c r="L5" s="8">
        <f t="shared" si="9"/>
        <v>0.57505698000000649</v>
      </c>
      <c r="M5" s="8">
        <f t="shared" si="10"/>
        <v>0.16141950999999466</v>
      </c>
      <c r="N5" s="8">
        <f t="shared" si="2"/>
        <v>0.73647649000000115</v>
      </c>
      <c r="O5">
        <v>600</v>
      </c>
      <c r="P5" s="9">
        <f t="shared" si="1"/>
        <v>21022.872834000002</v>
      </c>
      <c r="Q5" s="8"/>
      <c r="S5">
        <v>500</v>
      </c>
      <c r="T5">
        <v>5000</v>
      </c>
      <c r="U5" s="9"/>
      <c r="V5">
        <f t="shared" si="3"/>
        <v>9.0063915832422573E-3</v>
      </c>
      <c r="X5">
        <v>1</v>
      </c>
      <c r="Y5">
        <f t="shared" si="4"/>
        <v>-1</v>
      </c>
      <c r="Z5">
        <f>IF(V5&gt;0,1,IF(V5&lt;0,-1,0))</f>
        <v>1</v>
      </c>
      <c r="AA5">
        <f t="shared" si="5"/>
        <v>-1</v>
      </c>
      <c r="AC5">
        <f t="shared" ca="1" si="6"/>
        <v>0</v>
      </c>
      <c r="AD5">
        <f t="shared" ca="1" si="6"/>
        <v>1</v>
      </c>
      <c r="AE5">
        <f t="shared" ca="1" si="7"/>
        <v>-1</v>
      </c>
      <c r="AF5">
        <f t="shared" ca="1" si="6"/>
        <v>0</v>
      </c>
      <c r="AG5">
        <f t="shared" ca="1" si="6"/>
        <v>1</v>
      </c>
      <c r="AH5">
        <f t="shared" ca="1" si="8"/>
        <v>-1</v>
      </c>
    </row>
    <row r="6" spans="1:34" x14ac:dyDescent="0.25">
      <c r="A6" t="s">
        <v>23</v>
      </c>
      <c r="B6">
        <v>20171107</v>
      </c>
      <c r="C6">
        <v>34.967500350000002</v>
      </c>
      <c r="D6">
        <v>35.431581430000001</v>
      </c>
      <c r="E6">
        <v>34.917056760000001</v>
      </c>
      <c r="F6">
        <v>35.33069424</v>
      </c>
      <c r="G6">
        <v>73819</v>
      </c>
      <c r="H6">
        <v>132055</v>
      </c>
      <c r="I6">
        <v>201712</v>
      </c>
      <c r="J6">
        <v>3.09</v>
      </c>
      <c r="K6" s="8">
        <f t="shared" si="0"/>
        <v>0.51452467000000013</v>
      </c>
      <c r="L6" s="8">
        <f t="shared" si="9"/>
        <v>0.39346004000000079</v>
      </c>
      <c r="M6" s="8">
        <f t="shared" si="10"/>
        <v>0.12106462999999934</v>
      </c>
      <c r="N6" s="8">
        <f t="shared" si="2"/>
        <v>0.51452467000000013</v>
      </c>
      <c r="O6">
        <v>600</v>
      </c>
      <c r="P6" s="9">
        <f t="shared" si="1"/>
        <v>21198.416544</v>
      </c>
      <c r="Q6" s="8"/>
      <c r="S6">
        <v>500</v>
      </c>
      <c r="T6">
        <v>5000</v>
      </c>
      <c r="U6" s="9"/>
      <c r="V6">
        <f t="shared" si="3"/>
        <v>8.350129470226118E-3</v>
      </c>
      <c r="X6">
        <v>1</v>
      </c>
      <c r="Y6">
        <f t="shared" si="4"/>
        <v>-1</v>
      </c>
      <c r="Z6">
        <f>IF(V6&gt;0,1,IF(V6&lt;0,-1,0))</f>
        <v>1</v>
      </c>
      <c r="AA6">
        <f t="shared" si="5"/>
        <v>-1</v>
      </c>
      <c r="AC6">
        <f t="shared" ca="1" si="6"/>
        <v>0</v>
      </c>
      <c r="AD6">
        <f t="shared" ca="1" si="6"/>
        <v>1</v>
      </c>
      <c r="AE6">
        <f t="shared" ca="1" si="7"/>
        <v>-1</v>
      </c>
      <c r="AF6">
        <f t="shared" ca="1" si="6"/>
        <v>0</v>
      </c>
      <c r="AG6">
        <f t="shared" ca="1" si="6"/>
        <v>-1</v>
      </c>
      <c r="AH6">
        <f t="shared" ca="1" si="8"/>
        <v>1</v>
      </c>
    </row>
    <row r="7" spans="1:34" x14ac:dyDescent="0.25">
      <c r="A7" t="s">
        <v>23</v>
      </c>
      <c r="B7">
        <v>20171108</v>
      </c>
      <c r="C7">
        <v>35.280250649999999</v>
      </c>
      <c r="D7">
        <v>35.714065570000002</v>
      </c>
      <c r="E7">
        <v>35.229807049999998</v>
      </c>
      <c r="F7">
        <v>35.683799409999999</v>
      </c>
      <c r="G7">
        <v>58523</v>
      </c>
      <c r="H7">
        <v>124677</v>
      </c>
      <c r="I7">
        <v>201712</v>
      </c>
      <c r="J7">
        <v>3.1</v>
      </c>
      <c r="K7" s="8">
        <f t="shared" si="0"/>
        <v>0.48425852000000447</v>
      </c>
      <c r="L7" s="8">
        <f t="shared" si="9"/>
        <v>0.38337133000000279</v>
      </c>
      <c r="M7" s="8">
        <f t="shared" si="10"/>
        <v>0.10088719000000168</v>
      </c>
      <c r="N7" s="8">
        <f t="shared" si="2"/>
        <v>0.48425852000000447</v>
      </c>
      <c r="O7">
        <v>600</v>
      </c>
      <c r="P7" s="9">
        <f t="shared" si="1"/>
        <v>21410.279645999999</v>
      </c>
      <c r="Q7" s="8"/>
      <c r="S7">
        <v>500</v>
      </c>
      <c r="T7">
        <v>5000</v>
      </c>
      <c r="U7" s="9"/>
      <c r="V7">
        <f t="shared" si="3"/>
        <v>9.9942890338177281E-3</v>
      </c>
      <c r="X7">
        <v>1</v>
      </c>
      <c r="Y7">
        <f t="shared" si="4"/>
        <v>-1</v>
      </c>
      <c r="Z7">
        <f>IF(V7&gt;0,1,IF(V7&lt;0,-1,0))</f>
        <v>1</v>
      </c>
      <c r="AA7">
        <f t="shared" si="5"/>
        <v>-1</v>
      </c>
      <c r="AC7">
        <f t="shared" ca="1" si="6"/>
        <v>1</v>
      </c>
      <c r="AD7">
        <f t="shared" ca="1" si="6"/>
        <v>1</v>
      </c>
      <c r="AE7">
        <f t="shared" ca="1" si="7"/>
        <v>-1</v>
      </c>
      <c r="AF7">
        <f t="shared" ca="1" si="6"/>
        <v>-1</v>
      </c>
      <c r="AG7">
        <f t="shared" ca="1" si="6"/>
        <v>1</v>
      </c>
      <c r="AH7">
        <f t="shared" ca="1" si="8"/>
        <v>-1</v>
      </c>
    </row>
    <row r="8" spans="1:34" x14ac:dyDescent="0.25">
      <c r="A8" t="s">
        <v>23</v>
      </c>
      <c r="B8">
        <v>20171109</v>
      </c>
      <c r="C8">
        <v>35.693888129999998</v>
      </c>
      <c r="D8">
        <v>35.754420439999997</v>
      </c>
      <c r="E8">
        <v>35.360960400000003</v>
      </c>
      <c r="F8">
        <v>35.451758869999999</v>
      </c>
      <c r="G8">
        <v>73299</v>
      </c>
      <c r="H8">
        <v>118823</v>
      </c>
      <c r="I8">
        <v>201712</v>
      </c>
      <c r="J8">
        <v>3.08</v>
      </c>
      <c r="K8" s="8">
        <f t="shared" si="0"/>
        <v>0.39346003999999368</v>
      </c>
      <c r="L8" s="8">
        <f t="shared" si="9"/>
        <v>7.0621029999998086E-2</v>
      </c>
      <c r="M8" s="8">
        <f t="shared" si="10"/>
        <v>0.3228390099999956</v>
      </c>
      <c r="N8" s="8">
        <f t="shared" si="2"/>
        <v>0.39346003999999368</v>
      </c>
      <c r="O8">
        <v>600</v>
      </c>
      <c r="P8" s="9">
        <f t="shared" si="1"/>
        <v>21271.055322</v>
      </c>
      <c r="Q8" s="8"/>
      <c r="S8">
        <v>500</v>
      </c>
      <c r="T8">
        <v>5000</v>
      </c>
      <c r="U8" s="9"/>
      <c r="V8">
        <f t="shared" si="3"/>
        <v>-6.5026859201257866E-3</v>
      </c>
      <c r="X8">
        <v>-1</v>
      </c>
      <c r="Y8">
        <f t="shared" si="4"/>
        <v>1</v>
      </c>
      <c r="Z8">
        <f>IF(V8&gt;0,1,IF(V8&lt;0,-1,0))</f>
        <v>-1</v>
      </c>
      <c r="AA8">
        <f t="shared" si="5"/>
        <v>1</v>
      </c>
      <c r="AB8">
        <f>IF(AVERAGE(V3:V7)&gt;0,1,IF(AVERAGE(V3:V7)&lt;0,-1,0))</f>
        <v>1</v>
      </c>
      <c r="AC8">
        <f t="shared" ca="1" si="6"/>
        <v>1</v>
      </c>
      <c r="AD8">
        <f t="shared" ca="1" si="6"/>
        <v>0</v>
      </c>
      <c r="AE8">
        <f t="shared" ca="1" si="7"/>
        <v>0</v>
      </c>
      <c r="AF8">
        <f t="shared" ca="1" si="6"/>
        <v>-1</v>
      </c>
      <c r="AG8">
        <f t="shared" ca="1" si="6"/>
        <v>1</v>
      </c>
      <c r="AH8">
        <f t="shared" ca="1" si="8"/>
        <v>-1</v>
      </c>
    </row>
    <row r="9" spans="1:34" x14ac:dyDescent="0.25">
      <c r="A9" t="s">
        <v>23</v>
      </c>
      <c r="B9">
        <v>20171110</v>
      </c>
      <c r="C9">
        <v>35.381137840000001</v>
      </c>
      <c r="D9">
        <v>35.471936309999997</v>
      </c>
      <c r="E9">
        <v>35.078476260000002</v>
      </c>
      <c r="F9">
        <v>35.118831139999998</v>
      </c>
      <c r="G9">
        <v>47058</v>
      </c>
      <c r="H9">
        <v>118315</v>
      </c>
      <c r="I9">
        <v>201712</v>
      </c>
      <c r="J9">
        <v>3.17</v>
      </c>
      <c r="K9" s="8">
        <f t="shared" si="0"/>
        <v>0.39346004999999451</v>
      </c>
      <c r="L9" s="8">
        <f t="shared" si="9"/>
        <v>2.0177439999997659E-2</v>
      </c>
      <c r="M9" s="8">
        <f t="shared" si="10"/>
        <v>0.37328260999999685</v>
      </c>
      <c r="N9" s="8">
        <f t="shared" si="2"/>
        <v>0.39346004999999451</v>
      </c>
      <c r="O9">
        <v>600</v>
      </c>
      <c r="P9" s="9">
        <f t="shared" si="1"/>
        <v>21071.298683999998</v>
      </c>
      <c r="Q9" s="8"/>
      <c r="S9">
        <v>500</v>
      </c>
      <c r="T9">
        <v>5000</v>
      </c>
      <c r="U9" s="9"/>
      <c r="V9">
        <f t="shared" si="3"/>
        <v>-9.3910074030694075E-3</v>
      </c>
      <c r="X9">
        <v>-1</v>
      </c>
      <c r="Y9">
        <f t="shared" si="4"/>
        <v>1</v>
      </c>
      <c r="Z9">
        <f>IF(V9&gt;0,1,IF(V9&lt;0,-1,0))</f>
        <v>-1</v>
      </c>
      <c r="AA9">
        <f t="shared" si="5"/>
        <v>1</v>
      </c>
      <c r="AB9">
        <f t="shared" ref="AB9:AB51" si="11">IF(AVERAGE(V4:V8)&gt;0,1,IF(AVERAGE(V4:V8)&lt;0,-1,0))</f>
        <v>1</v>
      </c>
      <c r="AC9">
        <f t="shared" ca="1" si="6"/>
        <v>1</v>
      </c>
      <c r="AD9">
        <f t="shared" ca="1" si="6"/>
        <v>1</v>
      </c>
      <c r="AE9">
        <f t="shared" ca="1" si="7"/>
        <v>-1</v>
      </c>
      <c r="AF9">
        <f t="shared" ca="1" si="6"/>
        <v>0</v>
      </c>
      <c r="AG9">
        <f t="shared" ca="1" si="6"/>
        <v>-1</v>
      </c>
      <c r="AH9">
        <f t="shared" ca="1" si="8"/>
        <v>1</v>
      </c>
    </row>
    <row r="10" spans="1:34" x14ac:dyDescent="0.25">
      <c r="A10" t="s">
        <v>23</v>
      </c>
      <c r="B10">
        <v>20171113</v>
      </c>
      <c r="C10">
        <v>35.11672445</v>
      </c>
      <c r="D10">
        <v>35.126769279999998</v>
      </c>
      <c r="E10">
        <v>34.584348480000003</v>
      </c>
      <c r="F10">
        <v>34.63457262</v>
      </c>
      <c r="G10">
        <v>54902</v>
      </c>
      <c r="H10">
        <v>126108</v>
      </c>
      <c r="I10">
        <v>201801</v>
      </c>
      <c r="J10">
        <v>3.18</v>
      </c>
      <c r="K10" s="8">
        <f t="shared" si="0"/>
        <v>0.54242079999999504</v>
      </c>
      <c r="L10" s="8">
        <f t="shared" si="9"/>
        <v>7.93814000000026E-3</v>
      </c>
      <c r="M10" s="8">
        <f t="shared" si="10"/>
        <v>0.53448265999999478</v>
      </c>
      <c r="N10" s="8">
        <f t="shared" si="2"/>
        <v>0.54242079999999504</v>
      </c>
      <c r="O10">
        <v>600</v>
      </c>
      <c r="P10" s="9">
        <f t="shared" si="1"/>
        <v>20780.743571999999</v>
      </c>
      <c r="Q10" s="8"/>
      <c r="S10">
        <v>500</v>
      </c>
      <c r="T10">
        <v>5000</v>
      </c>
      <c r="U10" s="9"/>
      <c r="V10">
        <f t="shared" si="3"/>
        <v>-1.3789141161034591E-2</v>
      </c>
      <c r="X10">
        <v>-1</v>
      </c>
      <c r="Y10">
        <f t="shared" si="4"/>
        <v>1</v>
      </c>
      <c r="Z10">
        <f>IF(V10&gt;0,1,IF(V10&lt;0,-1,0))</f>
        <v>-1</v>
      </c>
      <c r="AA10">
        <f t="shared" si="5"/>
        <v>1</v>
      </c>
      <c r="AB10">
        <f t="shared" si="11"/>
        <v>1</v>
      </c>
      <c r="AC10">
        <f t="shared" ca="1" si="6"/>
        <v>-1</v>
      </c>
      <c r="AD10">
        <f t="shared" ca="1" si="6"/>
        <v>1</v>
      </c>
      <c r="AE10">
        <f t="shared" ca="1" si="7"/>
        <v>-1</v>
      </c>
      <c r="AF10">
        <f t="shared" ca="1" si="6"/>
        <v>-1</v>
      </c>
      <c r="AG10">
        <f t="shared" ca="1" si="6"/>
        <v>0</v>
      </c>
      <c r="AH10">
        <f t="shared" ca="1" si="8"/>
        <v>0</v>
      </c>
    </row>
    <row r="11" spans="1:34" x14ac:dyDescent="0.25">
      <c r="A11" t="s">
        <v>23</v>
      </c>
      <c r="B11">
        <v>20171114</v>
      </c>
      <c r="C11">
        <v>34.63457262</v>
      </c>
      <c r="D11">
        <v>34.704886430000002</v>
      </c>
      <c r="E11">
        <v>34.303093250000003</v>
      </c>
      <c r="F11">
        <v>34.313138080000002</v>
      </c>
      <c r="G11">
        <v>37109</v>
      </c>
      <c r="H11">
        <v>127799</v>
      </c>
      <c r="I11">
        <v>201801</v>
      </c>
      <c r="J11">
        <v>3.2</v>
      </c>
      <c r="K11" s="8">
        <f t="shared" si="0"/>
        <v>0.40179317999999853</v>
      </c>
      <c r="L11" s="8">
        <f t="shared" si="9"/>
        <v>7.0313810000001808E-2</v>
      </c>
      <c r="M11" s="8">
        <f t="shared" si="10"/>
        <v>0.33147936999999672</v>
      </c>
      <c r="N11" s="8">
        <f t="shared" si="2"/>
        <v>0.40179317999999853</v>
      </c>
      <c r="O11">
        <v>600</v>
      </c>
      <c r="P11" s="9">
        <f t="shared" si="1"/>
        <v>20587.882848000001</v>
      </c>
      <c r="Q11" s="8"/>
      <c r="S11">
        <v>500</v>
      </c>
      <c r="T11">
        <v>5000</v>
      </c>
      <c r="U11" s="9"/>
      <c r="V11">
        <f t="shared" si="3"/>
        <v>-9.2807422088524247E-3</v>
      </c>
      <c r="X11">
        <v>-1</v>
      </c>
      <c r="Y11">
        <f t="shared" si="4"/>
        <v>1</v>
      </c>
      <c r="Z11">
        <f>IF(V11&gt;0,1,IF(V11&lt;0,-1,0))</f>
        <v>-1</v>
      </c>
      <c r="AA11">
        <f t="shared" si="5"/>
        <v>1</v>
      </c>
      <c r="AB11">
        <f t="shared" si="11"/>
        <v>-1</v>
      </c>
      <c r="AC11">
        <f t="shared" ca="1" si="6"/>
        <v>0</v>
      </c>
      <c r="AD11">
        <f t="shared" ca="1" si="6"/>
        <v>1</v>
      </c>
      <c r="AE11">
        <f t="shared" ca="1" si="7"/>
        <v>-1</v>
      </c>
      <c r="AF11">
        <f t="shared" ca="1" si="6"/>
        <v>1</v>
      </c>
      <c r="AG11">
        <f t="shared" ca="1" si="6"/>
        <v>0</v>
      </c>
      <c r="AH11">
        <f t="shared" ca="1" si="8"/>
        <v>0</v>
      </c>
    </row>
    <row r="12" spans="1:34" x14ac:dyDescent="0.25">
      <c r="A12" t="s">
        <v>23</v>
      </c>
      <c r="B12">
        <v>20171115</v>
      </c>
      <c r="C12">
        <v>34.313138080000002</v>
      </c>
      <c r="D12">
        <v>35.066500300000001</v>
      </c>
      <c r="E12">
        <v>34.313138080000002</v>
      </c>
      <c r="F12">
        <v>35.036365809999999</v>
      </c>
      <c r="G12">
        <v>52869</v>
      </c>
      <c r="H12">
        <v>128608</v>
      </c>
      <c r="I12">
        <v>201801</v>
      </c>
      <c r="J12">
        <v>3.26</v>
      </c>
      <c r="K12" s="8">
        <f t="shared" si="0"/>
        <v>0.75336221999999964</v>
      </c>
      <c r="L12" s="8">
        <f t="shared" si="9"/>
        <v>0.75336221999999964</v>
      </c>
      <c r="M12" s="8">
        <f t="shared" si="10"/>
        <v>0</v>
      </c>
      <c r="N12" s="8">
        <f t="shared" si="2"/>
        <v>0.75336221999999964</v>
      </c>
      <c r="O12">
        <v>600</v>
      </c>
      <c r="P12" s="9">
        <f t="shared" si="1"/>
        <v>21021.819486</v>
      </c>
      <c r="Q12" s="8"/>
      <c r="S12">
        <v>500</v>
      </c>
      <c r="T12">
        <v>5000</v>
      </c>
      <c r="U12" s="9"/>
      <c r="V12">
        <f t="shared" si="3"/>
        <v>2.1077283235179923E-2</v>
      </c>
      <c r="X12">
        <v>-1</v>
      </c>
      <c r="Y12">
        <f t="shared" si="4"/>
        <v>1</v>
      </c>
      <c r="Z12">
        <f>IF(V12&gt;0,1,IF(V12&lt;0,-1,0))</f>
        <v>1</v>
      </c>
      <c r="AA12">
        <f t="shared" si="5"/>
        <v>-1</v>
      </c>
      <c r="AB12">
        <f t="shared" si="11"/>
        <v>-1</v>
      </c>
      <c r="AC12">
        <f t="shared" ca="1" si="6"/>
        <v>0</v>
      </c>
      <c r="AD12">
        <f t="shared" ca="1" si="6"/>
        <v>-1</v>
      </c>
      <c r="AE12">
        <f t="shared" ca="1" si="7"/>
        <v>1</v>
      </c>
      <c r="AF12">
        <f t="shared" ca="1" si="6"/>
        <v>1</v>
      </c>
      <c r="AG12">
        <f t="shared" ca="1" si="6"/>
        <v>0</v>
      </c>
      <c r="AH12">
        <f t="shared" ca="1" si="8"/>
        <v>0</v>
      </c>
    </row>
    <row r="13" spans="1:34" x14ac:dyDescent="0.25">
      <c r="A13" t="s">
        <v>23</v>
      </c>
      <c r="B13">
        <v>20171116</v>
      </c>
      <c r="C13">
        <v>34.996186489999999</v>
      </c>
      <c r="D13">
        <v>35.146858940000001</v>
      </c>
      <c r="E13">
        <v>34.694841599999997</v>
      </c>
      <c r="F13">
        <v>34.745065750000002</v>
      </c>
      <c r="G13">
        <v>41280</v>
      </c>
      <c r="H13">
        <v>131347</v>
      </c>
      <c r="I13">
        <v>201801</v>
      </c>
      <c r="J13">
        <v>3.25</v>
      </c>
      <c r="K13" s="8">
        <f t="shared" si="0"/>
        <v>0.45201734000000471</v>
      </c>
      <c r="L13" s="8">
        <f t="shared" si="9"/>
        <v>0.11049313000000183</v>
      </c>
      <c r="M13" s="8">
        <f t="shared" si="10"/>
        <v>0.34152421000000288</v>
      </c>
      <c r="N13" s="8">
        <f t="shared" si="2"/>
        <v>0.45201734000000471</v>
      </c>
      <c r="O13">
        <v>600</v>
      </c>
      <c r="P13" s="9">
        <f t="shared" si="1"/>
        <v>20847.03945</v>
      </c>
      <c r="Q13" s="8"/>
      <c r="S13">
        <v>500</v>
      </c>
      <c r="T13">
        <v>5000</v>
      </c>
      <c r="U13" s="9"/>
      <c r="V13">
        <f t="shared" si="3"/>
        <v>-8.3142201899506184E-3</v>
      </c>
      <c r="X13">
        <v>-1</v>
      </c>
      <c r="Y13">
        <f t="shared" si="4"/>
        <v>1</v>
      </c>
      <c r="Z13">
        <f>IF(V13&gt;0,1,IF(V13&lt;0,-1,0))</f>
        <v>-1</v>
      </c>
      <c r="AA13">
        <f t="shared" si="5"/>
        <v>1</v>
      </c>
      <c r="AB13">
        <f t="shared" si="11"/>
        <v>-1</v>
      </c>
      <c r="AC13">
        <f t="shared" ca="1" si="6"/>
        <v>-1</v>
      </c>
      <c r="AD13">
        <f t="shared" ca="1" si="6"/>
        <v>-1</v>
      </c>
      <c r="AE13">
        <f t="shared" ca="1" si="7"/>
        <v>1</v>
      </c>
      <c r="AF13">
        <f t="shared" ca="1" si="6"/>
        <v>-1</v>
      </c>
      <c r="AG13">
        <f t="shared" ca="1" si="6"/>
        <v>-1</v>
      </c>
      <c r="AH13">
        <f t="shared" ca="1" si="8"/>
        <v>1</v>
      </c>
    </row>
    <row r="14" spans="1:34" x14ac:dyDescent="0.25">
      <c r="A14" t="s">
        <v>23</v>
      </c>
      <c r="B14">
        <v>20171117</v>
      </c>
      <c r="C14">
        <v>34.815379559999997</v>
      </c>
      <c r="D14">
        <v>34.956007169999999</v>
      </c>
      <c r="E14">
        <v>34.463810520000003</v>
      </c>
      <c r="F14">
        <v>34.745065750000002</v>
      </c>
      <c r="G14">
        <v>41995</v>
      </c>
      <c r="H14">
        <v>138175</v>
      </c>
      <c r="I14">
        <v>201801</v>
      </c>
      <c r="J14">
        <v>3.21</v>
      </c>
      <c r="K14" s="8">
        <f t="shared" si="0"/>
        <v>0.49219664999999679</v>
      </c>
      <c r="L14" s="8">
        <f t="shared" si="9"/>
        <v>0.21094141999999749</v>
      </c>
      <c r="M14" s="8">
        <f t="shared" si="10"/>
        <v>0.2812552299999993</v>
      </c>
      <c r="N14" s="8">
        <f t="shared" si="2"/>
        <v>0.49219664999999679</v>
      </c>
      <c r="O14">
        <v>600</v>
      </c>
      <c r="P14" s="9">
        <f t="shared" si="1"/>
        <v>20847.03945</v>
      </c>
      <c r="Q14" s="8"/>
      <c r="S14">
        <v>500</v>
      </c>
      <c r="T14">
        <v>5000</v>
      </c>
      <c r="U14" s="9"/>
      <c r="V14">
        <f t="shared" si="3"/>
        <v>0</v>
      </c>
      <c r="X14">
        <v>1</v>
      </c>
      <c r="Y14">
        <f t="shared" si="4"/>
        <v>-1</v>
      </c>
      <c r="Z14">
        <f>IF(V14&gt;0,1,IF(V14&lt;0,-1,0))</f>
        <v>0</v>
      </c>
      <c r="AA14">
        <f t="shared" si="5"/>
        <v>0</v>
      </c>
      <c r="AB14">
        <f t="shared" si="11"/>
        <v>-1</v>
      </c>
      <c r="AC14">
        <f t="shared" ca="1" si="6"/>
        <v>0</v>
      </c>
      <c r="AD14">
        <f t="shared" ca="1" si="6"/>
        <v>-1</v>
      </c>
      <c r="AE14">
        <f t="shared" ca="1" si="7"/>
        <v>1</v>
      </c>
      <c r="AF14">
        <f t="shared" ca="1" si="6"/>
        <v>1</v>
      </c>
      <c r="AG14">
        <f t="shared" ca="1" si="6"/>
        <v>0</v>
      </c>
      <c r="AH14">
        <f t="shared" ca="1" si="8"/>
        <v>0</v>
      </c>
    </row>
    <row r="15" spans="1:34" x14ac:dyDescent="0.25">
      <c r="A15" t="s">
        <v>23</v>
      </c>
      <c r="B15">
        <v>20171120</v>
      </c>
      <c r="C15">
        <v>34.664707110000002</v>
      </c>
      <c r="D15">
        <v>34.71493126</v>
      </c>
      <c r="E15">
        <v>34.001748360000001</v>
      </c>
      <c r="F15">
        <v>34.252869099999998</v>
      </c>
      <c r="G15">
        <v>54517</v>
      </c>
      <c r="H15">
        <v>144727</v>
      </c>
      <c r="I15">
        <v>201801</v>
      </c>
      <c r="J15">
        <v>3.24</v>
      </c>
      <c r="K15" s="8">
        <f t="shared" si="0"/>
        <v>0.71318289999999962</v>
      </c>
      <c r="L15" s="8">
        <f t="shared" si="9"/>
        <v>3.013449000000179E-2</v>
      </c>
      <c r="M15" s="8">
        <f t="shared" si="10"/>
        <v>0.74331739000000141</v>
      </c>
      <c r="N15" s="8">
        <f t="shared" si="2"/>
        <v>0.74331739000000141</v>
      </c>
      <c r="O15">
        <v>600</v>
      </c>
      <c r="P15" s="9">
        <f t="shared" si="1"/>
        <v>20551.721460000001</v>
      </c>
      <c r="Q15" s="8"/>
      <c r="S15">
        <v>500</v>
      </c>
      <c r="T15">
        <v>5000</v>
      </c>
      <c r="U15" s="9"/>
      <c r="V15">
        <f t="shared" si="3"/>
        <v>-1.4165943836212308E-2</v>
      </c>
      <c r="X15">
        <v>1</v>
      </c>
      <c r="Y15">
        <f t="shared" si="4"/>
        <v>-1</v>
      </c>
      <c r="Z15">
        <f>IF(V15&gt;0,1,IF(V15&lt;0,-1,0))</f>
        <v>-1</v>
      </c>
      <c r="AA15">
        <f t="shared" si="5"/>
        <v>1</v>
      </c>
      <c r="AB15">
        <f t="shared" si="11"/>
        <v>-1</v>
      </c>
      <c r="AC15">
        <f t="shared" ca="1" si="6"/>
        <v>0</v>
      </c>
      <c r="AD15">
        <f t="shared" ca="1" si="6"/>
        <v>1</v>
      </c>
      <c r="AE15">
        <f t="shared" ca="1" si="7"/>
        <v>-1</v>
      </c>
      <c r="AF15">
        <f t="shared" ca="1" si="6"/>
        <v>0</v>
      </c>
      <c r="AG15">
        <f t="shared" ca="1" si="6"/>
        <v>1</v>
      </c>
      <c r="AH15">
        <f t="shared" ca="1" si="8"/>
        <v>-1</v>
      </c>
    </row>
    <row r="16" spans="1:34" x14ac:dyDescent="0.25">
      <c r="A16" t="s">
        <v>23</v>
      </c>
      <c r="B16">
        <v>20171121</v>
      </c>
      <c r="C16">
        <v>34.262913930000003</v>
      </c>
      <c r="D16">
        <v>34.664707110000002</v>
      </c>
      <c r="E16">
        <v>34.212689779999998</v>
      </c>
      <c r="F16">
        <v>34.473855350000001</v>
      </c>
      <c r="G16">
        <v>43716</v>
      </c>
      <c r="H16">
        <v>144024</v>
      </c>
      <c r="I16">
        <v>201801</v>
      </c>
      <c r="J16">
        <v>3.25</v>
      </c>
      <c r="K16" s="8">
        <f t="shared" si="0"/>
        <v>0.45201733000000388</v>
      </c>
      <c r="L16" s="8">
        <f t="shared" si="9"/>
        <v>0.41183801000000386</v>
      </c>
      <c r="M16" s="8">
        <f t="shared" si="10"/>
        <v>4.0179320000000018E-2</v>
      </c>
      <c r="N16" s="8">
        <f t="shared" si="2"/>
        <v>0.45201733000000388</v>
      </c>
      <c r="O16">
        <v>600</v>
      </c>
      <c r="P16" s="9">
        <f t="shared" si="1"/>
        <v>20684.31321</v>
      </c>
      <c r="Q16" s="8"/>
      <c r="S16">
        <v>500</v>
      </c>
      <c r="T16">
        <v>5000</v>
      </c>
      <c r="U16" s="9"/>
      <c r="V16">
        <f t="shared" si="3"/>
        <v>6.4516128373025205E-3</v>
      </c>
      <c r="X16">
        <v>1</v>
      </c>
      <c r="Y16">
        <f t="shared" si="4"/>
        <v>-1</v>
      </c>
      <c r="Z16">
        <f>IF(V16&gt;0,1,IF(V16&lt;0,-1,0))</f>
        <v>1</v>
      </c>
      <c r="AA16">
        <f t="shared" si="5"/>
        <v>-1</v>
      </c>
      <c r="AB16">
        <f t="shared" si="11"/>
        <v>-1</v>
      </c>
      <c r="AC16">
        <f t="shared" ca="1" si="6"/>
        <v>-1</v>
      </c>
      <c r="AD16">
        <f t="shared" ca="1" si="6"/>
        <v>0</v>
      </c>
      <c r="AE16">
        <f t="shared" ca="1" si="7"/>
        <v>0</v>
      </c>
      <c r="AF16">
        <f t="shared" ca="1" si="6"/>
        <v>0</v>
      </c>
      <c r="AG16">
        <f t="shared" ca="1" si="6"/>
        <v>1</v>
      </c>
      <c r="AH16">
        <f t="shared" ca="1" si="8"/>
        <v>-1</v>
      </c>
    </row>
    <row r="17" spans="1:34" x14ac:dyDescent="0.25">
      <c r="A17" t="s">
        <v>23</v>
      </c>
      <c r="B17">
        <v>20171122</v>
      </c>
      <c r="C17">
        <v>34.443720859999999</v>
      </c>
      <c r="D17">
        <v>34.7952899</v>
      </c>
      <c r="E17">
        <v>34.252869099999998</v>
      </c>
      <c r="F17">
        <v>34.353317390000001</v>
      </c>
      <c r="G17">
        <v>61542</v>
      </c>
      <c r="H17">
        <v>143324</v>
      </c>
      <c r="I17">
        <v>201801</v>
      </c>
      <c r="J17">
        <v>3.23</v>
      </c>
      <c r="K17" s="8">
        <f t="shared" si="0"/>
        <v>0.54242080000000215</v>
      </c>
      <c r="L17" s="8">
        <f t="shared" si="9"/>
        <v>0.32143454999999932</v>
      </c>
      <c r="M17" s="8">
        <f t="shared" si="10"/>
        <v>0.22098625000000283</v>
      </c>
      <c r="N17" s="8">
        <f t="shared" si="2"/>
        <v>0.54242080000000215</v>
      </c>
      <c r="O17">
        <v>600</v>
      </c>
      <c r="P17" s="9">
        <f t="shared" si="1"/>
        <v>20611.990433999999</v>
      </c>
      <c r="Q17" s="8"/>
      <c r="S17">
        <v>500</v>
      </c>
      <c r="T17">
        <v>5000</v>
      </c>
      <c r="U17" s="9"/>
      <c r="V17">
        <f t="shared" si="3"/>
        <v>-3.4965036192274924E-3</v>
      </c>
      <c r="X17">
        <v>1</v>
      </c>
      <c r="Y17">
        <f t="shared" si="4"/>
        <v>-1</v>
      </c>
      <c r="Z17">
        <f>IF(V17&gt;0,1,IF(V17&lt;0,-1,0))</f>
        <v>-1</v>
      </c>
      <c r="AA17">
        <f t="shared" si="5"/>
        <v>1</v>
      </c>
      <c r="AB17">
        <f t="shared" si="11"/>
        <v>1</v>
      </c>
      <c r="AC17">
        <f t="shared" ca="1" si="6"/>
        <v>1</v>
      </c>
      <c r="AD17">
        <f t="shared" ca="1" si="6"/>
        <v>0</v>
      </c>
      <c r="AE17">
        <f t="shared" ca="1" si="7"/>
        <v>0</v>
      </c>
      <c r="AF17">
        <f t="shared" ca="1" si="6"/>
        <v>-1</v>
      </c>
      <c r="AG17">
        <f t="shared" ca="1" si="6"/>
        <v>-1</v>
      </c>
      <c r="AH17">
        <f t="shared" ca="1" si="8"/>
        <v>1</v>
      </c>
    </row>
    <row r="18" spans="1:34" x14ac:dyDescent="0.25">
      <c r="A18" t="s">
        <v>23</v>
      </c>
      <c r="B18">
        <v>20171124</v>
      </c>
      <c r="C18">
        <v>34.373407049999997</v>
      </c>
      <c r="D18">
        <v>34.373407049999997</v>
      </c>
      <c r="E18">
        <v>33.981658699999997</v>
      </c>
      <c r="F18">
        <v>34.232779440000002</v>
      </c>
      <c r="G18">
        <v>70390</v>
      </c>
      <c r="H18">
        <v>148961</v>
      </c>
      <c r="I18">
        <v>201801</v>
      </c>
      <c r="J18">
        <v>3.3</v>
      </c>
      <c r="K18" s="8">
        <f t="shared" si="0"/>
        <v>0.3917483500000003</v>
      </c>
      <c r="L18" s="8">
        <f t="shared" si="9"/>
        <v>2.0089659999996456E-2</v>
      </c>
      <c r="M18" s="8">
        <f t="shared" si="10"/>
        <v>0.37165869000000384</v>
      </c>
      <c r="N18" s="8">
        <f t="shared" si="2"/>
        <v>0.3917483500000003</v>
      </c>
      <c r="O18">
        <v>600</v>
      </c>
      <c r="P18" s="9">
        <f t="shared" si="1"/>
        <v>20539.667664000001</v>
      </c>
      <c r="Q18" s="8"/>
      <c r="S18">
        <v>500</v>
      </c>
      <c r="T18">
        <v>5000</v>
      </c>
      <c r="U18" s="9"/>
      <c r="V18">
        <f>(F18-F17)/F17</f>
        <v>-3.5087717623185628E-3</v>
      </c>
      <c r="X18">
        <v>-1</v>
      </c>
      <c r="Y18">
        <f t="shared" si="4"/>
        <v>1</v>
      </c>
      <c r="Z18">
        <f>IF(V18&gt;0,1,IF(V18&lt;0,-1,0))</f>
        <v>-1</v>
      </c>
      <c r="AA18">
        <f t="shared" si="5"/>
        <v>1</v>
      </c>
      <c r="AB18">
        <f t="shared" si="11"/>
        <v>-1</v>
      </c>
      <c r="AC18">
        <f t="shared" ca="1" si="6"/>
        <v>0</v>
      </c>
      <c r="AD18">
        <f t="shared" ca="1" si="6"/>
        <v>0</v>
      </c>
      <c r="AE18">
        <f t="shared" ca="1" si="7"/>
        <v>0</v>
      </c>
      <c r="AF18">
        <f t="shared" ca="1" si="6"/>
        <v>-1</v>
      </c>
      <c r="AG18">
        <f t="shared" ca="1" si="6"/>
        <v>-1</v>
      </c>
      <c r="AH18">
        <f t="shared" ca="1" si="8"/>
        <v>1</v>
      </c>
    </row>
    <row r="19" spans="1:34" x14ac:dyDescent="0.25">
      <c r="A19" t="s">
        <v>23</v>
      </c>
      <c r="B19">
        <v>20171127</v>
      </c>
      <c r="C19">
        <v>34.28300359</v>
      </c>
      <c r="D19">
        <v>34.453765689999997</v>
      </c>
      <c r="E19">
        <v>33.730537959999999</v>
      </c>
      <c r="F19">
        <v>33.891255229999999</v>
      </c>
      <c r="G19">
        <v>100723</v>
      </c>
      <c r="H19">
        <v>155655</v>
      </c>
      <c r="I19">
        <v>201801</v>
      </c>
      <c r="J19">
        <v>3.3</v>
      </c>
      <c r="K19" s="8">
        <f t="shared" si="0"/>
        <v>0.72322772999999785</v>
      </c>
      <c r="L19" s="8">
        <f t="shared" si="9"/>
        <v>0.22098624999999572</v>
      </c>
      <c r="M19" s="8">
        <f t="shared" si="10"/>
        <v>0.50224148000000213</v>
      </c>
      <c r="N19" s="8">
        <f t="shared" si="2"/>
        <v>0.72322772999999785</v>
      </c>
      <c r="O19">
        <v>600</v>
      </c>
      <c r="P19" s="9">
        <f t="shared" si="1"/>
        <v>20334.753138</v>
      </c>
      <c r="Q19" s="8"/>
      <c r="S19">
        <v>500</v>
      </c>
      <c r="T19">
        <v>5000</v>
      </c>
      <c r="U19" s="9"/>
      <c r="V19">
        <f t="shared" si="3"/>
        <v>-9.9765258791969964E-3</v>
      </c>
      <c r="X19">
        <v>-1</v>
      </c>
      <c r="Y19">
        <f t="shared" si="4"/>
        <v>1</v>
      </c>
      <c r="Z19">
        <f>IF(V19&gt;0,1,IF(V19&lt;0,-1,0))</f>
        <v>-1</v>
      </c>
      <c r="AA19">
        <f t="shared" si="5"/>
        <v>1</v>
      </c>
      <c r="AB19">
        <f t="shared" si="11"/>
        <v>-1</v>
      </c>
      <c r="AC19">
        <f t="shared" ca="1" si="6"/>
        <v>0</v>
      </c>
      <c r="AD19">
        <f t="shared" ca="1" si="6"/>
        <v>-1</v>
      </c>
      <c r="AE19">
        <f t="shared" ca="1" si="7"/>
        <v>1</v>
      </c>
      <c r="AF19">
        <f t="shared" ca="1" si="6"/>
        <v>0</v>
      </c>
      <c r="AG19">
        <f t="shared" ca="1" si="6"/>
        <v>-1</v>
      </c>
      <c r="AH19">
        <f t="shared" ca="1" si="8"/>
        <v>1</v>
      </c>
    </row>
    <row r="20" spans="1:34" x14ac:dyDescent="0.25">
      <c r="A20" t="s">
        <v>23</v>
      </c>
      <c r="B20">
        <v>20171128</v>
      </c>
      <c r="C20">
        <v>33.881210400000001</v>
      </c>
      <c r="D20">
        <v>34.28300359</v>
      </c>
      <c r="E20">
        <v>33.830986250000002</v>
      </c>
      <c r="F20">
        <v>34.28300359</v>
      </c>
      <c r="G20">
        <v>87582</v>
      </c>
      <c r="H20">
        <v>163634</v>
      </c>
      <c r="I20">
        <v>201801</v>
      </c>
      <c r="J20">
        <v>3.33</v>
      </c>
      <c r="K20" s="8">
        <f t="shared" si="0"/>
        <v>0.4520173399999976</v>
      </c>
      <c r="L20" s="8">
        <f t="shared" si="9"/>
        <v>0.39174836000000113</v>
      </c>
      <c r="M20" s="8">
        <f t="shared" si="10"/>
        <v>6.0268979999996475E-2</v>
      </c>
      <c r="N20" s="8">
        <f t="shared" si="2"/>
        <v>0.4520173399999976</v>
      </c>
      <c r="O20">
        <v>600</v>
      </c>
      <c r="P20" s="9">
        <f t="shared" si="1"/>
        <v>20569.802154000001</v>
      </c>
      <c r="Q20" s="8"/>
      <c r="S20">
        <v>500</v>
      </c>
      <c r="T20">
        <v>5000</v>
      </c>
      <c r="U20" s="9"/>
      <c r="V20">
        <f t="shared" si="3"/>
        <v>1.1558980549449574E-2</v>
      </c>
      <c r="X20">
        <v>-1</v>
      </c>
      <c r="Y20">
        <f t="shared" si="4"/>
        <v>1</v>
      </c>
      <c r="Z20">
        <f>IF(V20&gt;0,1,IF(V20&lt;0,-1,0))</f>
        <v>1</v>
      </c>
      <c r="AA20">
        <f t="shared" si="5"/>
        <v>-1</v>
      </c>
      <c r="AB20">
        <f t="shared" si="11"/>
        <v>-1</v>
      </c>
      <c r="AC20">
        <f t="shared" ca="1" si="6"/>
        <v>0</v>
      </c>
      <c r="AD20">
        <f t="shared" ca="1" si="6"/>
        <v>0</v>
      </c>
      <c r="AE20">
        <f t="shared" ca="1" si="7"/>
        <v>0</v>
      </c>
      <c r="AF20">
        <f t="shared" ca="1" si="6"/>
        <v>0</v>
      </c>
      <c r="AG20">
        <f t="shared" ca="1" si="6"/>
        <v>1</v>
      </c>
      <c r="AH20">
        <f t="shared" ca="1" si="8"/>
        <v>-1</v>
      </c>
    </row>
    <row r="21" spans="1:34" x14ac:dyDescent="0.25">
      <c r="A21" t="s">
        <v>23</v>
      </c>
      <c r="B21">
        <v>20171129</v>
      </c>
      <c r="C21">
        <v>34.182555290000003</v>
      </c>
      <c r="D21">
        <v>34.323182899999999</v>
      </c>
      <c r="E21">
        <v>33.931434549999999</v>
      </c>
      <c r="F21">
        <v>34.222734610000003</v>
      </c>
      <c r="G21">
        <v>73620</v>
      </c>
      <c r="H21">
        <v>162914</v>
      </c>
      <c r="I21">
        <v>201801</v>
      </c>
      <c r="J21">
        <v>3.36</v>
      </c>
      <c r="K21" s="10">
        <f t="shared" si="0"/>
        <v>0.3917483500000003</v>
      </c>
      <c r="L21" s="10">
        <f t="shared" si="9"/>
        <v>4.0179309999999191E-2</v>
      </c>
      <c r="M21" s="10">
        <f t="shared" si="10"/>
        <v>0.35156904000000111</v>
      </c>
      <c r="N21" s="10">
        <f t="shared" si="2"/>
        <v>0.3917483500000003</v>
      </c>
      <c r="O21">
        <v>600</v>
      </c>
      <c r="P21" s="12">
        <f t="shared" si="1"/>
        <v>20533.640766</v>
      </c>
      <c r="Q21" s="10"/>
      <c r="R21" s="11"/>
      <c r="S21">
        <v>500</v>
      </c>
      <c r="T21">
        <v>5000</v>
      </c>
      <c r="U21" s="12"/>
      <c r="V21" s="11">
        <f t="shared" si="3"/>
        <v>-1.7579842396766051E-3</v>
      </c>
      <c r="W21" s="11"/>
      <c r="X21">
        <v>-1</v>
      </c>
      <c r="Y21">
        <f t="shared" si="4"/>
        <v>1</v>
      </c>
      <c r="Z21">
        <f>IF(V21&gt;0,1,IF(V21&lt;0,-1,0))</f>
        <v>-1</v>
      </c>
      <c r="AA21">
        <f t="shared" si="5"/>
        <v>1</v>
      </c>
      <c r="AB21">
        <f t="shared" si="11"/>
        <v>1</v>
      </c>
      <c r="AC21">
        <f t="shared" ca="1" si="6"/>
        <v>1</v>
      </c>
      <c r="AD21">
        <f t="shared" ca="1" si="6"/>
        <v>-1</v>
      </c>
      <c r="AE21">
        <f t="shared" ca="1" si="7"/>
        <v>1</v>
      </c>
      <c r="AF21">
        <f t="shared" ca="1" si="6"/>
        <v>1</v>
      </c>
      <c r="AG21">
        <f t="shared" ca="1" si="6"/>
        <v>1</v>
      </c>
      <c r="AH21">
        <f t="shared" ca="1" si="8"/>
        <v>-1</v>
      </c>
    </row>
    <row r="22" spans="1:34" s="11" customFormat="1" x14ac:dyDescent="0.25">
      <c r="A22" t="s">
        <v>23</v>
      </c>
      <c r="B22" s="11">
        <v>20171130</v>
      </c>
      <c r="C22" s="11">
        <v>34.222734610000003</v>
      </c>
      <c r="D22" s="11">
        <v>34.83546922</v>
      </c>
      <c r="E22" s="11">
        <v>33.790806930000002</v>
      </c>
      <c r="F22" s="11">
        <v>34.001748360000001</v>
      </c>
      <c r="G22" s="11">
        <v>92477</v>
      </c>
      <c r="H22" s="11">
        <v>164811</v>
      </c>
      <c r="I22" s="11">
        <v>201801</v>
      </c>
      <c r="J22" s="11">
        <v>3.41</v>
      </c>
      <c r="K22" s="10">
        <f t="shared" si="0"/>
        <v>1.044662289999998</v>
      </c>
      <c r="L22" s="10">
        <f t="shared" si="9"/>
        <v>0.61273460999999685</v>
      </c>
      <c r="M22" s="10">
        <f t="shared" si="10"/>
        <v>0.43192768000000115</v>
      </c>
      <c r="N22" s="10">
        <f t="shared" si="2"/>
        <v>1.044662289999998</v>
      </c>
      <c r="O22">
        <v>600</v>
      </c>
      <c r="P22" s="12">
        <f t="shared" si="1"/>
        <v>20401.049016000001</v>
      </c>
      <c r="Q22" s="10">
        <f>AVERAGE(N3:N22)</f>
        <v>0.55074443199999945</v>
      </c>
      <c r="R22" s="11">
        <f t="shared" ref="R22:R24" si="12">Q22*O22</f>
        <v>330.44665919999966</v>
      </c>
      <c r="S22">
        <v>500</v>
      </c>
      <c r="T22">
        <v>5000</v>
      </c>
      <c r="U22" s="12">
        <f>IF(ROUNDDOWN(S22/R22,0)&lt;1,1,ROUNDDOWN(S22/R22,0))</f>
        <v>1</v>
      </c>
      <c r="V22" s="11">
        <f>(F22-F21)/F21</f>
        <v>-6.4572937410860756E-3</v>
      </c>
      <c r="X22" s="11">
        <v>-1</v>
      </c>
      <c r="Y22">
        <f t="shared" si="4"/>
        <v>1</v>
      </c>
      <c r="Z22">
        <f>IF(V22&gt;0,1,IF(V22&lt;0,-1,0))</f>
        <v>-1</v>
      </c>
      <c r="AA22">
        <f t="shared" si="5"/>
        <v>1</v>
      </c>
      <c r="AB22">
        <f t="shared" si="11"/>
        <v>-1</v>
      </c>
      <c r="AC22">
        <f t="shared" ca="1" si="6"/>
        <v>1</v>
      </c>
      <c r="AD22">
        <f t="shared" ca="1" si="6"/>
        <v>1</v>
      </c>
      <c r="AE22">
        <f t="shared" ca="1" si="7"/>
        <v>-1</v>
      </c>
      <c r="AF22">
        <f t="shared" ca="1" si="6"/>
        <v>0</v>
      </c>
      <c r="AG22">
        <f t="shared" ca="1" si="6"/>
        <v>0</v>
      </c>
      <c r="AH22">
        <f t="shared" ca="1" si="8"/>
        <v>0</v>
      </c>
    </row>
    <row r="23" spans="1:34" x14ac:dyDescent="0.25">
      <c r="A23" t="s">
        <v>23</v>
      </c>
      <c r="B23">
        <v>20171201</v>
      </c>
      <c r="C23">
        <v>34.072062160000002</v>
      </c>
      <c r="D23">
        <v>34.20264495</v>
      </c>
      <c r="E23">
        <v>33.750627620000003</v>
      </c>
      <c r="F23">
        <v>33.84103108</v>
      </c>
      <c r="G23">
        <v>47314</v>
      </c>
      <c r="H23">
        <v>161338</v>
      </c>
      <c r="I23">
        <v>201801</v>
      </c>
      <c r="J23">
        <v>3.35</v>
      </c>
      <c r="K23" s="8">
        <f t="shared" si="0"/>
        <v>0.45201732999999678</v>
      </c>
      <c r="L23" s="8">
        <f t="shared" si="9"/>
        <v>0.20089658999999926</v>
      </c>
      <c r="M23" s="8">
        <f t="shared" si="10"/>
        <v>0.25112073999999751</v>
      </c>
      <c r="N23" s="8">
        <f t="shared" si="2"/>
        <v>0.45201732999999678</v>
      </c>
      <c r="O23">
        <v>600</v>
      </c>
      <c r="P23" s="9">
        <f t="shared" si="1"/>
        <v>20304.618648</v>
      </c>
      <c r="Q23" s="8">
        <f t="shared" ref="Q23:Q24" si="13">AVERAGE(N4:N23)</f>
        <v>0.54761906499999924</v>
      </c>
      <c r="R23">
        <f t="shared" si="12"/>
        <v>328.57143899999954</v>
      </c>
      <c r="S23">
        <v>500</v>
      </c>
      <c r="T23">
        <v>5000</v>
      </c>
      <c r="U23" s="9">
        <f t="shared" ref="U23:U24" si="14">IF(ROUNDDOWN(S23/R23,0)&lt;1,1,ROUNDDOWN(S23/R23,0))</f>
        <v>1</v>
      </c>
      <c r="V23">
        <f t="shared" si="3"/>
        <v>-4.7267357636547151E-3</v>
      </c>
      <c r="W23">
        <f>V23*U22*P22</f>
        <v>-96.430368000000044</v>
      </c>
      <c r="X23">
        <v>-1</v>
      </c>
      <c r="Y23">
        <f t="shared" si="4"/>
        <v>1</v>
      </c>
      <c r="Z23">
        <f>IF(V23&gt;0,1,IF(V23&lt;0,-1,0))</f>
        <v>-1</v>
      </c>
      <c r="AA23">
        <f t="shared" si="5"/>
        <v>1</v>
      </c>
      <c r="AB23">
        <f t="shared" si="11"/>
        <v>-1</v>
      </c>
      <c r="AC23">
        <f t="shared" ca="1" si="6"/>
        <v>0</v>
      </c>
      <c r="AD23">
        <f t="shared" ca="1" si="6"/>
        <v>0</v>
      </c>
      <c r="AE23">
        <f t="shared" ca="1" si="7"/>
        <v>0</v>
      </c>
      <c r="AF23">
        <f t="shared" ca="1" si="6"/>
        <v>1</v>
      </c>
      <c r="AG23">
        <f t="shared" ca="1" si="6"/>
        <v>-1</v>
      </c>
      <c r="AH23">
        <f t="shared" ca="1" si="8"/>
        <v>1</v>
      </c>
    </row>
    <row r="24" spans="1:34" x14ac:dyDescent="0.25">
      <c r="A24" t="s">
        <v>23</v>
      </c>
      <c r="B24">
        <v>20171204</v>
      </c>
      <c r="C24">
        <v>33.951524210000002</v>
      </c>
      <c r="D24">
        <v>34.112241480000002</v>
      </c>
      <c r="E24">
        <v>33.569820679999999</v>
      </c>
      <c r="F24">
        <v>33.589910340000003</v>
      </c>
      <c r="G24">
        <v>61230</v>
      </c>
      <c r="H24">
        <v>160674</v>
      </c>
      <c r="I24">
        <v>201801</v>
      </c>
      <c r="J24">
        <v>3.34</v>
      </c>
      <c r="K24" s="8">
        <f t="shared" si="0"/>
        <v>0.54242080000000215</v>
      </c>
      <c r="L24" s="8">
        <f t="shared" si="9"/>
        <v>0.27121040000000107</v>
      </c>
      <c r="M24" s="8">
        <f t="shared" si="10"/>
        <v>0.27121040000000107</v>
      </c>
      <c r="N24" s="8">
        <f t="shared" si="2"/>
        <v>0.54242080000000215</v>
      </c>
      <c r="O24">
        <v>600</v>
      </c>
      <c r="P24" s="9">
        <f t="shared" si="1"/>
        <v>20153.946204000003</v>
      </c>
      <c r="Q24" s="8">
        <f t="shared" si="13"/>
        <v>0.5449783834999995</v>
      </c>
      <c r="R24">
        <f t="shared" si="12"/>
        <v>326.98703009999969</v>
      </c>
      <c r="S24">
        <v>500</v>
      </c>
      <c r="T24">
        <v>5000</v>
      </c>
      <c r="U24" s="9">
        <f t="shared" si="14"/>
        <v>1</v>
      </c>
      <c r="V24">
        <f t="shared" si="3"/>
        <v>-7.420599549888109E-3</v>
      </c>
      <c r="W24">
        <f t="shared" ref="W24" si="15">V24*U23*P23</f>
        <v>-150.67244399999851</v>
      </c>
      <c r="X24">
        <v>1</v>
      </c>
      <c r="Y24">
        <f t="shared" si="4"/>
        <v>-1</v>
      </c>
      <c r="Z24">
        <f>IF(V24&gt;0,1,IF(V24&lt;0,-1,0))</f>
        <v>-1</v>
      </c>
      <c r="AA24">
        <f t="shared" si="5"/>
        <v>1</v>
      </c>
      <c r="AB24">
        <f t="shared" si="11"/>
        <v>-1</v>
      </c>
      <c r="AC24">
        <f t="shared" ca="1" si="6"/>
        <v>-1</v>
      </c>
      <c r="AD24">
        <f t="shared" ca="1" si="6"/>
        <v>1</v>
      </c>
      <c r="AE24">
        <f t="shared" ca="1" si="7"/>
        <v>-1</v>
      </c>
      <c r="AF24">
        <f t="shared" ca="1" si="6"/>
        <v>0</v>
      </c>
      <c r="AG24">
        <f t="shared" ca="1" si="6"/>
        <v>1</v>
      </c>
      <c r="AH24">
        <f t="shared" ca="1" si="8"/>
        <v>-1</v>
      </c>
    </row>
    <row r="25" spans="1:34" x14ac:dyDescent="0.25">
      <c r="A25" t="s">
        <v>23</v>
      </c>
      <c r="B25">
        <v>20171205</v>
      </c>
      <c r="C25">
        <v>33.690358639999999</v>
      </c>
      <c r="D25">
        <v>33.740582789999998</v>
      </c>
      <c r="E25">
        <v>33.389013749999997</v>
      </c>
      <c r="F25">
        <v>33.650179319999999</v>
      </c>
      <c r="G25">
        <v>76339</v>
      </c>
      <c r="H25">
        <v>153127</v>
      </c>
      <c r="I25">
        <v>201801</v>
      </c>
      <c r="J25">
        <v>3.38</v>
      </c>
      <c r="K25" s="8">
        <f t="shared" ref="K25:K51" si="16">ABS(D25-E25)</f>
        <v>0.35156904000000111</v>
      </c>
      <c r="L25" s="8">
        <f t="shared" ref="L25:L51" si="17">ABS(D25-F24)</f>
        <v>0.15067244999999474</v>
      </c>
      <c r="M25" s="8">
        <f t="shared" ref="M25:M51" si="18">ABS(E25-F24)</f>
        <v>0.20089659000000637</v>
      </c>
      <c r="N25" s="8">
        <f t="shared" ref="N25:N51" si="19">MAX(K25:M25)</f>
        <v>0.35156904000000111</v>
      </c>
      <c r="O25">
        <v>600</v>
      </c>
      <c r="P25" s="9">
        <f t="shared" ref="P25:P51" si="20">O25*F25</f>
        <v>20190.107592</v>
      </c>
      <c r="Q25" s="8">
        <f t="shared" ref="Q25:Q51" si="21">AVERAGE(N6:N25)</f>
        <v>0.52573301099999947</v>
      </c>
      <c r="R25">
        <f t="shared" ref="R25:R51" si="22">Q25*O25</f>
        <v>315.43980659999966</v>
      </c>
      <c r="S25">
        <v>500</v>
      </c>
      <c r="T25">
        <v>5000</v>
      </c>
      <c r="U25" s="9">
        <f t="shared" ref="U25:U51" si="23">IF(ROUNDDOWN(S25/R25,0)&lt;1,1,ROUNDDOWN(S25/R25,0))</f>
        <v>1</v>
      </c>
      <c r="V25">
        <f t="shared" ref="V25:V51" si="24">(F25-F24)/F24</f>
        <v>1.7942584362372093E-3</v>
      </c>
      <c r="W25">
        <f t="shared" ref="W25:W51" si="25">V25*U24*P24</f>
        <v>36.161387999997885</v>
      </c>
      <c r="X25">
        <v>1</v>
      </c>
      <c r="Y25">
        <f t="shared" si="4"/>
        <v>-1</v>
      </c>
      <c r="Z25">
        <f>IF(V25&gt;0,1,IF(V25&lt;0,-1,0))</f>
        <v>1</v>
      </c>
      <c r="AA25">
        <f t="shared" si="5"/>
        <v>-1</v>
      </c>
      <c r="AB25">
        <f t="shared" si="11"/>
        <v>-1</v>
      </c>
      <c r="AC25">
        <f t="shared" ca="1" si="6"/>
        <v>-1</v>
      </c>
      <c r="AD25">
        <f t="shared" ca="1" si="6"/>
        <v>-1</v>
      </c>
      <c r="AE25">
        <f t="shared" ca="1" si="7"/>
        <v>1</v>
      </c>
      <c r="AF25">
        <f t="shared" ca="1" si="6"/>
        <v>1</v>
      </c>
      <c r="AG25">
        <f t="shared" ca="1" si="6"/>
        <v>-1</v>
      </c>
      <c r="AH25">
        <f t="shared" ca="1" si="8"/>
        <v>1</v>
      </c>
    </row>
    <row r="26" spans="1:34" x14ac:dyDescent="0.25">
      <c r="A26" t="s">
        <v>23</v>
      </c>
      <c r="B26">
        <v>20171206</v>
      </c>
      <c r="C26">
        <v>33.559775850000001</v>
      </c>
      <c r="D26">
        <v>33.740582789999998</v>
      </c>
      <c r="E26">
        <v>33.198161980000002</v>
      </c>
      <c r="F26">
        <v>33.318699940000002</v>
      </c>
      <c r="G26">
        <v>79936</v>
      </c>
      <c r="H26">
        <v>150888</v>
      </c>
      <c r="I26">
        <v>201801</v>
      </c>
      <c r="J26">
        <v>3.34</v>
      </c>
      <c r="K26" s="8">
        <f t="shared" si="16"/>
        <v>0.54242080999999587</v>
      </c>
      <c r="L26" s="8">
        <f t="shared" si="17"/>
        <v>9.0403469999998265E-2</v>
      </c>
      <c r="M26" s="8">
        <f t="shared" si="18"/>
        <v>0.4520173399999976</v>
      </c>
      <c r="N26" s="8">
        <f t="shared" si="19"/>
        <v>0.54242080999999587</v>
      </c>
      <c r="O26">
        <v>600</v>
      </c>
      <c r="P26" s="9">
        <f t="shared" si="20"/>
        <v>19991.219964</v>
      </c>
      <c r="Q26" s="8">
        <f t="shared" si="21"/>
        <v>0.52712781799999919</v>
      </c>
      <c r="R26">
        <f t="shared" si="22"/>
        <v>316.27669079999953</v>
      </c>
      <c r="S26">
        <v>500</v>
      </c>
      <c r="T26">
        <v>5000</v>
      </c>
      <c r="U26" s="9">
        <f t="shared" si="23"/>
        <v>1</v>
      </c>
      <c r="V26">
        <f t="shared" si="24"/>
        <v>-9.8507463169143529E-3</v>
      </c>
      <c r="W26">
        <f t="shared" si="25"/>
        <v>-198.88762799999853</v>
      </c>
      <c r="X26">
        <v>-1</v>
      </c>
      <c r="Y26">
        <f t="shared" si="4"/>
        <v>1</v>
      </c>
      <c r="Z26">
        <f>IF(V26&gt;0,1,IF(V26&lt;0,-1,0))</f>
        <v>-1</v>
      </c>
      <c r="AA26">
        <f t="shared" si="5"/>
        <v>1</v>
      </c>
      <c r="AB26">
        <f t="shared" si="11"/>
        <v>-1</v>
      </c>
      <c r="AC26">
        <f t="shared" ca="1" si="6"/>
        <v>-1</v>
      </c>
      <c r="AD26">
        <f t="shared" ca="1" si="6"/>
        <v>0</v>
      </c>
      <c r="AE26">
        <f t="shared" ca="1" si="7"/>
        <v>0</v>
      </c>
      <c r="AF26">
        <f t="shared" ca="1" si="6"/>
        <v>-1</v>
      </c>
      <c r="AG26">
        <f t="shared" ca="1" si="6"/>
        <v>1</v>
      </c>
      <c r="AH26">
        <f t="shared" ca="1" si="8"/>
        <v>-1</v>
      </c>
    </row>
    <row r="27" spans="1:34" x14ac:dyDescent="0.25">
      <c r="A27" t="s">
        <v>23</v>
      </c>
      <c r="B27">
        <v>20171207</v>
      </c>
      <c r="C27">
        <v>33.338789599999998</v>
      </c>
      <c r="D27">
        <v>33.539686189999998</v>
      </c>
      <c r="E27">
        <v>32.947041239999997</v>
      </c>
      <c r="F27">
        <v>33.479417210000001</v>
      </c>
      <c r="G27">
        <v>84005</v>
      </c>
      <c r="H27">
        <v>145986</v>
      </c>
      <c r="I27">
        <v>201801</v>
      </c>
      <c r="J27">
        <v>3.37</v>
      </c>
      <c r="K27" s="8">
        <f t="shared" si="16"/>
        <v>0.59264495000000039</v>
      </c>
      <c r="L27" s="8">
        <f t="shared" si="17"/>
        <v>0.22098624999999572</v>
      </c>
      <c r="M27" s="8">
        <f t="shared" si="18"/>
        <v>0.37165870000000467</v>
      </c>
      <c r="N27" s="8">
        <f t="shared" si="19"/>
        <v>0.59264495000000039</v>
      </c>
      <c r="O27">
        <v>600</v>
      </c>
      <c r="P27" s="9">
        <f t="shared" si="20"/>
        <v>20087.650325999999</v>
      </c>
      <c r="Q27" s="8">
        <f t="shared" si="21"/>
        <v>0.53254713949999899</v>
      </c>
      <c r="R27">
        <f t="shared" si="22"/>
        <v>319.52828369999941</v>
      </c>
      <c r="S27">
        <v>500</v>
      </c>
      <c r="T27">
        <v>5000</v>
      </c>
      <c r="U27" s="9">
        <f t="shared" si="23"/>
        <v>1</v>
      </c>
      <c r="V27">
        <f t="shared" si="24"/>
        <v>4.823635684748126E-3</v>
      </c>
      <c r="W27">
        <f t="shared" si="25"/>
        <v>96.430361999999548</v>
      </c>
      <c r="X27">
        <v>-1</v>
      </c>
      <c r="Y27">
        <f t="shared" si="4"/>
        <v>1</v>
      </c>
      <c r="Z27">
        <f>IF(V27&gt;0,1,IF(V27&lt;0,-1,0))</f>
        <v>1</v>
      </c>
      <c r="AA27">
        <f t="shared" si="5"/>
        <v>-1</v>
      </c>
      <c r="AB27">
        <f t="shared" si="11"/>
        <v>-1</v>
      </c>
      <c r="AC27">
        <f t="shared" ca="1" si="6"/>
        <v>1</v>
      </c>
      <c r="AD27">
        <f t="shared" ca="1" si="6"/>
        <v>0</v>
      </c>
      <c r="AE27">
        <f t="shared" ca="1" si="7"/>
        <v>0</v>
      </c>
      <c r="AF27">
        <f t="shared" ca="1" si="6"/>
        <v>1</v>
      </c>
      <c r="AG27">
        <f t="shared" ca="1" si="6"/>
        <v>-1</v>
      </c>
      <c r="AH27">
        <f t="shared" ca="1" si="8"/>
        <v>1</v>
      </c>
    </row>
    <row r="28" spans="1:34" x14ac:dyDescent="0.25">
      <c r="A28" t="s">
        <v>23</v>
      </c>
      <c r="B28">
        <v>20171208</v>
      </c>
      <c r="C28">
        <v>33.40910341</v>
      </c>
      <c r="D28">
        <v>33.820941419999997</v>
      </c>
      <c r="E28">
        <v>33.198161980000002</v>
      </c>
      <c r="F28">
        <v>33.770717269999999</v>
      </c>
      <c r="G28">
        <v>68624</v>
      </c>
      <c r="H28">
        <v>132849</v>
      </c>
      <c r="I28">
        <v>201801</v>
      </c>
      <c r="J28">
        <v>3.28</v>
      </c>
      <c r="K28" s="8">
        <f t="shared" si="16"/>
        <v>0.62277943999999508</v>
      </c>
      <c r="L28" s="8">
        <f t="shared" si="17"/>
        <v>0.34152420999999578</v>
      </c>
      <c r="M28" s="8">
        <f t="shared" si="18"/>
        <v>0.2812552299999993</v>
      </c>
      <c r="N28" s="8">
        <f t="shared" si="19"/>
        <v>0.62277943999999508</v>
      </c>
      <c r="O28">
        <v>600</v>
      </c>
      <c r="P28" s="9">
        <f t="shared" si="20"/>
        <v>20262.430361999999</v>
      </c>
      <c r="Q28" s="8">
        <f t="shared" si="21"/>
        <v>0.54401310949999915</v>
      </c>
      <c r="R28">
        <f t="shared" si="22"/>
        <v>326.40786569999949</v>
      </c>
      <c r="S28">
        <v>500</v>
      </c>
      <c r="T28">
        <v>5000</v>
      </c>
      <c r="U28" s="9">
        <f t="shared" si="23"/>
        <v>1</v>
      </c>
      <c r="V28">
        <f t="shared" si="24"/>
        <v>8.7008700949844728E-3</v>
      </c>
      <c r="W28">
        <f t="shared" si="25"/>
        <v>174.78003599999849</v>
      </c>
      <c r="X28">
        <v>1</v>
      </c>
      <c r="Y28">
        <f t="shared" si="4"/>
        <v>-1</v>
      </c>
      <c r="Z28">
        <f>IF(V28&gt;0,1,IF(V28&lt;0,-1,0))</f>
        <v>1</v>
      </c>
      <c r="AA28">
        <f t="shared" si="5"/>
        <v>-1</v>
      </c>
      <c r="AB28">
        <f t="shared" si="11"/>
        <v>-1</v>
      </c>
      <c r="AC28">
        <f t="shared" ca="1" si="6"/>
        <v>-1</v>
      </c>
      <c r="AD28">
        <f t="shared" ca="1" si="6"/>
        <v>0</v>
      </c>
      <c r="AE28">
        <f t="shared" ca="1" si="7"/>
        <v>0</v>
      </c>
      <c r="AF28">
        <f t="shared" ca="1" si="6"/>
        <v>-1</v>
      </c>
      <c r="AG28">
        <f t="shared" ca="1" si="6"/>
        <v>-1</v>
      </c>
      <c r="AH28">
        <f t="shared" ca="1" si="8"/>
        <v>1</v>
      </c>
    </row>
    <row r="29" spans="1:34" x14ac:dyDescent="0.25">
      <c r="A29" t="s">
        <v>23</v>
      </c>
      <c r="B29">
        <v>20171211</v>
      </c>
      <c r="C29">
        <v>33.729999999999997</v>
      </c>
      <c r="D29">
        <v>33.880000000000003</v>
      </c>
      <c r="E29">
        <v>33.520000000000003</v>
      </c>
      <c r="F29">
        <v>33.61</v>
      </c>
      <c r="G29">
        <v>52625</v>
      </c>
      <c r="H29">
        <v>163340</v>
      </c>
      <c r="I29">
        <v>201803</v>
      </c>
      <c r="J29">
        <v>3.29</v>
      </c>
      <c r="K29" s="8">
        <f t="shared" si="16"/>
        <v>0.35999999999999943</v>
      </c>
      <c r="L29" s="8">
        <f t="shared" si="17"/>
        <v>0.10928273000000388</v>
      </c>
      <c r="M29" s="8">
        <f t="shared" si="18"/>
        <v>0.25071726999999555</v>
      </c>
      <c r="N29" s="8">
        <f t="shared" si="19"/>
        <v>0.35999999999999943</v>
      </c>
      <c r="O29">
        <v>600</v>
      </c>
      <c r="P29" s="9">
        <f t="shared" si="20"/>
        <v>20166</v>
      </c>
      <c r="Q29" s="8">
        <f t="shared" si="21"/>
        <v>0.54234010699999935</v>
      </c>
      <c r="R29">
        <f t="shared" si="22"/>
        <v>325.4040641999996</v>
      </c>
      <c r="S29">
        <v>500</v>
      </c>
      <c r="T29">
        <v>5000</v>
      </c>
      <c r="U29" s="9">
        <f t="shared" si="23"/>
        <v>1</v>
      </c>
      <c r="V29">
        <f t="shared" si="24"/>
        <v>-4.7590718525475743E-3</v>
      </c>
      <c r="W29">
        <f t="shared" si="25"/>
        <v>-96.430361999999548</v>
      </c>
      <c r="X29">
        <v>1</v>
      </c>
      <c r="Y29">
        <f t="shared" si="4"/>
        <v>-1</v>
      </c>
      <c r="Z29">
        <f>IF(V29&gt;0,1,IF(V29&lt;0,-1,0))</f>
        <v>-1</v>
      </c>
      <c r="AA29">
        <f t="shared" si="5"/>
        <v>1</v>
      </c>
      <c r="AB29">
        <f t="shared" si="11"/>
        <v>-1</v>
      </c>
      <c r="AC29">
        <f t="shared" ca="1" si="6"/>
        <v>1</v>
      </c>
      <c r="AD29">
        <f t="shared" ca="1" si="6"/>
        <v>0</v>
      </c>
      <c r="AE29">
        <f t="shared" ca="1" si="7"/>
        <v>0</v>
      </c>
      <c r="AF29">
        <f t="shared" ca="1" si="6"/>
        <v>0</v>
      </c>
      <c r="AG29">
        <f t="shared" ca="1" si="6"/>
        <v>-1</v>
      </c>
      <c r="AH29">
        <f t="shared" ca="1" si="8"/>
        <v>1</v>
      </c>
    </row>
    <row r="30" spans="1:34" x14ac:dyDescent="0.25">
      <c r="A30" t="s">
        <v>23</v>
      </c>
      <c r="B30">
        <v>20171212</v>
      </c>
      <c r="C30">
        <v>33.57</v>
      </c>
      <c r="D30">
        <v>33.9</v>
      </c>
      <c r="E30">
        <v>33.36</v>
      </c>
      <c r="F30">
        <v>33.6</v>
      </c>
      <c r="G30">
        <v>50426</v>
      </c>
      <c r="H30">
        <v>164361</v>
      </c>
      <c r="I30">
        <v>201803</v>
      </c>
      <c r="J30">
        <v>3.29</v>
      </c>
      <c r="K30" s="8">
        <f t="shared" si="16"/>
        <v>0.53999999999999915</v>
      </c>
      <c r="L30" s="8">
        <f t="shared" si="17"/>
        <v>0.28999999999999915</v>
      </c>
      <c r="M30" s="8">
        <f t="shared" si="18"/>
        <v>0.25</v>
      </c>
      <c r="N30" s="8">
        <f t="shared" si="19"/>
        <v>0.53999999999999915</v>
      </c>
      <c r="O30">
        <v>600</v>
      </c>
      <c r="P30" s="9">
        <f t="shared" si="20"/>
        <v>20160</v>
      </c>
      <c r="Q30" s="8">
        <f t="shared" si="21"/>
        <v>0.54221906699999955</v>
      </c>
      <c r="R30">
        <f t="shared" si="22"/>
        <v>325.33144019999975</v>
      </c>
      <c r="S30">
        <v>500</v>
      </c>
      <c r="T30">
        <v>5000</v>
      </c>
      <c r="U30" s="9">
        <f t="shared" si="23"/>
        <v>1</v>
      </c>
      <c r="V30">
        <f t="shared" si="24"/>
        <v>-2.9753049687587059E-4</v>
      </c>
      <c r="W30">
        <f t="shared" si="25"/>
        <v>-5.9999999999988063</v>
      </c>
      <c r="X30">
        <v>-1</v>
      </c>
      <c r="Y30">
        <f t="shared" si="4"/>
        <v>1</v>
      </c>
      <c r="Z30">
        <f>IF(V30&gt;0,1,IF(V30&lt;0,-1,0))</f>
        <v>-1</v>
      </c>
      <c r="AA30">
        <f t="shared" si="5"/>
        <v>1</v>
      </c>
      <c r="AB30">
        <f t="shared" si="11"/>
        <v>1</v>
      </c>
      <c r="AC30">
        <f t="shared" ca="1" si="6"/>
        <v>-1</v>
      </c>
      <c r="AD30">
        <f t="shared" ca="1" si="6"/>
        <v>0</v>
      </c>
      <c r="AE30">
        <f t="shared" ca="1" si="7"/>
        <v>0</v>
      </c>
      <c r="AF30">
        <f t="shared" ca="1" si="6"/>
        <v>1</v>
      </c>
      <c r="AG30">
        <f t="shared" ca="1" si="6"/>
        <v>1</v>
      </c>
      <c r="AH30">
        <f t="shared" ca="1" si="8"/>
        <v>-1</v>
      </c>
    </row>
    <row r="31" spans="1:34" x14ac:dyDescent="0.25">
      <c r="A31" t="s">
        <v>23</v>
      </c>
      <c r="B31">
        <v>20171213</v>
      </c>
      <c r="C31">
        <v>33.549999999999997</v>
      </c>
      <c r="D31">
        <v>33.64</v>
      </c>
      <c r="E31">
        <v>33.15</v>
      </c>
      <c r="F31">
        <v>33.4</v>
      </c>
      <c r="G31">
        <v>62716</v>
      </c>
      <c r="H31">
        <v>177362</v>
      </c>
      <c r="I31">
        <v>201803</v>
      </c>
      <c r="J31">
        <v>3.28</v>
      </c>
      <c r="K31" s="8">
        <f t="shared" si="16"/>
        <v>0.49000000000000199</v>
      </c>
      <c r="L31" s="8">
        <f t="shared" si="17"/>
        <v>3.9999999999999147E-2</v>
      </c>
      <c r="M31" s="8">
        <f t="shared" si="18"/>
        <v>0.45000000000000284</v>
      </c>
      <c r="N31" s="8">
        <f t="shared" si="19"/>
        <v>0.49000000000000199</v>
      </c>
      <c r="O31">
        <v>600</v>
      </c>
      <c r="P31" s="9">
        <f t="shared" si="20"/>
        <v>20040</v>
      </c>
      <c r="Q31" s="8">
        <f t="shared" si="21"/>
        <v>0.54662940799999971</v>
      </c>
      <c r="R31">
        <f t="shared" si="22"/>
        <v>327.97764479999984</v>
      </c>
      <c r="S31">
        <v>500</v>
      </c>
      <c r="T31">
        <v>5000</v>
      </c>
      <c r="U31" s="9">
        <f t="shared" si="23"/>
        <v>1</v>
      </c>
      <c r="V31">
        <f t="shared" si="24"/>
        <v>-5.9523809523810371E-3</v>
      </c>
      <c r="W31">
        <f t="shared" si="25"/>
        <v>-120.00000000000171</v>
      </c>
      <c r="X31">
        <v>-1</v>
      </c>
      <c r="Y31">
        <f t="shared" si="4"/>
        <v>1</v>
      </c>
      <c r="Z31">
        <f>IF(V31&gt;0,1,IF(V31&lt;0,-1,0))</f>
        <v>-1</v>
      </c>
      <c r="AA31">
        <f t="shared" si="5"/>
        <v>1</v>
      </c>
      <c r="AB31">
        <f t="shared" si="11"/>
        <v>-1</v>
      </c>
      <c r="AC31">
        <f t="shared" ca="1" si="6"/>
        <v>-1</v>
      </c>
      <c r="AD31">
        <f t="shared" ca="1" si="6"/>
        <v>1</v>
      </c>
      <c r="AE31">
        <f t="shared" ca="1" si="7"/>
        <v>-1</v>
      </c>
      <c r="AF31">
        <f t="shared" ca="1" si="6"/>
        <v>1</v>
      </c>
      <c r="AG31">
        <f t="shared" ca="1" si="6"/>
        <v>0</v>
      </c>
      <c r="AH31">
        <f t="shared" ca="1" si="8"/>
        <v>0</v>
      </c>
    </row>
    <row r="32" spans="1:34" x14ac:dyDescent="0.25">
      <c r="A32" t="s">
        <v>23</v>
      </c>
      <c r="B32">
        <v>20171214</v>
      </c>
      <c r="C32">
        <v>33.36</v>
      </c>
      <c r="D32">
        <v>33.479999999999997</v>
      </c>
      <c r="E32">
        <v>33.07</v>
      </c>
      <c r="F32">
        <v>33.369999999999997</v>
      </c>
      <c r="G32">
        <v>32154</v>
      </c>
      <c r="H32">
        <v>179881</v>
      </c>
      <c r="I32">
        <v>201803</v>
      </c>
      <c r="J32">
        <v>3.22</v>
      </c>
      <c r="K32" s="8">
        <f t="shared" si="16"/>
        <v>0.40999999999999659</v>
      </c>
      <c r="L32" s="8">
        <f t="shared" si="17"/>
        <v>7.9999999999998295E-2</v>
      </c>
      <c r="M32" s="8">
        <f t="shared" si="18"/>
        <v>0.32999999999999829</v>
      </c>
      <c r="N32" s="8">
        <f t="shared" si="19"/>
        <v>0.40999999999999659</v>
      </c>
      <c r="O32">
        <v>600</v>
      </c>
      <c r="P32" s="9">
        <f t="shared" si="20"/>
        <v>20022</v>
      </c>
      <c r="Q32" s="8">
        <f t="shared" si="21"/>
        <v>0.52946129699999955</v>
      </c>
      <c r="R32">
        <f t="shared" si="22"/>
        <v>317.67677819999972</v>
      </c>
      <c r="S32">
        <v>500</v>
      </c>
      <c r="T32">
        <v>5000</v>
      </c>
      <c r="U32" s="9">
        <f t="shared" si="23"/>
        <v>1</v>
      </c>
      <c r="V32">
        <f t="shared" si="24"/>
        <v>-8.9820359281440529E-4</v>
      </c>
      <c r="W32">
        <f t="shared" si="25"/>
        <v>-18.000000000000682</v>
      </c>
      <c r="X32">
        <v>1</v>
      </c>
      <c r="Y32">
        <f t="shared" si="4"/>
        <v>-1</v>
      </c>
      <c r="Z32">
        <f>IF(V32&gt;0,1,IF(V32&lt;0,-1,0))</f>
        <v>-1</v>
      </c>
      <c r="AA32">
        <f t="shared" si="5"/>
        <v>1</v>
      </c>
      <c r="AB32">
        <f t="shared" si="11"/>
        <v>1</v>
      </c>
      <c r="AC32">
        <f t="shared" ca="1" si="6"/>
        <v>1</v>
      </c>
      <c r="AD32">
        <f t="shared" ca="1" si="6"/>
        <v>-1</v>
      </c>
      <c r="AE32">
        <f t="shared" ca="1" si="7"/>
        <v>1</v>
      </c>
      <c r="AF32">
        <f t="shared" ca="1" si="6"/>
        <v>-1</v>
      </c>
      <c r="AG32">
        <f t="shared" ca="1" si="6"/>
        <v>0</v>
      </c>
      <c r="AH32">
        <f t="shared" ca="1" si="8"/>
        <v>0</v>
      </c>
    </row>
    <row r="33" spans="1:34" x14ac:dyDescent="0.25">
      <c r="A33" t="s">
        <v>23</v>
      </c>
      <c r="B33">
        <v>20171215</v>
      </c>
      <c r="C33">
        <v>33.340000000000003</v>
      </c>
      <c r="D33">
        <v>33.840000000000003</v>
      </c>
      <c r="E33">
        <v>33.15</v>
      </c>
      <c r="F33">
        <v>33.340000000000003</v>
      </c>
      <c r="G33">
        <v>56202</v>
      </c>
      <c r="H33">
        <v>183278</v>
      </c>
      <c r="I33">
        <v>201803</v>
      </c>
      <c r="J33">
        <v>3.23</v>
      </c>
      <c r="K33" s="8">
        <f t="shared" si="16"/>
        <v>0.69000000000000483</v>
      </c>
      <c r="L33" s="8">
        <f t="shared" si="17"/>
        <v>0.47000000000000597</v>
      </c>
      <c r="M33" s="8">
        <f t="shared" si="18"/>
        <v>0.21999999999999886</v>
      </c>
      <c r="N33" s="8">
        <f t="shared" si="19"/>
        <v>0.69000000000000483</v>
      </c>
      <c r="O33">
        <v>600</v>
      </c>
      <c r="P33" s="9">
        <f t="shared" si="20"/>
        <v>20004.000000000004</v>
      </c>
      <c r="Q33" s="8">
        <f t="shared" si="21"/>
        <v>0.54136042999999956</v>
      </c>
      <c r="R33">
        <f t="shared" si="22"/>
        <v>324.81625799999972</v>
      </c>
      <c r="S33">
        <v>500</v>
      </c>
      <c r="T33">
        <v>5000</v>
      </c>
      <c r="U33" s="9">
        <f t="shared" si="23"/>
        <v>1</v>
      </c>
      <c r="V33">
        <f t="shared" si="24"/>
        <v>-8.9901108780323746E-4</v>
      </c>
      <c r="W33">
        <f t="shared" si="25"/>
        <v>-17.999999999996419</v>
      </c>
      <c r="X33">
        <v>1</v>
      </c>
      <c r="Y33">
        <f t="shared" si="4"/>
        <v>-1</v>
      </c>
      <c r="Z33">
        <f>IF(V33&gt;0,1,IF(V33&lt;0,-1,0))</f>
        <v>-1</v>
      </c>
      <c r="AA33">
        <f t="shared" si="5"/>
        <v>1</v>
      </c>
      <c r="AB33">
        <f t="shared" si="11"/>
        <v>-1</v>
      </c>
      <c r="AC33">
        <f t="shared" ca="1" si="6"/>
        <v>-1</v>
      </c>
      <c r="AD33">
        <f t="shared" ca="1" si="6"/>
        <v>1</v>
      </c>
      <c r="AE33">
        <f t="shared" ca="1" si="7"/>
        <v>-1</v>
      </c>
      <c r="AF33">
        <f t="shared" ca="1" si="6"/>
        <v>-1</v>
      </c>
      <c r="AG33">
        <f t="shared" ca="1" si="6"/>
        <v>-1</v>
      </c>
      <c r="AH33">
        <f t="shared" ca="1" si="8"/>
        <v>1</v>
      </c>
    </row>
    <row r="34" spans="1:34" x14ac:dyDescent="0.25">
      <c r="A34" t="s">
        <v>23</v>
      </c>
      <c r="B34">
        <v>20171218</v>
      </c>
      <c r="C34">
        <v>33.33</v>
      </c>
      <c r="D34">
        <v>33.56</v>
      </c>
      <c r="E34">
        <v>33.15</v>
      </c>
      <c r="F34">
        <v>33.18</v>
      </c>
      <c r="G34">
        <v>38435</v>
      </c>
      <c r="H34">
        <v>185798</v>
      </c>
      <c r="I34">
        <v>201803</v>
      </c>
      <c r="J34">
        <v>3.18</v>
      </c>
      <c r="K34" s="8">
        <f t="shared" si="16"/>
        <v>0.41000000000000369</v>
      </c>
      <c r="L34" s="8">
        <f t="shared" si="17"/>
        <v>0.21999999999999886</v>
      </c>
      <c r="M34" s="8">
        <f t="shared" si="18"/>
        <v>0.19000000000000483</v>
      </c>
      <c r="N34" s="8">
        <f t="shared" si="19"/>
        <v>0.41000000000000369</v>
      </c>
      <c r="O34">
        <v>600</v>
      </c>
      <c r="P34" s="9">
        <f t="shared" si="20"/>
        <v>19908</v>
      </c>
      <c r="Q34" s="8">
        <f t="shared" si="21"/>
        <v>0.53725059749999993</v>
      </c>
      <c r="R34">
        <f t="shared" si="22"/>
        <v>322.35035849999997</v>
      </c>
      <c r="S34">
        <v>500</v>
      </c>
      <c r="T34">
        <v>5000</v>
      </c>
      <c r="U34" s="9">
        <f t="shared" si="23"/>
        <v>1</v>
      </c>
      <c r="V34">
        <f t="shared" si="24"/>
        <v>-4.7990401919617183E-3</v>
      </c>
      <c r="W34">
        <f t="shared" si="25"/>
        <v>-96.000000000002231</v>
      </c>
      <c r="X34">
        <v>-1</v>
      </c>
      <c r="Y34">
        <f t="shared" si="4"/>
        <v>1</v>
      </c>
      <c r="Z34">
        <f>IF(V34&gt;0,1,IF(V34&lt;0,-1,0))</f>
        <v>-1</v>
      </c>
      <c r="AA34">
        <f t="shared" si="5"/>
        <v>1</v>
      </c>
      <c r="AB34">
        <f t="shared" si="11"/>
        <v>-1</v>
      </c>
      <c r="AC34">
        <f t="shared" ca="1" si="6"/>
        <v>1</v>
      </c>
      <c r="AD34">
        <f t="shared" ca="1" si="6"/>
        <v>0</v>
      </c>
      <c r="AE34">
        <f t="shared" ca="1" si="7"/>
        <v>0</v>
      </c>
      <c r="AF34">
        <f t="shared" ca="1" si="6"/>
        <v>1</v>
      </c>
      <c r="AG34">
        <f t="shared" ca="1" si="6"/>
        <v>1</v>
      </c>
      <c r="AH34">
        <f t="shared" ca="1" si="8"/>
        <v>-1</v>
      </c>
    </row>
    <row r="35" spans="1:34" x14ac:dyDescent="0.25">
      <c r="A35" t="s">
        <v>23</v>
      </c>
      <c r="B35">
        <v>20171219</v>
      </c>
      <c r="C35">
        <v>33.29</v>
      </c>
      <c r="D35">
        <v>33.46</v>
      </c>
      <c r="E35">
        <v>33.200000000000003</v>
      </c>
      <c r="F35">
        <v>33.39</v>
      </c>
      <c r="G35">
        <v>41711</v>
      </c>
      <c r="H35">
        <v>190983</v>
      </c>
      <c r="I35">
        <v>201803</v>
      </c>
      <c r="J35">
        <v>3.23</v>
      </c>
      <c r="K35" s="8">
        <f t="shared" si="16"/>
        <v>0.25999999999999801</v>
      </c>
      <c r="L35" s="8">
        <f t="shared" si="17"/>
        <v>0.28000000000000114</v>
      </c>
      <c r="M35" s="8">
        <f t="shared" si="18"/>
        <v>2.0000000000003126E-2</v>
      </c>
      <c r="N35" s="8">
        <f t="shared" si="19"/>
        <v>0.28000000000000114</v>
      </c>
      <c r="O35">
        <v>600</v>
      </c>
      <c r="P35" s="9">
        <f t="shared" si="20"/>
        <v>20034</v>
      </c>
      <c r="Q35" s="8">
        <f t="shared" si="21"/>
        <v>0.51408472799999994</v>
      </c>
      <c r="R35">
        <f t="shared" si="22"/>
        <v>308.45083679999993</v>
      </c>
      <c r="S35">
        <v>500</v>
      </c>
      <c r="T35">
        <v>5000</v>
      </c>
      <c r="U35" s="9">
        <f t="shared" si="23"/>
        <v>1</v>
      </c>
      <c r="V35">
        <f t="shared" si="24"/>
        <v>6.3291139240506588E-3</v>
      </c>
      <c r="W35">
        <f t="shared" si="25"/>
        <v>126.00000000000051</v>
      </c>
      <c r="X35">
        <v>-1</v>
      </c>
      <c r="Y35">
        <f t="shared" si="4"/>
        <v>1</v>
      </c>
      <c r="Z35">
        <f>IF(V35&gt;0,1,IF(V35&lt;0,-1,0))</f>
        <v>1</v>
      </c>
      <c r="AA35">
        <f t="shared" si="5"/>
        <v>-1</v>
      </c>
      <c r="AB35">
        <f t="shared" si="11"/>
        <v>-1</v>
      </c>
      <c r="AC35">
        <f t="shared" ca="1" si="6"/>
        <v>1</v>
      </c>
      <c r="AD35">
        <f t="shared" ca="1" si="6"/>
        <v>-1</v>
      </c>
      <c r="AE35">
        <f t="shared" ca="1" si="7"/>
        <v>1</v>
      </c>
      <c r="AF35">
        <f t="shared" ca="1" si="6"/>
        <v>0</v>
      </c>
      <c r="AG35">
        <f t="shared" ca="1" si="6"/>
        <v>-1</v>
      </c>
      <c r="AH35">
        <f t="shared" ca="1" si="8"/>
        <v>1</v>
      </c>
    </row>
    <row r="36" spans="1:34" x14ac:dyDescent="0.25">
      <c r="A36" t="s">
        <v>23</v>
      </c>
      <c r="B36">
        <v>20171220</v>
      </c>
      <c r="C36">
        <v>33.35</v>
      </c>
      <c r="D36">
        <v>33.64</v>
      </c>
      <c r="E36">
        <v>33.049999999999997</v>
      </c>
      <c r="F36">
        <v>33.130000000000003</v>
      </c>
      <c r="G36">
        <v>68334</v>
      </c>
      <c r="H36">
        <v>201057</v>
      </c>
      <c r="I36">
        <v>201803</v>
      </c>
      <c r="J36">
        <v>3.23</v>
      </c>
      <c r="K36" s="8">
        <f t="shared" si="16"/>
        <v>0.59000000000000341</v>
      </c>
      <c r="L36" s="8">
        <f t="shared" si="17"/>
        <v>0.25</v>
      </c>
      <c r="M36" s="8">
        <f t="shared" si="18"/>
        <v>0.34000000000000341</v>
      </c>
      <c r="N36" s="8">
        <f t="shared" si="19"/>
        <v>0.59000000000000341</v>
      </c>
      <c r="O36">
        <v>600</v>
      </c>
      <c r="P36" s="9">
        <f t="shared" si="20"/>
        <v>19878</v>
      </c>
      <c r="Q36" s="8">
        <f t="shared" si="21"/>
        <v>0.52098386149999987</v>
      </c>
      <c r="R36">
        <f t="shared" si="22"/>
        <v>312.59031689999995</v>
      </c>
      <c r="S36">
        <v>500</v>
      </c>
      <c r="T36">
        <v>5000</v>
      </c>
      <c r="U36" s="9">
        <f t="shared" si="23"/>
        <v>1</v>
      </c>
      <c r="V36">
        <f t="shared" si="24"/>
        <v>-7.7867625037435764E-3</v>
      </c>
      <c r="W36">
        <f t="shared" si="25"/>
        <v>-155.99999999999881</v>
      </c>
      <c r="X36">
        <v>-1</v>
      </c>
      <c r="Y36">
        <f t="shared" si="4"/>
        <v>1</v>
      </c>
      <c r="Z36">
        <f>IF(V36&gt;0,1,IF(V36&lt;0,-1,0))</f>
        <v>-1</v>
      </c>
      <c r="AA36">
        <f t="shared" si="5"/>
        <v>1</v>
      </c>
      <c r="AB36">
        <f t="shared" si="11"/>
        <v>-1</v>
      </c>
      <c r="AC36">
        <f t="shared" ca="1" si="6"/>
        <v>-1</v>
      </c>
      <c r="AD36">
        <f t="shared" ca="1" si="6"/>
        <v>-1</v>
      </c>
      <c r="AE36">
        <f t="shared" ca="1" si="7"/>
        <v>1</v>
      </c>
      <c r="AF36">
        <f t="shared" ca="1" si="6"/>
        <v>-1</v>
      </c>
      <c r="AG36">
        <f t="shared" ca="1" si="6"/>
        <v>-1</v>
      </c>
      <c r="AH36">
        <f t="shared" ca="1" si="8"/>
        <v>1</v>
      </c>
    </row>
    <row r="37" spans="1:34" x14ac:dyDescent="0.25">
      <c r="A37" t="s">
        <v>23</v>
      </c>
      <c r="B37">
        <v>20171221</v>
      </c>
      <c r="C37">
        <v>33.11</v>
      </c>
      <c r="D37">
        <v>33.18</v>
      </c>
      <c r="E37">
        <v>32.67</v>
      </c>
      <c r="F37">
        <v>32.83</v>
      </c>
      <c r="G37">
        <v>87975</v>
      </c>
      <c r="H37">
        <v>206636</v>
      </c>
      <c r="I37">
        <v>201803</v>
      </c>
      <c r="J37">
        <v>3.22</v>
      </c>
      <c r="K37" s="8">
        <f t="shared" si="16"/>
        <v>0.50999999999999801</v>
      </c>
      <c r="L37" s="8">
        <f t="shared" si="17"/>
        <v>4.9999999999997158E-2</v>
      </c>
      <c r="M37" s="8">
        <f t="shared" si="18"/>
        <v>0.46000000000000085</v>
      </c>
      <c r="N37" s="8">
        <f t="shared" si="19"/>
        <v>0.50999999999999801</v>
      </c>
      <c r="O37">
        <v>600</v>
      </c>
      <c r="P37" s="9">
        <f t="shared" si="20"/>
        <v>19698</v>
      </c>
      <c r="Q37" s="8">
        <f t="shared" si="21"/>
        <v>0.51936282149999968</v>
      </c>
      <c r="R37">
        <f t="shared" si="22"/>
        <v>311.61769289999984</v>
      </c>
      <c r="S37">
        <v>500</v>
      </c>
      <c r="T37">
        <v>5000</v>
      </c>
      <c r="U37" s="9">
        <f t="shared" si="23"/>
        <v>1</v>
      </c>
      <c r="V37">
        <f t="shared" si="24"/>
        <v>-9.0552369453668659E-3</v>
      </c>
      <c r="W37">
        <f t="shared" si="25"/>
        <v>-180.00000000000256</v>
      </c>
      <c r="X37">
        <v>1</v>
      </c>
      <c r="Y37">
        <f t="shared" si="4"/>
        <v>-1</v>
      </c>
      <c r="Z37">
        <f>IF(V37&gt;0,1,IF(V37&lt;0,-1,0))</f>
        <v>-1</v>
      </c>
      <c r="AA37">
        <f t="shared" si="5"/>
        <v>1</v>
      </c>
      <c r="AB37">
        <f t="shared" si="11"/>
        <v>-1</v>
      </c>
      <c r="AC37">
        <f t="shared" ca="1" si="6"/>
        <v>1</v>
      </c>
      <c r="AD37">
        <f t="shared" ca="1" si="6"/>
        <v>1</v>
      </c>
      <c r="AE37">
        <f t="shared" ca="1" si="7"/>
        <v>-1</v>
      </c>
      <c r="AF37">
        <f t="shared" ca="1" si="6"/>
        <v>-1</v>
      </c>
      <c r="AG37">
        <f t="shared" ca="1" si="6"/>
        <v>-1</v>
      </c>
      <c r="AH37">
        <f t="shared" ca="1" si="8"/>
        <v>1</v>
      </c>
    </row>
    <row r="38" spans="1:34" x14ac:dyDescent="0.25">
      <c r="A38" t="s">
        <v>23</v>
      </c>
      <c r="B38">
        <v>20171222</v>
      </c>
      <c r="C38">
        <v>32.79</v>
      </c>
      <c r="D38">
        <v>33.03</v>
      </c>
      <c r="E38">
        <v>32.68</v>
      </c>
      <c r="F38">
        <v>32.94</v>
      </c>
      <c r="G38">
        <v>43639</v>
      </c>
      <c r="H38">
        <v>208701</v>
      </c>
      <c r="I38">
        <v>201803</v>
      </c>
      <c r="J38">
        <v>3.25</v>
      </c>
      <c r="K38" s="8">
        <f t="shared" si="16"/>
        <v>0.35000000000000142</v>
      </c>
      <c r="L38" s="8">
        <f t="shared" si="17"/>
        <v>0.20000000000000284</v>
      </c>
      <c r="M38" s="8">
        <f t="shared" si="18"/>
        <v>0.14999999999999858</v>
      </c>
      <c r="N38" s="8">
        <f t="shared" si="19"/>
        <v>0.35000000000000142</v>
      </c>
      <c r="O38">
        <v>600</v>
      </c>
      <c r="P38" s="9">
        <f t="shared" si="20"/>
        <v>19764</v>
      </c>
      <c r="Q38" s="8">
        <f t="shared" si="21"/>
        <v>0.51727540399999972</v>
      </c>
      <c r="R38">
        <f t="shared" si="22"/>
        <v>310.36524239999983</v>
      </c>
      <c r="S38">
        <v>500</v>
      </c>
      <c r="T38">
        <v>5000</v>
      </c>
      <c r="U38" s="9">
        <f t="shared" si="23"/>
        <v>1</v>
      </c>
      <c r="V38">
        <f t="shared" si="24"/>
        <v>3.3505939689308386E-3</v>
      </c>
      <c r="W38">
        <f t="shared" si="25"/>
        <v>65.999999999999659</v>
      </c>
      <c r="X38">
        <v>1</v>
      </c>
      <c r="Y38">
        <f t="shared" si="4"/>
        <v>-1</v>
      </c>
      <c r="Z38">
        <f>IF(V38&gt;0,1,IF(V38&lt;0,-1,0))</f>
        <v>1</v>
      </c>
      <c r="AA38">
        <f t="shared" si="5"/>
        <v>-1</v>
      </c>
      <c r="AB38">
        <f t="shared" si="11"/>
        <v>-1</v>
      </c>
      <c r="AC38">
        <f t="shared" ca="1" si="6"/>
        <v>0</v>
      </c>
      <c r="AD38">
        <f t="shared" ca="1" si="6"/>
        <v>0</v>
      </c>
      <c r="AE38">
        <f t="shared" ca="1" si="7"/>
        <v>0</v>
      </c>
      <c r="AF38">
        <f t="shared" ca="1" si="6"/>
        <v>1</v>
      </c>
      <c r="AG38">
        <f t="shared" ca="1" si="6"/>
        <v>0</v>
      </c>
      <c r="AH38">
        <f t="shared" ca="1" si="8"/>
        <v>0</v>
      </c>
    </row>
    <row r="39" spans="1:34" x14ac:dyDescent="0.25">
      <c r="A39" t="s">
        <v>23</v>
      </c>
      <c r="B39">
        <v>20171226</v>
      </c>
      <c r="C39">
        <v>33.01</v>
      </c>
      <c r="D39">
        <v>33.549999999999997</v>
      </c>
      <c r="E39">
        <v>33.01</v>
      </c>
      <c r="F39">
        <v>33.42</v>
      </c>
      <c r="G39">
        <v>52451</v>
      </c>
      <c r="H39">
        <v>211036</v>
      </c>
      <c r="I39">
        <v>201803</v>
      </c>
      <c r="J39">
        <v>3.33</v>
      </c>
      <c r="K39" s="8">
        <f t="shared" si="16"/>
        <v>0.53999999999999915</v>
      </c>
      <c r="L39" s="8">
        <f t="shared" si="17"/>
        <v>0.60999999999999943</v>
      </c>
      <c r="M39" s="8">
        <f t="shared" si="18"/>
        <v>7.0000000000000284E-2</v>
      </c>
      <c r="N39" s="8">
        <f t="shared" si="19"/>
        <v>0.60999999999999943</v>
      </c>
      <c r="O39">
        <v>600</v>
      </c>
      <c r="P39" s="9">
        <f t="shared" si="20"/>
        <v>20052</v>
      </c>
      <c r="Q39" s="8">
        <f t="shared" si="21"/>
        <v>0.5116140174999998</v>
      </c>
      <c r="R39">
        <f t="shared" si="22"/>
        <v>306.96841049999989</v>
      </c>
      <c r="S39">
        <v>500</v>
      </c>
      <c r="T39">
        <v>5000</v>
      </c>
      <c r="U39" s="9">
        <f t="shared" si="23"/>
        <v>1</v>
      </c>
      <c r="V39">
        <f t="shared" si="24"/>
        <v>1.4571948998178628E-2</v>
      </c>
      <c r="W39">
        <f t="shared" si="25"/>
        <v>288.00000000000239</v>
      </c>
      <c r="X39">
        <v>-1</v>
      </c>
      <c r="Y39">
        <f t="shared" si="4"/>
        <v>1</v>
      </c>
      <c r="Z39">
        <f>IF(V39&gt;0,1,IF(V39&lt;0,-1,0))</f>
        <v>1</v>
      </c>
      <c r="AA39">
        <f t="shared" si="5"/>
        <v>-1</v>
      </c>
      <c r="AB39">
        <f t="shared" si="11"/>
        <v>-1</v>
      </c>
      <c r="AC39">
        <f t="shared" ca="1" si="6"/>
        <v>0</v>
      </c>
      <c r="AD39">
        <f t="shared" ca="1" si="6"/>
        <v>0</v>
      </c>
      <c r="AE39">
        <f t="shared" ca="1" si="7"/>
        <v>0</v>
      </c>
      <c r="AF39">
        <f t="shared" ca="1" si="6"/>
        <v>1</v>
      </c>
      <c r="AG39">
        <f t="shared" ca="1" si="6"/>
        <v>-1</v>
      </c>
      <c r="AH39">
        <f t="shared" ca="1" si="8"/>
        <v>1</v>
      </c>
    </row>
    <row r="40" spans="1:34" x14ac:dyDescent="0.25">
      <c r="A40" t="s">
        <v>23</v>
      </c>
      <c r="B40">
        <v>20171227</v>
      </c>
      <c r="C40">
        <v>33.44</v>
      </c>
      <c r="D40">
        <v>33.659999999999997</v>
      </c>
      <c r="E40">
        <v>33.200000000000003</v>
      </c>
      <c r="F40">
        <v>33.270000000000003</v>
      </c>
      <c r="G40">
        <v>62704</v>
      </c>
      <c r="H40">
        <v>210889</v>
      </c>
      <c r="I40">
        <v>201803</v>
      </c>
      <c r="J40">
        <v>3.33</v>
      </c>
      <c r="K40" s="8">
        <f t="shared" si="16"/>
        <v>0.45999999999999375</v>
      </c>
      <c r="L40" s="8">
        <f t="shared" si="17"/>
        <v>0.23999999999999488</v>
      </c>
      <c r="M40" s="8">
        <f t="shared" si="18"/>
        <v>0.21999999999999886</v>
      </c>
      <c r="N40" s="8">
        <f t="shared" si="19"/>
        <v>0.45999999999999375</v>
      </c>
      <c r="O40">
        <v>600</v>
      </c>
      <c r="P40" s="9">
        <f t="shared" si="20"/>
        <v>19962.000000000004</v>
      </c>
      <c r="Q40" s="8">
        <f t="shared" si="21"/>
        <v>0.51201315049999963</v>
      </c>
      <c r="R40">
        <f t="shared" si="22"/>
        <v>307.2078902999998</v>
      </c>
      <c r="S40">
        <v>500</v>
      </c>
      <c r="T40">
        <v>5000</v>
      </c>
      <c r="U40" s="9">
        <f t="shared" si="23"/>
        <v>1</v>
      </c>
      <c r="V40">
        <f t="shared" si="24"/>
        <v>-4.4883303411130636E-3</v>
      </c>
      <c r="W40">
        <f t="shared" si="25"/>
        <v>-89.999999999999147</v>
      </c>
      <c r="X40">
        <v>1</v>
      </c>
      <c r="Y40">
        <f t="shared" si="4"/>
        <v>-1</v>
      </c>
      <c r="Z40">
        <f>IF(V40&gt;0,1,IF(V40&lt;0,-1,0))</f>
        <v>-1</v>
      </c>
      <c r="AA40">
        <f t="shared" si="5"/>
        <v>1</v>
      </c>
      <c r="AB40">
        <f t="shared" si="11"/>
        <v>1</v>
      </c>
      <c r="AC40">
        <f t="shared" ca="1" si="6"/>
        <v>-1</v>
      </c>
      <c r="AD40">
        <f t="shared" ca="1" si="6"/>
        <v>1</v>
      </c>
      <c r="AE40">
        <f t="shared" ca="1" si="7"/>
        <v>-1</v>
      </c>
      <c r="AF40">
        <f t="shared" ca="1" si="6"/>
        <v>0</v>
      </c>
      <c r="AG40">
        <f t="shared" ca="1" si="6"/>
        <v>-1</v>
      </c>
      <c r="AH40">
        <f t="shared" ca="1" si="8"/>
        <v>1</v>
      </c>
    </row>
    <row r="41" spans="1:34" x14ac:dyDescent="0.25">
      <c r="A41" t="s">
        <v>23</v>
      </c>
      <c r="B41">
        <v>20171228</v>
      </c>
      <c r="C41">
        <v>33.26</v>
      </c>
      <c r="D41">
        <v>33.32</v>
      </c>
      <c r="E41">
        <v>32.520000000000003</v>
      </c>
      <c r="F41">
        <v>32.71</v>
      </c>
      <c r="G41">
        <v>69235</v>
      </c>
      <c r="H41">
        <v>215909</v>
      </c>
      <c r="I41">
        <v>201803</v>
      </c>
      <c r="J41">
        <v>3.33</v>
      </c>
      <c r="K41" s="8">
        <f t="shared" si="16"/>
        <v>0.79999999999999716</v>
      </c>
      <c r="L41" s="8">
        <f t="shared" si="17"/>
        <v>4.9999999999997158E-2</v>
      </c>
      <c r="M41" s="8">
        <f t="shared" si="18"/>
        <v>0.75</v>
      </c>
      <c r="N41" s="8">
        <f t="shared" si="19"/>
        <v>0.79999999999999716</v>
      </c>
      <c r="O41">
        <v>600</v>
      </c>
      <c r="P41" s="9">
        <f t="shared" si="20"/>
        <v>19626</v>
      </c>
      <c r="Q41" s="8">
        <f t="shared" si="21"/>
        <v>0.53242573299999951</v>
      </c>
      <c r="R41">
        <f t="shared" si="22"/>
        <v>319.45543979999968</v>
      </c>
      <c r="S41">
        <v>500</v>
      </c>
      <c r="T41">
        <v>5000</v>
      </c>
      <c r="U41" s="9">
        <f t="shared" si="23"/>
        <v>1</v>
      </c>
      <c r="V41">
        <f t="shared" si="24"/>
        <v>-1.6831980763450622E-2</v>
      </c>
      <c r="W41">
        <f t="shared" si="25"/>
        <v>-336.00000000000136</v>
      </c>
      <c r="X41">
        <v>1</v>
      </c>
      <c r="Y41">
        <f t="shared" si="4"/>
        <v>-1</v>
      </c>
      <c r="Z41">
        <f>IF(V41&gt;0,1,IF(V41&lt;0,-1,0))</f>
        <v>-1</v>
      </c>
      <c r="AA41">
        <f t="shared" si="5"/>
        <v>1</v>
      </c>
      <c r="AB41">
        <f t="shared" si="11"/>
        <v>-1</v>
      </c>
      <c r="AC41">
        <f t="shared" ca="1" si="6"/>
        <v>1</v>
      </c>
      <c r="AD41">
        <f t="shared" ca="1" si="6"/>
        <v>0</v>
      </c>
      <c r="AE41">
        <f t="shared" ca="1" si="7"/>
        <v>0</v>
      </c>
      <c r="AF41">
        <f t="shared" ca="1" si="6"/>
        <v>1</v>
      </c>
      <c r="AG41">
        <f t="shared" ca="1" si="6"/>
        <v>-1</v>
      </c>
      <c r="AH41">
        <f t="shared" ca="1" si="8"/>
        <v>1</v>
      </c>
    </row>
    <row r="42" spans="1:34" x14ac:dyDescent="0.25">
      <c r="A42" t="s">
        <v>23</v>
      </c>
      <c r="B42">
        <v>20171229</v>
      </c>
      <c r="C42">
        <v>32.71</v>
      </c>
      <c r="D42">
        <v>33.369999999999997</v>
      </c>
      <c r="E42">
        <v>32.6</v>
      </c>
      <c r="F42">
        <v>33.26</v>
      </c>
      <c r="G42">
        <v>55447</v>
      </c>
      <c r="H42">
        <v>215151</v>
      </c>
      <c r="I42">
        <v>201803</v>
      </c>
      <c r="J42">
        <v>3.31</v>
      </c>
      <c r="K42" s="8">
        <f t="shared" si="16"/>
        <v>0.76999999999999602</v>
      </c>
      <c r="L42" s="8">
        <f t="shared" si="17"/>
        <v>0.65999999999999659</v>
      </c>
      <c r="M42" s="8">
        <f t="shared" si="18"/>
        <v>0.10999999999999943</v>
      </c>
      <c r="N42" s="8">
        <f t="shared" si="19"/>
        <v>0.76999999999999602</v>
      </c>
      <c r="O42">
        <v>600</v>
      </c>
      <c r="P42" s="9">
        <f t="shared" si="20"/>
        <v>19956</v>
      </c>
      <c r="Q42" s="8">
        <f t="shared" si="21"/>
        <v>0.51869261849999937</v>
      </c>
      <c r="R42">
        <f t="shared" si="22"/>
        <v>311.21557109999964</v>
      </c>
      <c r="S42">
        <v>500</v>
      </c>
      <c r="T42">
        <v>5000</v>
      </c>
      <c r="U42" s="9">
        <f t="shared" si="23"/>
        <v>1</v>
      </c>
      <c r="V42">
        <f t="shared" si="24"/>
        <v>1.6814429837969953E-2</v>
      </c>
      <c r="W42">
        <f t="shared" si="25"/>
        <v>329.99999999999829</v>
      </c>
      <c r="X42">
        <v>-1</v>
      </c>
      <c r="Y42">
        <f t="shared" si="4"/>
        <v>1</v>
      </c>
      <c r="Z42">
        <f>IF(V42&gt;0,1,IF(V42&lt;0,-1,0))</f>
        <v>1</v>
      </c>
      <c r="AA42">
        <f t="shared" si="5"/>
        <v>-1</v>
      </c>
      <c r="AB42">
        <f t="shared" si="11"/>
        <v>-1</v>
      </c>
      <c r="AC42">
        <f t="shared" ca="1" si="6"/>
        <v>1</v>
      </c>
      <c r="AD42">
        <f t="shared" ca="1" si="6"/>
        <v>0</v>
      </c>
      <c r="AE42">
        <f t="shared" ca="1" si="7"/>
        <v>0</v>
      </c>
      <c r="AF42">
        <f t="shared" ca="1" si="6"/>
        <v>-1</v>
      </c>
      <c r="AG42">
        <f t="shared" ca="1" si="6"/>
        <v>1</v>
      </c>
      <c r="AH42">
        <f t="shared" ca="1" si="8"/>
        <v>-1</v>
      </c>
    </row>
    <row r="43" spans="1:34" x14ac:dyDescent="0.25">
      <c r="A43" t="s">
        <v>23</v>
      </c>
      <c r="B43">
        <v>20180102</v>
      </c>
      <c r="C43">
        <v>33.39</v>
      </c>
      <c r="D43">
        <v>33.619999999999997</v>
      </c>
      <c r="E43">
        <v>33.229999999999997</v>
      </c>
      <c r="F43">
        <v>33.549999999999997</v>
      </c>
      <c r="G43">
        <v>44415</v>
      </c>
      <c r="H43">
        <v>216815</v>
      </c>
      <c r="I43">
        <v>201803</v>
      </c>
      <c r="J43">
        <v>3.32</v>
      </c>
      <c r="K43" s="8">
        <f t="shared" si="16"/>
        <v>0.39000000000000057</v>
      </c>
      <c r="L43" s="8">
        <f t="shared" si="17"/>
        <v>0.35999999999999943</v>
      </c>
      <c r="M43" s="8">
        <f t="shared" si="18"/>
        <v>3.0000000000001137E-2</v>
      </c>
      <c r="N43" s="8">
        <f t="shared" si="19"/>
        <v>0.39000000000000057</v>
      </c>
      <c r="O43">
        <v>600</v>
      </c>
      <c r="P43" s="9">
        <f t="shared" si="20"/>
        <v>20130</v>
      </c>
      <c r="Q43" s="8">
        <f t="shared" si="21"/>
        <v>0.51559175199999951</v>
      </c>
      <c r="R43">
        <f t="shared" si="22"/>
        <v>309.35505119999971</v>
      </c>
      <c r="S43">
        <v>500</v>
      </c>
      <c r="T43">
        <v>5000</v>
      </c>
      <c r="U43" s="9">
        <f t="shared" si="23"/>
        <v>1</v>
      </c>
      <c r="V43">
        <f t="shared" si="24"/>
        <v>8.7191822008418265E-3</v>
      </c>
      <c r="W43">
        <f t="shared" si="25"/>
        <v>173.99999999999949</v>
      </c>
      <c r="X43">
        <v>-1</v>
      </c>
      <c r="Y43">
        <f t="shared" si="4"/>
        <v>1</v>
      </c>
      <c r="Z43">
        <f>IF(V43&gt;0,1,IF(V43&lt;0,-1,0))</f>
        <v>1</v>
      </c>
      <c r="AA43">
        <f t="shared" si="5"/>
        <v>-1</v>
      </c>
      <c r="AB43">
        <f t="shared" si="11"/>
        <v>1</v>
      </c>
      <c r="AC43">
        <f t="shared" ca="1" si="6"/>
        <v>0</v>
      </c>
      <c r="AD43">
        <f t="shared" ca="1" si="6"/>
        <v>-1</v>
      </c>
      <c r="AE43">
        <f t="shared" ca="1" si="7"/>
        <v>1</v>
      </c>
      <c r="AF43">
        <f t="shared" ca="1" si="6"/>
        <v>-1</v>
      </c>
      <c r="AG43">
        <f t="shared" ca="1" si="6"/>
        <v>-1</v>
      </c>
      <c r="AH43">
        <f t="shared" ca="1" si="8"/>
        <v>1</v>
      </c>
    </row>
    <row r="44" spans="1:34" x14ac:dyDescent="0.25">
      <c r="A44" t="s">
        <v>23</v>
      </c>
      <c r="B44">
        <v>20180103</v>
      </c>
      <c r="C44">
        <v>33.54</v>
      </c>
      <c r="D44">
        <v>33.909999999999997</v>
      </c>
      <c r="E44">
        <v>33.520000000000003</v>
      </c>
      <c r="F44">
        <v>33.9</v>
      </c>
      <c r="G44">
        <v>51227</v>
      </c>
      <c r="H44">
        <v>218765</v>
      </c>
      <c r="I44">
        <v>201803</v>
      </c>
      <c r="J44">
        <v>3.2</v>
      </c>
      <c r="K44" s="8">
        <f t="shared" si="16"/>
        <v>0.38999999999999346</v>
      </c>
      <c r="L44" s="8">
        <f t="shared" si="17"/>
        <v>0.35999999999999943</v>
      </c>
      <c r="M44" s="8">
        <f t="shared" si="18"/>
        <v>2.9999999999994031E-2</v>
      </c>
      <c r="N44" s="8">
        <f t="shared" si="19"/>
        <v>0.38999999999999346</v>
      </c>
      <c r="O44">
        <v>600</v>
      </c>
      <c r="P44" s="9">
        <f t="shared" si="20"/>
        <v>20340</v>
      </c>
      <c r="Q44" s="8">
        <f t="shared" si="21"/>
        <v>0.5079707119999991</v>
      </c>
      <c r="R44">
        <f t="shared" si="22"/>
        <v>304.78242719999946</v>
      </c>
      <c r="S44">
        <v>500</v>
      </c>
      <c r="T44">
        <v>5000</v>
      </c>
      <c r="U44" s="9">
        <f t="shared" si="23"/>
        <v>1</v>
      </c>
      <c r="V44">
        <f t="shared" si="24"/>
        <v>1.0432190760059655E-2</v>
      </c>
      <c r="W44">
        <f t="shared" si="25"/>
        <v>210.00000000000085</v>
      </c>
      <c r="X44">
        <v>-1</v>
      </c>
      <c r="Y44">
        <f t="shared" si="4"/>
        <v>1</v>
      </c>
      <c r="Z44">
        <f>IF(V44&gt;0,1,IF(V44&lt;0,-1,0))</f>
        <v>1</v>
      </c>
      <c r="AA44">
        <f t="shared" si="5"/>
        <v>-1</v>
      </c>
      <c r="AB44">
        <f t="shared" si="11"/>
        <v>1</v>
      </c>
      <c r="AC44">
        <f t="shared" ca="1" si="6"/>
        <v>1</v>
      </c>
      <c r="AD44">
        <f t="shared" ca="1" si="6"/>
        <v>1</v>
      </c>
      <c r="AE44">
        <f t="shared" ca="1" si="7"/>
        <v>-1</v>
      </c>
      <c r="AF44">
        <f t="shared" ca="1" si="6"/>
        <v>0</v>
      </c>
      <c r="AG44">
        <f t="shared" ca="1" si="6"/>
        <v>-1</v>
      </c>
      <c r="AH44">
        <f t="shared" ca="1" si="8"/>
        <v>1</v>
      </c>
    </row>
    <row r="45" spans="1:34" x14ac:dyDescent="0.25">
      <c r="A45" t="s">
        <v>23</v>
      </c>
      <c r="B45">
        <v>20180104</v>
      </c>
      <c r="C45">
        <v>33.82</v>
      </c>
      <c r="D45">
        <v>33.979999999999997</v>
      </c>
      <c r="E45">
        <v>33.700000000000003</v>
      </c>
      <c r="F45">
        <v>33.869999999999997</v>
      </c>
      <c r="G45">
        <v>51139</v>
      </c>
      <c r="H45">
        <v>215202</v>
      </c>
      <c r="I45">
        <v>201803</v>
      </c>
      <c r="J45">
        <v>3.27</v>
      </c>
      <c r="K45" s="8">
        <f t="shared" si="16"/>
        <v>0.27999999999999403</v>
      </c>
      <c r="L45" s="8">
        <f t="shared" si="17"/>
        <v>7.9999999999998295E-2</v>
      </c>
      <c r="M45" s="8">
        <f t="shared" si="18"/>
        <v>0.19999999999999574</v>
      </c>
      <c r="N45" s="8">
        <f t="shared" si="19"/>
        <v>0.27999999999999403</v>
      </c>
      <c r="O45">
        <v>600</v>
      </c>
      <c r="P45" s="9">
        <f t="shared" si="20"/>
        <v>20322</v>
      </c>
      <c r="Q45" s="8">
        <f t="shared" si="21"/>
        <v>0.50439225999999882</v>
      </c>
      <c r="R45">
        <f t="shared" si="22"/>
        <v>302.63535599999926</v>
      </c>
      <c r="S45">
        <v>500</v>
      </c>
      <c r="T45">
        <v>5000</v>
      </c>
      <c r="U45" s="9">
        <f t="shared" si="23"/>
        <v>1</v>
      </c>
      <c r="V45">
        <f t="shared" si="24"/>
        <v>-8.8495575221242298E-4</v>
      </c>
      <c r="W45">
        <f t="shared" si="25"/>
        <v>-18.000000000000682</v>
      </c>
      <c r="X45">
        <v>1</v>
      </c>
      <c r="Y45">
        <f t="shared" si="4"/>
        <v>-1</v>
      </c>
      <c r="Z45">
        <f>IF(V45&gt;0,1,IF(V45&lt;0,-1,0))</f>
        <v>-1</v>
      </c>
      <c r="AA45">
        <f t="shared" si="5"/>
        <v>1</v>
      </c>
      <c r="AB45">
        <f t="shared" si="11"/>
        <v>1</v>
      </c>
      <c r="AC45">
        <f t="shared" ca="1" si="6"/>
        <v>1</v>
      </c>
      <c r="AD45">
        <f t="shared" ca="1" si="6"/>
        <v>0</v>
      </c>
      <c r="AE45">
        <f t="shared" ca="1" si="7"/>
        <v>0</v>
      </c>
      <c r="AF45">
        <f t="shared" ca="1" si="6"/>
        <v>0</v>
      </c>
      <c r="AG45">
        <f t="shared" ca="1" si="6"/>
        <v>1</v>
      </c>
      <c r="AH45">
        <f t="shared" ca="1" si="8"/>
        <v>-1</v>
      </c>
    </row>
    <row r="46" spans="1:34" x14ac:dyDescent="0.25">
      <c r="A46" t="s">
        <v>23</v>
      </c>
      <c r="B46">
        <v>20180105</v>
      </c>
      <c r="C46">
        <v>33.86</v>
      </c>
      <c r="D46">
        <v>34.1</v>
      </c>
      <c r="E46">
        <v>33.700000000000003</v>
      </c>
      <c r="F46">
        <v>33.76</v>
      </c>
      <c r="G46">
        <v>41163</v>
      </c>
      <c r="H46">
        <v>213288</v>
      </c>
      <c r="I46">
        <v>201803</v>
      </c>
      <c r="J46">
        <v>3.26</v>
      </c>
      <c r="K46" s="8">
        <f t="shared" si="16"/>
        <v>0.39999999999999858</v>
      </c>
      <c r="L46" s="8">
        <f t="shared" si="17"/>
        <v>0.23000000000000398</v>
      </c>
      <c r="M46" s="8">
        <f t="shared" si="18"/>
        <v>0.1699999999999946</v>
      </c>
      <c r="N46" s="8">
        <f t="shared" si="19"/>
        <v>0.39999999999999858</v>
      </c>
      <c r="O46">
        <v>600</v>
      </c>
      <c r="P46" s="9">
        <f t="shared" si="20"/>
        <v>20256</v>
      </c>
      <c r="Q46" s="8">
        <f t="shared" si="21"/>
        <v>0.49727121949999892</v>
      </c>
      <c r="R46">
        <f t="shared" si="22"/>
        <v>298.36273169999936</v>
      </c>
      <c r="S46">
        <v>500</v>
      </c>
      <c r="T46">
        <v>5000</v>
      </c>
      <c r="U46" s="9">
        <f t="shared" si="23"/>
        <v>1</v>
      </c>
      <c r="V46">
        <f t="shared" si="24"/>
        <v>-3.2477118393858706E-3</v>
      </c>
      <c r="W46">
        <f t="shared" si="25"/>
        <v>-65.999999999999659</v>
      </c>
      <c r="X46">
        <v>1</v>
      </c>
      <c r="Y46">
        <f t="shared" si="4"/>
        <v>-1</v>
      </c>
      <c r="Z46">
        <f>IF(V46&gt;0,1,IF(V46&lt;0,-1,0))</f>
        <v>-1</v>
      </c>
      <c r="AA46">
        <f t="shared" si="5"/>
        <v>1</v>
      </c>
      <c r="AB46">
        <f t="shared" si="11"/>
        <v>1</v>
      </c>
      <c r="AC46">
        <f t="shared" ca="1" si="6"/>
        <v>1</v>
      </c>
      <c r="AD46">
        <f t="shared" ca="1" si="6"/>
        <v>-1</v>
      </c>
      <c r="AE46">
        <f t="shared" ca="1" si="7"/>
        <v>1</v>
      </c>
      <c r="AF46">
        <f t="shared" ca="1" si="6"/>
        <v>1</v>
      </c>
      <c r="AG46">
        <f t="shared" ca="1" si="6"/>
        <v>0</v>
      </c>
      <c r="AH46">
        <f t="shared" ca="1" si="8"/>
        <v>0</v>
      </c>
    </row>
    <row r="47" spans="1:34" x14ac:dyDescent="0.25">
      <c r="A47" t="s">
        <v>23</v>
      </c>
      <c r="B47">
        <v>20180108</v>
      </c>
      <c r="C47">
        <v>33.74</v>
      </c>
      <c r="D47">
        <v>33.89</v>
      </c>
      <c r="E47">
        <v>33.29</v>
      </c>
      <c r="F47">
        <v>33.54</v>
      </c>
      <c r="G47">
        <v>58852</v>
      </c>
      <c r="H47">
        <v>214313</v>
      </c>
      <c r="I47">
        <v>201803</v>
      </c>
      <c r="J47">
        <v>3.29</v>
      </c>
      <c r="K47" s="8">
        <f t="shared" si="16"/>
        <v>0.60000000000000142</v>
      </c>
      <c r="L47" s="8">
        <f t="shared" si="17"/>
        <v>0.13000000000000256</v>
      </c>
      <c r="M47" s="8">
        <f t="shared" si="18"/>
        <v>0.46999999999999886</v>
      </c>
      <c r="N47" s="8">
        <f t="shared" si="19"/>
        <v>0.60000000000000142</v>
      </c>
      <c r="O47">
        <v>600</v>
      </c>
      <c r="P47" s="9">
        <f t="shared" si="20"/>
        <v>20124</v>
      </c>
      <c r="Q47" s="8">
        <f t="shared" si="21"/>
        <v>0.49763897199999896</v>
      </c>
      <c r="R47">
        <f t="shared" si="22"/>
        <v>298.58338319999939</v>
      </c>
      <c r="S47">
        <v>500</v>
      </c>
      <c r="T47">
        <v>5000</v>
      </c>
      <c r="U47" s="9">
        <f t="shared" si="23"/>
        <v>1</v>
      </c>
      <c r="V47">
        <f t="shared" si="24"/>
        <v>-6.5165876777250852E-3</v>
      </c>
      <c r="W47">
        <f t="shared" si="25"/>
        <v>-131.99999999999932</v>
      </c>
      <c r="X47">
        <v>1</v>
      </c>
      <c r="Y47">
        <f t="shared" si="4"/>
        <v>-1</v>
      </c>
      <c r="Z47">
        <f>IF(V47&gt;0,1,IF(V47&lt;0,-1,0))</f>
        <v>-1</v>
      </c>
      <c r="AA47">
        <f t="shared" si="5"/>
        <v>1</v>
      </c>
      <c r="AB47">
        <f t="shared" si="11"/>
        <v>1</v>
      </c>
      <c r="AC47">
        <f t="shared" ca="1" si="6"/>
        <v>1</v>
      </c>
      <c r="AD47">
        <f t="shared" ca="1" si="6"/>
        <v>1</v>
      </c>
      <c r="AE47">
        <f t="shared" ca="1" si="7"/>
        <v>-1</v>
      </c>
      <c r="AF47">
        <f t="shared" ca="1" si="6"/>
        <v>0</v>
      </c>
      <c r="AG47">
        <f t="shared" ca="1" si="6"/>
        <v>1</v>
      </c>
      <c r="AH47">
        <f t="shared" ca="1" si="8"/>
        <v>-1</v>
      </c>
    </row>
    <row r="48" spans="1:34" x14ac:dyDescent="0.25">
      <c r="A48" t="s">
        <v>23</v>
      </c>
      <c r="B48">
        <v>20180109</v>
      </c>
      <c r="C48">
        <v>33.56</v>
      </c>
      <c r="D48">
        <v>33.76</v>
      </c>
      <c r="E48">
        <v>33.340000000000003</v>
      </c>
      <c r="F48">
        <v>33.700000000000003</v>
      </c>
      <c r="G48">
        <v>53592</v>
      </c>
      <c r="H48">
        <v>212971</v>
      </c>
      <c r="I48">
        <v>201803</v>
      </c>
      <c r="J48">
        <v>3.28</v>
      </c>
      <c r="K48" s="8">
        <f t="shared" si="16"/>
        <v>0.4199999999999946</v>
      </c>
      <c r="L48" s="8">
        <f t="shared" si="17"/>
        <v>0.21999999999999886</v>
      </c>
      <c r="M48" s="8">
        <f t="shared" si="18"/>
        <v>0.19999999999999574</v>
      </c>
      <c r="N48" s="8">
        <f t="shared" si="19"/>
        <v>0.4199999999999946</v>
      </c>
      <c r="O48">
        <v>600</v>
      </c>
      <c r="P48" s="9">
        <f t="shared" si="20"/>
        <v>20220</v>
      </c>
      <c r="Q48" s="8">
        <f t="shared" si="21"/>
        <v>0.48749999999999893</v>
      </c>
      <c r="R48">
        <f t="shared" si="22"/>
        <v>292.49999999999937</v>
      </c>
      <c r="S48">
        <v>500</v>
      </c>
      <c r="T48">
        <v>5000</v>
      </c>
      <c r="U48" s="9">
        <f t="shared" si="23"/>
        <v>1</v>
      </c>
      <c r="V48">
        <f t="shared" si="24"/>
        <v>4.7704233750746478E-3</v>
      </c>
      <c r="W48">
        <f t="shared" si="25"/>
        <v>96.000000000002217</v>
      </c>
      <c r="X48">
        <v>-1</v>
      </c>
      <c r="Y48">
        <f t="shared" si="4"/>
        <v>1</v>
      </c>
      <c r="Z48">
        <f>IF(V48&gt;0,1,IF(V48&lt;0,-1,0))</f>
        <v>1</v>
      </c>
      <c r="AA48">
        <f t="shared" si="5"/>
        <v>-1</v>
      </c>
      <c r="AB48">
        <f t="shared" si="11"/>
        <v>1</v>
      </c>
      <c r="AC48">
        <f t="shared" ca="1" si="6"/>
        <v>-1</v>
      </c>
      <c r="AD48">
        <f t="shared" ca="1" si="6"/>
        <v>-1</v>
      </c>
      <c r="AE48">
        <f t="shared" ca="1" si="7"/>
        <v>1</v>
      </c>
      <c r="AF48">
        <f t="shared" ca="1" si="6"/>
        <v>1</v>
      </c>
      <c r="AG48">
        <f t="shared" ca="1" si="6"/>
        <v>0</v>
      </c>
      <c r="AH48">
        <f t="shared" ca="1" si="8"/>
        <v>0</v>
      </c>
    </row>
    <row r="49" spans="1:34" x14ac:dyDescent="0.25">
      <c r="A49" t="s">
        <v>23</v>
      </c>
      <c r="B49">
        <v>20180110</v>
      </c>
      <c r="C49">
        <v>33.65</v>
      </c>
      <c r="D49">
        <v>33.83</v>
      </c>
      <c r="E49">
        <v>33.229999999999997</v>
      </c>
      <c r="F49">
        <v>33.450000000000003</v>
      </c>
      <c r="G49">
        <v>48896</v>
      </c>
      <c r="H49">
        <v>216271</v>
      </c>
      <c r="I49">
        <v>201803</v>
      </c>
      <c r="J49">
        <v>3.24</v>
      </c>
      <c r="K49" s="8">
        <f t="shared" si="16"/>
        <v>0.60000000000000142</v>
      </c>
      <c r="L49" s="8">
        <f t="shared" si="17"/>
        <v>0.12999999999999545</v>
      </c>
      <c r="M49" s="8">
        <f t="shared" si="18"/>
        <v>0.47000000000000597</v>
      </c>
      <c r="N49" s="8">
        <f t="shared" si="19"/>
        <v>0.60000000000000142</v>
      </c>
      <c r="O49">
        <v>600</v>
      </c>
      <c r="P49" s="9">
        <f t="shared" si="20"/>
        <v>20070</v>
      </c>
      <c r="Q49" s="8">
        <f t="shared" si="21"/>
        <v>0.49949999999999906</v>
      </c>
      <c r="R49">
        <f t="shared" si="22"/>
        <v>299.69999999999942</v>
      </c>
      <c r="S49">
        <v>500</v>
      </c>
      <c r="T49">
        <v>5000</v>
      </c>
      <c r="U49" s="9">
        <f t="shared" si="23"/>
        <v>1</v>
      </c>
      <c r="V49">
        <f t="shared" si="24"/>
        <v>-7.418397626112759E-3</v>
      </c>
      <c r="W49">
        <f t="shared" si="25"/>
        <v>-150</v>
      </c>
      <c r="X49">
        <v>-1</v>
      </c>
      <c r="Y49">
        <f t="shared" si="4"/>
        <v>1</v>
      </c>
      <c r="Z49">
        <f>IF(V49&gt;0,1,IF(V49&lt;0,-1,0))</f>
        <v>-1</v>
      </c>
      <c r="AA49">
        <f t="shared" si="5"/>
        <v>1</v>
      </c>
      <c r="AB49">
        <f t="shared" si="11"/>
        <v>1</v>
      </c>
      <c r="AC49">
        <f t="shared" ca="1" si="6"/>
        <v>-1</v>
      </c>
      <c r="AD49">
        <f t="shared" ca="1" si="6"/>
        <v>-1</v>
      </c>
      <c r="AE49">
        <f t="shared" ca="1" si="7"/>
        <v>1</v>
      </c>
      <c r="AF49">
        <f t="shared" ca="1" si="6"/>
        <v>0</v>
      </c>
      <c r="AG49">
        <f t="shared" ca="1" si="6"/>
        <v>0</v>
      </c>
      <c r="AH49">
        <f t="shared" ca="1" si="8"/>
        <v>0</v>
      </c>
    </row>
    <row r="50" spans="1:34" x14ac:dyDescent="0.25">
      <c r="A50" t="s">
        <v>23</v>
      </c>
      <c r="B50">
        <v>20180111</v>
      </c>
      <c r="C50">
        <v>33.450000000000003</v>
      </c>
      <c r="D50">
        <v>33.549999999999997</v>
      </c>
      <c r="E50">
        <v>33.08</v>
      </c>
      <c r="F50">
        <v>33.15</v>
      </c>
      <c r="G50">
        <v>55170</v>
      </c>
      <c r="H50">
        <v>212958</v>
      </c>
      <c r="I50">
        <v>201803</v>
      </c>
      <c r="J50">
        <v>3.27</v>
      </c>
      <c r="K50" s="8">
        <f t="shared" si="16"/>
        <v>0.46999999999999886</v>
      </c>
      <c r="L50" s="8">
        <f t="shared" si="17"/>
        <v>9.9999999999994316E-2</v>
      </c>
      <c r="M50" s="8">
        <f t="shared" si="18"/>
        <v>0.37000000000000455</v>
      </c>
      <c r="N50" s="8">
        <f t="shared" si="19"/>
        <v>0.46999999999999886</v>
      </c>
      <c r="O50">
        <v>600</v>
      </c>
      <c r="P50" s="9">
        <f t="shared" si="20"/>
        <v>19890</v>
      </c>
      <c r="Q50" s="8">
        <f t="shared" si="21"/>
        <v>0.495999999999999</v>
      </c>
      <c r="R50">
        <f t="shared" si="22"/>
        <v>297.5999999999994</v>
      </c>
      <c r="S50">
        <v>500</v>
      </c>
      <c r="T50">
        <v>5000</v>
      </c>
      <c r="U50" s="9">
        <f t="shared" si="23"/>
        <v>1</v>
      </c>
      <c r="V50">
        <f t="shared" si="24"/>
        <v>-8.9686098654709785E-3</v>
      </c>
      <c r="W50">
        <f t="shared" si="25"/>
        <v>-180.00000000000253</v>
      </c>
      <c r="X50">
        <v>-1</v>
      </c>
      <c r="Y50">
        <f t="shared" si="4"/>
        <v>1</v>
      </c>
      <c r="Z50">
        <f>IF(V50&gt;0,1,IF(V50&lt;0,-1,0))</f>
        <v>-1</v>
      </c>
      <c r="AA50">
        <f t="shared" si="5"/>
        <v>1</v>
      </c>
      <c r="AB50">
        <f t="shared" si="11"/>
        <v>-1</v>
      </c>
      <c r="AC50">
        <f t="shared" ca="1" si="6"/>
        <v>1</v>
      </c>
      <c r="AD50">
        <f t="shared" ca="1" si="6"/>
        <v>1</v>
      </c>
      <c r="AE50">
        <f t="shared" ca="1" si="7"/>
        <v>-1</v>
      </c>
      <c r="AF50">
        <f t="shared" ca="1" si="6"/>
        <v>0</v>
      </c>
      <c r="AG50">
        <f t="shared" ca="1" si="6"/>
        <v>-1</v>
      </c>
      <c r="AH50">
        <f t="shared" ca="1" si="8"/>
        <v>1</v>
      </c>
    </row>
    <row r="51" spans="1:34" x14ac:dyDescent="0.25">
      <c r="A51" t="s">
        <v>23</v>
      </c>
      <c r="B51">
        <v>20180112</v>
      </c>
      <c r="C51">
        <v>33.08</v>
      </c>
      <c r="D51">
        <v>33.4</v>
      </c>
      <c r="E51">
        <v>32.83</v>
      </c>
      <c r="F51">
        <v>33.130000000000003</v>
      </c>
      <c r="G51">
        <v>62735</v>
      </c>
      <c r="H51">
        <v>212958</v>
      </c>
      <c r="I51">
        <v>201803</v>
      </c>
      <c r="J51">
        <v>3.29</v>
      </c>
      <c r="K51" s="8">
        <f t="shared" si="16"/>
        <v>0.57000000000000028</v>
      </c>
      <c r="L51" s="8">
        <f t="shared" si="17"/>
        <v>0.25</v>
      </c>
      <c r="M51" s="8">
        <f t="shared" si="18"/>
        <v>0.32000000000000028</v>
      </c>
      <c r="N51" s="8">
        <f t="shared" si="19"/>
        <v>0.57000000000000028</v>
      </c>
      <c r="O51">
        <v>600</v>
      </c>
      <c r="P51" s="9">
        <f t="shared" si="20"/>
        <v>19878</v>
      </c>
      <c r="Q51" s="8">
        <f t="shared" si="21"/>
        <v>0.49999999999999895</v>
      </c>
      <c r="R51">
        <f t="shared" si="22"/>
        <v>299.99999999999937</v>
      </c>
      <c r="S51">
        <v>500</v>
      </c>
      <c r="T51">
        <v>5000</v>
      </c>
      <c r="U51" s="9">
        <f t="shared" si="23"/>
        <v>1</v>
      </c>
      <c r="V51">
        <f t="shared" si="24"/>
        <v>-6.0331825037695391E-4</v>
      </c>
      <c r="W51">
        <f t="shared" si="25"/>
        <v>-11.999999999997613</v>
      </c>
      <c r="X51">
        <v>1</v>
      </c>
      <c r="Y51">
        <f t="shared" si="4"/>
        <v>-1</v>
      </c>
      <c r="Z51">
        <f>IF(V51&gt;0,1,IF(V51&lt;0,-1,0))</f>
        <v>-1</v>
      </c>
      <c r="AA51">
        <f t="shared" si="5"/>
        <v>1</v>
      </c>
      <c r="AB51">
        <f t="shared" si="11"/>
        <v>-1</v>
      </c>
      <c r="AC51">
        <f t="shared" ca="1" si="6"/>
        <v>1</v>
      </c>
      <c r="AD51">
        <f t="shared" ca="1" si="6"/>
        <v>1</v>
      </c>
      <c r="AE51">
        <f t="shared" ca="1" si="7"/>
        <v>-1</v>
      </c>
      <c r="AF51">
        <f t="shared" ca="1" si="6"/>
        <v>-1</v>
      </c>
      <c r="AG51">
        <f t="shared" ca="1" si="6"/>
        <v>-1</v>
      </c>
      <c r="AH51">
        <f t="shared" ca="1" si="8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topLeftCell="N1" workbookViewId="0">
      <selection activeCell="S9" sqref="S9"/>
    </sheetView>
  </sheetViews>
  <sheetFormatPr defaultRowHeight="15" x14ac:dyDescent="0.25"/>
  <cols>
    <col min="1" max="1" width="7.28515625" bestFit="1" customWidth="1"/>
    <col min="2" max="2" width="9" bestFit="1" customWidth="1"/>
    <col min="3" max="6" width="12" bestFit="1" customWidth="1"/>
    <col min="7" max="7" width="8" bestFit="1" customWidth="1"/>
    <col min="8" max="8" width="13.42578125" bestFit="1" customWidth="1"/>
    <col min="9" max="9" width="8.42578125" bestFit="1" customWidth="1"/>
    <col min="10" max="10" width="11.140625" bestFit="1" customWidth="1"/>
    <col min="11" max="14" width="7.5703125" bestFit="1" customWidth="1"/>
    <col min="15" max="15" width="10" bestFit="1" customWidth="1"/>
    <col min="16" max="16" width="14.140625" bestFit="1" customWidth="1"/>
    <col min="17" max="17" width="7.5703125" bestFit="1" customWidth="1"/>
    <col min="18" max="18" width="11" bestFit="1" customWidth="1"/>
    <col min="19" max="19" width="15" bestFit="1" customWidth="1"/>
    <col min="20" max="20" width="15" customWidth="1"/>
    <col min="21" max="21" width="4.5703125" bestFit="1" customWidth="1"/>
    <col min="22" max="22" width="12.7109375" bestFit="1" customWidth="1"/>
    <col min="23" max="23" width="9.42578125" bestFit="1" customWidth="1"/>
  </cols>
  <sheetData>
    <row r="1" spans="1:34" ht="16.5" thickTop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18" t="s">
        <v>18</v>
      </c>
      <c r="T1" s="18" t="s">
        <v>42</v>
      </c>
      <c r="U1" s="3" t="s">
        <v>19</v>
      </c>
      <c r="V1" s="3" t="s">
        <v>20</v>
      </c>
      <c r="W1" s="3" t="s">
        <v>21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29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35</v>
      </c>
    </row>
    <row r="2" spans="1:34" ht="15.75" thickTop="1" x14ac:dyDescent="0.25">
      <c r="A2" t="s">
        <v>24</v>
      </c>
      <c r="B2">
        <v>20171101</v>
      </c>
      <c r="C2">
        <v>107.50744263999999</v>
      </c>
      <c r="D2">
        <v>107.50744263999999</v>
      </c>
      <c r="E2">
        <v>107.45283866</v>
      </c>
      <c r="F2">
        <v>107.4684398</v>
      </c>
      <c r="G2">
        <v>432009</v>
      </c>
      <c r="H2">
        <v>1645329</v>
      </c>
      <c r="I2">
        <v>201712</v>
      </c>
      <c r="J2">
        <v>3.27</v>
      </c>
      <c r="K2" s="8">
        <f t="shared" ref="K2:K24" si="0">ABS(D2-E2)</f>
        <v>5.4603979999996E-2</v>
      </c>
      <c r="L2" s="8"/>
      <c r="M2" s="8"/>
      <c r="N2" s="8"/>
      <c r="O2">
        <v>2000</v>
      </c>
      <c r="P2" s="9">
        <f t="shared" ref="P2:P24" si="1">O2*F2</f>
        <v>214936.87959999999</v>
      </c>
      <c r="Q2" s="8"/>
      <c r="S2">
        <v>500</v>
      </c>
      <c r="T2">
        <v>5000</v>
      </c>
      <c r="U2" s="9"/>
      <c r="X2">
        <v>1</v>
      </c>
      <c r="Y2">
        <f>-1*X2</f>
        <v>-1</v>
      </c>
      <c r="Z2">
        <f>IF(V2&gt;0,1,IF(V2&lt;0,-1,0))</f>
        <v>0</v>
      </c>
      <c r="AA2">
        <f>-1*Z2</f>
        <v>0</v>
      </c>
      <c r="AC2">
        <f ca="1">RANDBETWEEN(-1,1)</f>
        <v>-1</v>
      </c>
      <c r="AD2">
        <f ca="1">RANDBETWEEN(-1,1)</f>
        <v>0</v>
      </c>
      <c r="AE2">
        <f ca="1">-1*(AD2)</f>
        <v>0</v>
      </c>
      <c r="AF2">
        <f ca="1">RANDBETWEEN(-1,1)</f>
        <v>-1</v>
      </c>
      <c r="AG2">
        <f ca="1">RANDBETWEEN(-1,1)</f>
        <v>-1</v>
      </c>
      <c r="AH2">
        <f ca="1">-1*(AG2)</f>
        <v>1</v>
      </c>
    </row>
    <row r="3" spans="1:34" x14ac:dyDescent="0.25">
      <c r="A3" t="s">
        <v>24</v>
      </c>
      <c r="B3">
        <v>20171102</v>
      </c>
      <c r="C3">
        <v>107.48404093000001</v>
      </c>
      <c r="D3">
        <v>107.52304377999999</v>
      </c>
      <c r="E3">
        <v>107.4684398</v>
      </c>
      <c r="F3">
        <v>107.49184150000001</v>
      </c>
      <c r="G3">
        <v>334434</v>
      </c>
      <c r="H3">
        <v>1674202</v>
      </c>
      <c r="I3">
        <v>201712</v>
      </c>
      <c r="J3">
        <v>3.17</v>
      </c>
      <c r="K3" s="8">
        <f t="shared" si="0"/>
        <v>5.4603979999996E-2</v>
      </c>
      <c r="L3" s="8">
        <f>ABS(D3-F2)</f>
        <v>5.4603979999996E-2</v>
      </c>
      <c r="M3" s="8">
        <f>ABS(E3-F2)</f>
        <v>0</v>
      </c>
      <c r="N3" s="8">
        <f t="shared" ref="N3:N24" si="2">MAX(K3:M3)</f>
        <v>5.4603979999996E-2</v>
      </c>
      <c r="O3">
        <v>2000</v>
      </c>
      <c r="P3" s="9">
        <f t="shared" si="1"/>
        <v>214983.68300000002</v>
      </c>
      <c r="Q3" s="8"/>
      <c r="S3">
        <v>500</v>
      </c>
      <c r="T3">
        <v>5000</v>
      </c>
      <c r="U3" s="9"/>
      <c r="V3">
        <f t="shared" ref="V3:V24" si="3">(F3-F2)/F2</f>
        <v>2.1775416153392379E-4</v>
      </c>
      <c r="X3">
        <v>1</v>
      </c>
      <c r="Y3">
        <f t="shared" ref="Y3:Y51" si="4">-1*X3</f>
        <v>-1</v>
      </c>
      <c r="Z3">
        <f>IF(V3&gt;0,1,IF(V3&lt;0,-1,0))</f>
        <v>1</v>
      </c>
      <c r="AA3">
        <f t="shared" ref="AA3:AA51" si="5">-1*Z3</f>
        <v>-1</v>
      </c>
      <c r="AC3">
        <f t="shared" ref="AC3:AG51" ca="1" si="6">RANDBETWEEN(-1,1)</f>
        <v>0</v>
      </c>
      <c r="AD3">
        <f t="shared" ca="1" si="6"/>
        <v>1</v>
      </c>
      <c r="AE3">
        <f t="shared" ref="AE3:AE51" ca="1" si="7">-1*(AD3)</f>
        <v>-1</v>
      </c>
      <c r="AF3">
        <f t="shared" ca="1" si="6"/>
        <v>1</v>
      </c>
      <c r="AG3">
        <f t="shared" ca="1" si="6"/>
        <v>1</v>
      </c>
      <c r="AH3">
        <f t="shared" ref="AH3:AH51" ca="1" si="8">-1*(AG3)</f>
        <v>-1</v>
      </c>
    </row>
    <row r="4" spans="1:34" x14ac:dyDescent="0.25">
      <c r="A4" t="s">
        <v>24</v>
      </c>
      <c r="B4">
        <v>20171103</v>
      </c>
      <c r="C4">
        <v>107.49184150000001</v>
      </c>
      <c r="D4">
        <v>107.53864492</v>
      </c>
      <c r="E4">
        <v>107.43723752</v>
      </c>
      <c r="F4">
        <v>107.4684398</v>
      </c>
      <c r="G4">
        <v>288972</v>
      </c>
      <c r="H4">
        <v>1696803</v>
      </c>
      <c r="I4">
        <v>201712</v>
      </c>
      <c r="J4">
        <v>3.17</v>
      </c>
      <c r="K4" s="8">
        <f t="shared" si="0"/>
        <v>0.10140739999999937</v>
      </c>
      <c r="L4" s="8">
        <f t="shared" ref="L4:L24" si="9">ABS(D4-F3)</f>
        <v>4.680341999998916E-2</v>
      </c>
      <c r="M4" s="8">
        <f t="shared" ref="M4:M24" si="10">ABS(E4-F3)</f>
        <v>5.460398000001021E-2</v>
      </c>
      <c r="N4" s="8">
        <f t="shared" si="2"/>
        <v>0.10140739999999937</v>
      </c>
      <c r="O4">
        <v>2000</v>
      </c>
      <c r="P4" s="9">
        <f t="shared" si="1"/>
        <v>214936.87959999999</v>
      </c>
      <c r="Q4" s="8"/>
      <c r="S4">
        <v>500</v>
      </c>
      <c r="T4">
        <v>5000</v>
      </c>
      <c r="U4" s="9"/>
      <c r="V4">
        <f t="shared" si="3"/>
        <v>-2.177067549820324E-4</v>
      </c>
      <c r="X4">
        <v>1</v>
      </c>
      <c r="Y4">
        <f t="shared" si="4"/>
        <v>-1</v>
      </c>
      <c r="Z4">
        <f>IF(V4&gt;0,1,IF(V4&lt;0,-1,0))</f>
        <v>-1</v>
      </c>
      <c r="AA4">
        <f t="shared" si="5"/>
        <v>1</v>
      </c>
      <c r="AC4">
        <f t="shared" ca="1" si="6"/>
        <v>1</v>
      </c>
      <c r="AD4">
        <f t="shared" ca="1" si="6"/>
        <v>1</v>
      </c>
      <c r="AE4">
        <f t="shared" ca="1" si="7"/>
        <v>-1</v>
      </c>
      <c r="AF4">
        <f t="shared" ca="1" si="6"/>
        <v>0</v>
      </c>
      <c r="AG4">
        <f t="shared" ca="1" si="6"/>
        <v>1</v>
      </c>
      <c r="AH4">
        <f t="shared" ca="1" si="8"/>
        <v>-1</v>
      </c>
    </row>
    <row r="5" spans="1:34" x14ac:dyDescent="0.25">
      <c r="A5" t="s">
        <v>24</v>
      </c>
      <c r="B5">
        <v>20171106</v>
      </c>
      <c r="C5">
        <v>107.47624036000001</v>
      </c>
      <c r="D5">
        <v>107.49964206999999</v>
      </c>
      <c r="E5">
        <v>107.46063923</v>
      </c>
      <c r="F5">
        <v>107.47624036000001</v>
      </c>
      <c r="G5">
        <v>285676</v>
      </c>
      <c r="H5">
        <v>1724027</v>
      </c>
      <c r="I5">
        <v>201712</v>
      </c>
      <c r="J5">
        <v>3.13</v>
      </c>
      <c r="K5" s="8">
        <f t="shared" si="0"/>
        <v>3.9002839999994876E-2</v>
      </c>
      <c r="L5" s="8">
        <f t="shared" si="9"/>
        <v>3.1202269999994314E-2</v>
      </c>
      <c r="M5" s="8">
        <f t="shared" si="10"/>
        <v>7.8005700000005618E-3</v>
      </c>
      <c r="N5" s="8">
        <f t="shared" si="2"/>
        <v>3.9002839999994876E-2</v>
      </c>
      <c r="O5">
        <v>2000</v>
      </c>
      <c r="P5" s="9">
        <f t="shared" si="1"/>
        <v>214952.48072000002</v>
      </c>
      <c r="Q5" s="8"/>
      <c r="S5">
        <v>500</v>
      </c>
      <c r="T5">
        <v>5000</v>
      </c>
      <c r="U5" s="9"/>
      <c r="V5">
        <f t="shared" si="3"/>
        <v>7.2584658477630937E-5</v>
      </c>
      <c r="X5">
        <v>1</v>
      </c>
      <c r="Y5">
        <f t="shared" si="4"/>
        <v>-1</v>
      </c>
      <c r="Z5">
        <f>IF(V5&gt;0,1,IF(V5&lt;0,-1,0))</f>
        <v>1</v>
      </c>
      <c r="AA5">
        <f t="shared" si="5"/>
        <v>-1</v>
      </c>
      <c r="AC5">
        <f t="shared" ca="1" si="6"/>
        <v>1</v>
      </c>
      <c r="AD5">
        <f t="shared" ca="1" si="6"/>
        <v>-1</v>
      </c>
      <c r="AE5">
        <f t="shared" ca="1" si="7"/>
        <v>1</v>
      </c>
      <c r="AF5">
        <f t="shared" ca="1" si="6"/>
        <v>-1</v>
      </c>
      <c r="AG5">
        <f t="shared" ca="1" si="6"/>
        <v>0</v>
      </c>
      <c r="AH5">
        <f t="shared" ca="1" si="8"/>
        <v>0</v>
      </c>
    </row>
    <row r="6" spans="1:34" x14ac:dyDescent="0.25">
      <c r="A6" t="s">
        <v>24</v>
      </c>
      <c r="B6">
        <v>20171107</v>
      </c>
      <c r="C6">
        <v>107.4684398</v>
      </c>
      <c r="D6">
        <v>107.47624036000001</v>
      </c>
      <c r="E6">
        <v>107.45283866</v>
      </c>
      <c r="F6">
        <v>107.4684398</v>
      </c>
      <c r="G6">
        <v>265254</v>
      </c>
      <c r="H6">
        <v>1743218</v>
      </c>
      <c r="I6">
        <v>201712</v>
      </c>
      <c r="J6">
        <v>3.1</v>
      </c>
      <c r="K6" s="8">
        <f t="shared" si="0"/>
        <v>2.3401700000007963E-2</v>
      </c>
      <c r="L6" s="8">
        <f t="shared" si="9"/>
        <v>0</v>
      </c>
      <c r="M6" s="8">
        <f t="shared" si="10"/>
        <v>2.3401700000007963E-2</v>
      </c>
      <c r="N6" s="8">
        <f t="shared" si="2"/>
        <v>2.3401700000007963E-2</v>
      </c>
      <c r="O6">
        <v>2000</v>
      </c>
      <c r="P6" s="9">
        <f t="shared" si="1"/>
        <v>214936.87959999999</v>
      </c>
      <c r="Q6" s="8"/>
      <c r="S6">
        <v>500</v>
      </c>
      <c r="T6">
        <v>5000</v>
      </c>
      <c r="U6" s="9"/>
      <c r="V6">
        <f t="shared" si="3"/>
        <v>-7.257939032737151E-5</v>
      </c>
      <c r="X6">
        <v>1</v>
      </c>
      <c r="Y6">
        <f t="shared" si="4"/>
        <v>-1</v>
      </c>
      <c r="Z6">
        <f>IF(V6&gt;0,1,IF(V6&lt;0,-1,0))</f>
        <v>-1</v>
      </c>
      <c r="AA6">
        <f t="shared" si="5"/>
        <v>1</v>
      </c>
      <c r="AC6">
        <f t="shared" ca="1" si="6"/>
        <v>-1</v>
      </c>
      <c r="AD6">
        <f t="shared" ca="1" si="6"/>
        <v>1</v>
      </c>
      <c r="AE6">
        <f t="shared" ca="1" si="7"/>
        <v>-1</v>
      </c>
      <c r="AF6">
        <f t="shared" ca="1" si="6"/>
        <v>0</v>
      </c>
      <c r="AG6">
        <f t="shared" ca="1" si="6"/>
        <v>0</v>
      </c>
      <c r="AH6">
        <f t="shared" ca="1" si="8"/>
        <v>0</v>
      </c>
    </row>
    <row r="7" spans="1:34" x14ac:dyDescent="0.25">
      <c r="A7" t="s">
        <v>24</v>
      </c>
      <c r="B7">
        <v>20171108</v>
      </c>
      <c r="C7">
        <v>107.45283866</v>
      </c>
      <c r="D7">
        <v>107.47624036000001</v>
      </c>
      <c r="E7">
        <v>107.42943695</v>
      </c>
      <c r="F7">
        <v>107.44503809</v>
      </c>
      <c r="G7">
        <v>242937</v>
      </c>
      <c r="H7">
        <v>1749783</v>
      </c>
      <c r="I7">
        <v>201712</v>
      </c>
      <c r="J7">
        <v>3.06</v>
      </c>
      <c r="K7" s="8">
        <f t="shared" si="0"/>
        <v>4.6803410000009649E-2</v>
      </c>
      <c r="L7" s="8">
        <f t="shared" si="9"/>
        <v>7.8005600000068398E-3</v>
      </c>
      <c r="M7" s="8">
        <f t="shared" si="10"/>
        <v>3.9002850000002809E-2</v>
      </c>
      <c r="N7" s="8">
        <f t="shared" si="2"/>
        <v>4.6803410000009649E-2</v>
      </c>
      <c r="O7">
        <v>2000</v>
      </c>
      <c r="P7" s="9">
        <f t="shared" si="1"/>
        <v>214890.07618</v>
      </c>
      <c r="Q7" s="8"/>
      <c r="S7">
        <v>500</v>
      </c>
      <c r="T7">
        <v>5000</v>
      </c>
      <c r="U7" s="9"/>
      <c r="V7">
        <f t="shared" si="3"/>
        <v>-2.1775425458443927E-4</v>
      </c>
      <c r="X7">
        <v>1</v>
      </c>
      <c r="Y7">
        <f t="shared" si="4"/>
        <v>-1</v>
      </c>
      <c r="Z7">
        <f>IF(V7&gt;0,1,IF(V7&lt;0,-1,0))</f>
        <v>-1</v>
      </c>
      <c r="AA7">
        <f t="shared" si="5"/>
        <v>1</v>
      </c>
      <c r="AC7">
        <f t="shared" ca="1" si="6"/>
        <v>0</v>
      </c>
      <c r="AD7">
        <f t="shared" ca="1" si="6"/>
        <v>-1</v>
      </c>
      <c r="AE7">
        <f t="shared" ca="1" si="7"/>
        <v>1</v>
      </c>
      <c r="AF7">
        <f t="shared" ca="1" si="6"/>
        <v>0</v>
      </c>
      <c r="AG7">
        <f t="shared" ca="1" si="6"/>
        <v>0</v>
      </c>
      <c r="AH7">
        <f t="shared" ca="1" si="8"/>
        <v>0</v>
      </c>
    </row>
    <row r="8" spans="1:34" x14ac:dyDescent="0.25">
      <c r="A8" t="s">
        <v>24</v>
      </c>
      <c r="B8">
        <v>20171109</v>
      </c>
      <c r="C8">
        <v>107.43723752</v>
      </c>
      <c r="D8">
        <v>107.47624036000001</v>
      </c>
      <c r="E8">
        <v>107.42163638</v>
      </c>
      <c r="F8">
        <v>107.47624036000001</v>
      </c>
      <c r="G8">
        <v>424312</v>
      </c>
      <c r="H8">
        <v>1749579</v>
      </c>
      <c r="I8">
        <v>201712</v>
      </c>
      <c r="J8">
        <v>3.06</v>
      </c>
      <c r="K8" s="8">
        <f t="shared" si="0"/>
        <v>5.460398000001021E-2</v>
      </c>
      <c r="L8" s="8">
        <f t="shared" si="9"/>
        <v>3.1202270000008525E-2</v>
      </c>
      <c r="M8" s="8">
        <f t="shared" si="10"/>
        <v>2.3401710000001685E-2</v>
      </c>
      <c r="N8" s="8">
        <f t="shared" si="2"/>
        <v>5.460398000001021E-2</v>
      </c>
      <c r="O8">
        <v>2000</v>
      </c>
      <c r="P8" s="9">
        <f t="shared" si="1"/>
        <v>214952.48072000002</v>
      </c>
      <c r="Q8" s="8"/>
      <c r="S8">
        <v>500</v>
      </c>
      <c r="T8">
        <v>5000</v>
      </c>
      <c r="U8" s="9"/>
      <c r="V8">
        <f t="shared" si="3"/>
        <v>2.9040214936563503E-4</v>
      </c>
      <c r="X8">
        <v>-1</v>
      </c>
      <c r="Y8">
        <f t="shared" si="4"/>
        <v>1</v>
      </c>
      <c r="Z8">
        <f>IF(V8&gt;0,1,IF(V8&lt;0,-1,0))</f>
        <v>1</v>
      </c>
      <c r="AA8">
        <f t="shared" si="5"/>
        <v>-1</v>
      </c>
      <c r="AB8">
        <f>IF(AVERAGE(V3:V7)&gt;0,1,IF(AVERAGE(V3:V7)&lt;0,-1,0))</f>
        <v>-1</v>
      </c>
      <c r="AC8">
        <f t="shared" ca="1" si="6"/>
        <v>0</v>
      </c>
      <c r="AD8">
        <f t="shared" ca="1" si="6"/>
        <v>0</v>
      </c>
      <c r="AE8">
        <f t="shared" ca="1" si="7"/>
        <v>0</v>
      </c>
      <c r="AF8">
        <f t="shared" ca="1" si="6"/>
        <v>1</v>
      </c>
      <c r="AG8">
        <f t="shared" ca="1" si="6"/>
        <v>0</v>
      </c>
      <c r="AH8">
        <f t="shared" ca="1" si="8"/>
        <v>0</v>
      </c>
    </row>
    <row r="9" spans="1:34" x14ac:dyDescent="0.25">
      <c r="A9" t="s">
        <v>24</v>
      </c>
      <c r="B9">
        <v>20171110</v>
      </c>
      <c r="C9">
        <v>107.46063923</v>
      </c>
      <c r="D9">
        <v>107.4684398</v>
      </c>
      <c r="E9">
        <v>107.41383580999999</v>
      </c>
      <c r="F9">
        <v>107.42163638</v>
      </c>
      <c r="G9">
        <v>286446</v>
      </c>
      <c r="H9">
        <v>1739250</v>
      </c>
      <c r="I9">
        <v>201712</v>
      </c>
      <c r="J9">
        <v>3.04</v>
      </c>
      <c r="K9" s="8">
        <f t="shared" si="0"/>
        <v>5.4603990000003932E-2</v>
      </c>
      <c r="L9" s="8">
        <f t="shared" si="9"/>
        <v>7.8005600000068398E-3</v>
      </c>
      <c r="M9" s="8">
        <f t="shared" si="10"/>
        <v>6.2404550000010772E-2</v>
      </c>
      <c r="N9" s="8">
        <f t="shared" si="2"/>
        <v>6.2404550000010772E-2</v>
      </c>
      <c r="O9">
        <v>2000</v>
      </c>
      <c r="P9" s="9">
        <f t="shared" si="1"/>
        <v>214843.27275999999</v>
      </c>
      <c r="Q9" s="8"/>
      <c r="S9">
        <v>500</v>
      </c>
      <c r="T9">
        <v>5000</v>
      </c>
      <c r="U9" s="9"/>
      <c r="V9">
        <f t="shared" si="3"/>
        <v>-5.080562905541722E-4</v>
      </c>
      <c r="X9">
        <v>-1</v>
      </c>
      <c r="Y9">
        <f t="shared" si="4"/>
        <v>1</v>
      </c>
      <c r="Z9">
        <f>IF(V9&gt;0,1,IF(V9&lt;0,-1,0))</f>
        <v>-1</v>
      </c>
      <c r="AA9">
        <f t="shared" si="5"/>
        <v>1</v>
      </c>
      <c r="AB9">
        <f t="shared" ref="AB9:AB51" si="11">IF(AVERAGE(V4:V8)&gt;0,1,IF(AVERAGE(V4:V8)&lt;0,-1,0))</f>
        <v>-1</v>
      </c>
      <c r="AC9">
        <f t="shared" ca="1" si="6"/>
        <v>-1</v>
      </c>
      <c r="AD9">
        <f t="shared" ca="1" si="6"/>
        <v>1</v>
      </c>
      <c r="AE9">
        <f t="shared" ca="1" si="7"/>
        <v>-1</v>
      </c>
      <c r="AF9">
        <f t="shared" ca="1" si="6"/>
        <v>-1</v>
      </c>
      <c r="AG9">
        <f t="shared" ca="1" si="6"/>
        <v>-1</v>
      </c>
      <c r="AH9">
        <f t="shared" ca="1" si="8"/>
        <v>1</v>
      </c>
    </row>
    <row r="10" spans="1:34" x14ac:dyDescent="0.25">
      <c r="A10" t="s">
        <v>24</v>
      </c>
      <c r="B10">
        <v>20171113</v>
      </c>
      <c r="C10">
        <v>107.42943695</v>
      </c>
      <c r="D10">
        <v>107.44503809</v>
      </c>
      <c r="E10">
        <v>107.35923183</v>
      </c>
      <c r="F10">
        <v>107.37483297</v>
      </c>
      <c r="G10">
        <v>281294</v>
      </c>
      <c r="H10">
        <v>1752754</v>
      </c>
      <c r="I10">
        <v>201712</v>
      </c>
      <c r="J10">
        <v>2.93</v>
      </c>
      <c r="K10" s="8">
        <f t="shared" si="0"/>
        <v>8.5806259999998247E-2</v>
      </c>
      <c r="L10" s="8">
        <f t="shared" si="9"/>
        <v>2.3401710000001685E-2</v>
      </c>
      <c r="M10" s="8">
        <f t="shared" si="10"/>
        <v>6.2404549999996561E-2</v>
      </c>
      <c r="N10" s="8">
        <f t="shared" si="2"/>
        <v>8.5806259999998247E-2</v>
      </c>
      <c r="O10">
        <v>2000</v>
      </c>
      <c r="P10" s="9">
        <f t="shared" si="1"/>
        <v>214749.66594000001</v>
      </c>
      <c r="Q10" s="8"/>
      <c r="S10">
        <v>500</v>
      </c>
      <c r="T10">
        <v>5000</v>
      </c>
      <c r="U10" s="9"/>
      <c r="V10">
        <f t="shared" si="3"/>
        <v>-4.3569816637711731E-4</v>
      </c>
      <c r="X10">
        <v>-1</v>
      </c>
      <c r="Y10">
        <f t="shared" si="4"/>
        <v>1</v>
      </c>
      <c r="Z10">
        <f>IF(V10&gt;0,1,IF(V10&lt;0,-1,0))</f>
        <v>-1</v>
      </c>
      <c r="AA10">
        <f t="shared" si="5"/>
        <v>1</v>
      </c>
      <c r="AB10">
        <f t="shared" si="11"/>
        <v>-1</v>
      </c>
      <c r="AC10">
        <f t="shared" ca="1" si="6"/>
        <v>-1</v>
      </c>
      <c r="AD10">
        <f t="shared" ca="1" si="6"/>
        <v>1</v>
      </c>
      <c r="AE10">
        <f t="shared" ca="1" si="7"/>
        <v>-1</v>
      </c>
      <c r="AF10">
        <f t="shared" ca="1" si="6"/>
        <v>-1</v>
      </c>
      <c r="AG10">
        <f t="shared" ca="1" si="6"/>
        <v>0</v>
      </c>
      <c r="AH10">
        <f t="shared" ca="1" si="8"/>
        <v>0</v>
      </c>
    </row>
    <row r="11" spans="1:34" x14ac:dyDescent="0.25">
      <c r="A11" t="s">
        <v>24</v>
      </c>
      <c r="B11">
        <v>20171114</v>
      </c>
      <c r="C11">
        <v>107.3670324</v>
      </c>
      <c r="D11">
        <v>107.38263354</v>
      </c>
      <c r="E11">
        <v>107.34363069</v>
      </c>
      <c r="F11">
        <v>107.35923183</v>
      </c>
      <c r="G11">
        <v>370513</v>
      </c>
      <c r="H11">
        <v>1755213</v>
      </c>
      <c r="I11">
        <v>201712</v>
      </c>
      <c r="J11">
        <v>2.93</v>
      </c>
      <c r="K11" s="8">
        <f t="shared" si="0"/>
        <v>3.9002850000002809E-2</v>
      </c>
      <c r="L11" s="8">
        <f t="shared" si="9"/>
        <v>7.8005700000005618E-3</v>
      </c>
      <c r="M11" s="8">
        <f t="shared" si="10"/>
        <v>3.1202280000002247E-2</v>
      </c>
      <c r="N11" s="8">
        <f t="shared" si="2"/>
        <v>3.9002850000002809E-2</v>
      </c>
      <c r="O11">
        <v>2000</v>
      </c>
      <c r="P11" s="9">
        <f t="shared" si="1"/>
        <v>214718.46366000001</v>
      </c>
      <c r="Q11" s="8"/>
      <c r="S11">
        <v>500</v>
      </c>
      <c r="T11">
        <v>5000</v>
      </c>
      <c r="U11" s="9"/>
      <c r="V11">
        <f t="shared" si="3"/>
        <v>-1.4529605838232136E-4</v>
      </c>
      <c r="X11">
        <v>-1</v>
      </c>
      <c r="Y11">
        <f t="shared" si="4"/>
        <v>1</v>
      </c>
      <c r="Z11">
        <f>IF(V11&gt;0,1,IF(V11&lt;0,-1,0))</f>
        <v>-1</v>
      </c>
      <c r="AA11">
        <f t="shared" si="5"/>
        <v>1</v>
      </c>
      <c r="AB11">
        <f t="shared" si="11"/>
        <v>-1</v>
      </c>
      <c r="AC11">
        <f t="shared" ca="1" si="6"/>
        <v>0</v>
      </c>
      <c r="AD11">
        <f t="shared" ca="1" si="6"/>
        <v>-1</v>
      </c>
      <c r="AE11">
        <f t="shared" ca="1" si="7"/>
        <v>1</v>
      </c>
      <c r="AF11">
        <f t="shared" ca="1" si="6"/>
        <v>1</v>
      </c>
      <c r="AG11">
        <f t="shared" ca="1" si="6"/>
        <v>1</v>
      </c>
      <c r="AH11">
        <f t="shared" ca="1" si="8"/>
        <v>-1</v>
      </c>
    </row>
    <row r="12" spans="1:34" x14ac:dyDescent="0.25">
      <c r="A12" t="s">
        <v>24</v>
      </c>
      <c r="B12">
        <v>20171115</v>
      </c>
      <c r="C12">
        <v>107.37483297</v>
      </c>
      <c r="D12">
        <v>107.42943695</v>
      </c>
      <c r="E12">
        <v>107.35923183</v>
      </c>
      <c r="F12">
        <v>107.37483297</v>
      </c>
      <c r="G12">
        <v>535684</v>
      </c>
      <c r="H12">
        <v>1731804</v>
      </c>
      <c r="I12">
        <v>201712</v>
      </c>
      <c r="J12">
        <v>3</v>
      </c>
      <c r="K12" s="8">
        <f t="shared" si="0"/>
        <v>7.0205119999997123E-2</v>
      </c>
      <c r="L12" s="8">
        <f t="shared" si="9"/>
        <v>7.0205119999997123E-2</v>
      </c>
      <c r="M12" s="8">
        <f t="shared" si="10"/>
        <v>0</v>
      </c>
      <c r="N12" s="8">
        <f t="shared" si="2"/>
        <v>7.0205119999997123E-2</v>
      </c>
      <c r="O12">
        <v>2000</v>
      </c>
      <c r="P12" s="9">
        <f t="shared" si="1"/>
        <v>214749.66594000001</v>
      </c>
      <c r="Q12" s="8"/>
      <c r="S12">
        <v>500</v>
      </c>
      <c r="T12">
        <v>5000</v>
      </c>
      <c r="U12" s="9"/>
      <c r="V12">
        <f t="shared" si="3"/>
        <v>1.4531717239468555E-4</v>
      </c>
      <c r="X12">
        <v>-1</v>
      </c>
      <c r="Y12">
        <f t="shared" si="4"/>
        <v>1</v>
      </c>
      <c r="Z12">
        <f>IF(V12&gt;0,1,IF(V12&lt;0,-1,0))</f>
        <v>1</v>
      </c>
      <c r="AA12">
        <f t="shared" si="5"/>
        <v>-1</v>
      </c>
      <c r="AB12">
        <f t="shared" si="11"/>
        <v>-1</v>
      </c>
      <c r="AC12">
        <f t="shared" ca="1" si="6"/>
        <v>1</v>
      </c>
      <c r="AD12">
        <f t="shared" ca="1" si="6"/>
        <v>1</v>
      </c>
      <c r="AE12">
        <f t="shared" ca="1" si="7"/>
        <v>-1</v>
      </c>
      <c r="AF12">
        <f t="shared" ca="1" si="6"/>
        <v>1</v>
      </c>
      <c r="AG12">
        <f t="shared" ca="1" si="6"/>
        <v>0</v>
      </c>
      <c r="AH12">
        <f t="shared" ca="1" si="8"/>
        <v>0</v>
      </c>
    </row>
    <row r="13" spans="1:34" x14ac:dyDescent="0.25">
      <c r="A13" t="s">
        <v>24</v>
      </c>
      <c r="B13">
        <v>20171116</v>
      </c>
      <c r="C13">
        <v>107.37483297</v>
      </c>
      <c r="D13">
        <v>107.38263354</v>
      </c>
      <c r="E13">
        <v>107.32022898</v>
      </c>
      <c r="F13">
        <v>107.32802955</v>
      </c>
      <c r="G13">
        <v>452645</v>
      </c>
      <c r="H13">
        <v>1741621</v>
      </c>
      <c r="I13">
        <v>201712</v>
      </c>
      <c r="J13">
        <v>2.98</v>
      </c>
      <c r="K13" s="8">
        <f t="shared" si="0"/>
        <v>6.2404560000004494E-2</v>
      </c>
      <c r="L13" s="8">
        <f t="shared" si="9"/>
        <v>7.8005700000005618E-3</v>
      </c>
      <c r="M13" s="8">
        <f t="shared" si="10"/>
        <v>5.4603990000003932E-2</v>
      </c>
      <c r="N13" s="8">
        <f t="shared" si="2"/>
        <v>6.2404560000004494E-2</v>
      </c>
      <c r="O13">
        <v>2000</v>
      </c>
      <c r="P13" s="9">
        <f t="shared" si="1"/>
        <v>214656.05909999998</v>
      </c>
      <c r="Q13" s="8"/>
      <c r="S13">
        <v>500</v>
      </c>
      <c r="T13">
        <v>5000</v>
      </c>
      <c r="U13" s="9"/>
      <c r="V13">
        <f t="shared" si="3"/>
        <v>-4.3588817514696404E-4</v>
      </c>
      <c r="X13">
        <v>-1</v>
      </c>
      <c r="Y13">
        <f t="shared" si="4"/>
        <v>1</v>
      </c>
      <c r="Z13">
        <f>IF(V13&gt;0,1,IF(V13&lt;0,-1,0))</f>
        <v>-1</v>
      </c>
      <c r="AA13">
        <f t="shared" si="5"/>
        <v>1</v>
      </c>
      <c r="AB13">
        <f t="shared" si="11"/>
        <v>-1</v>
      </c>
      <c r="AC13">
        <f t="shared" ca="1" si="6"/>
        <v>1</v>
      </c>
      <c r="AD13">
        <f t="shared" ca="1" si="6"/>
        <v>-1</v>
      </c>
      <c r="AE13">
        <f t="shared" ca="1" si="7"/>
        <v>1</v>
      </c>
      <c r="AF13">
        <f t="shared" ca="1" si="6"/>
        <v>1</v>
      </c>
      <c r="AG13">
        <f t="shared" ca="1" si="6"/>
        <v>0</v>
      </c>
      <c r="AH13">
        <f t="shared" ca="1" si="8"/>
        <v>0</v>
      </c>
    </row>
    <row r="14" spans="1:34" x14ac:dyDescent="0.25">
      <c r="A14" t="s">
        <v>24</v>
      </c>
      <c r="B14">
        <v>20171117</v>
      </c>
      <c r="C14">
        <v>107.32802955</v>
      </c>
      <c r="D14">
        <v>107.34363069</v>
      </c>
      <c r="E14">
        <v>107.30462785</v>
      </c>
      <c r="F14">
        <v>107.31242841</v>
      </c>
      <c r="G14">
        <v>376264</v>
      </c>
      <c r="H14">
        <v>1768384</v>
      </c>
      <c r="I14">
        <v>201712</v>
      </c>
      <c r="J14">
        <v>2.96</v>
      </c>
      <c r="K14" s="8">
        <f t="shared" si="0"/>
        <v>3.9002839999994876E-2</v>
      </c>
      <c r="L14" s="8">
        <f t="shared" si="9"/>
        <v>1.5601140000001124E-2</v>
      </c>
      <c r="M14" s="8">
        <f t="shared" si="10"/>
        <v>2.3401699999993752E-2</v>
      </c>
      <c r="N14" s="8">
        <f t="shared" si="2"/>
        <v>3.9002839999994876E-2</v>
      </c>
      <c r="O14">
        <v>2000</v>
      </c>
      <c r="P14" s="9">
        <f t="shared" si="1"/>
        <v>214624.85681999999</v>
      </c>
      <c r="Q14" s="8"/>
      <c r="S14">
        <v>500</v>
      </c>
      <c r="T14">
        <v>5000</v>
      </c>
      <c r="U14" s="9"/>
      <c r="V14">
        <f t="shared" si="3"/>
        <v>-1.4535941883413739E-4</v>
      </c>
      <c r="X14">
        <v>1</v>
      </c>
      <c r="Y14">
        <f t="shared" si="4"/>
        <v>-1</v>
      </c>
      <c r="Z14">
        <f>IF(V14&gt;0,1,IF(V14&lt;0,-1,0))</f>
        <v>-1</v>
      </c>
      <c r="AA14">
        <f t="shared" si="5"/>
        <v>1</v>
      </c>
      <c r="AB14">
        <f t="shared" si="11"/>
        <v>-1</v>
      </c>
      <c r="AC14">
        <f t="shared" ca="1" si="6"/>
        <v>0</v>
      </c>
      <c r="AD14">
        <f t="shared" ca="1" si="6"/>
        <v>0</v>
      </c>
      <c r="AE14">
        <f t="shared" ca="1" si="7"/>
        <v>0</v>
      </c>
      <c r="AF14">
        <f t="shared" ca="1" si="6"/>
        <v>1</v>
      </c>
      <c r="AG14">
        <f t="shared" ca="1" si="6"/>
        <v>0</v>
      </c>
      <c r="AH14">
        <f t="shared" ca="1" si="8"/>
        <v>0</v>
      </c>
    </row>
    <row r="15" spans="1:34" x14ac:dyDescent="0.25">
      <c r="A15" t="s">
        <v>24</v>
      </c>
      <c r="B15">
        <v>20171120</v>
      </c>
      <c r="C15">
        <v>107.32022898</v>
      </c>
      <c r="D15">
        <v>107.34363069</v>
      </c>
      <c r="E15">
        <v>107.265625</v>
      </c>
      <c r="F15">
        <v>107.265625</v>
      </c>
      <c r="G15">
        <v>592332</v>
      </c>
      <c r="H15">
        <v>1739370</v>
      </c>
      <c r="I15">
        <v>201712</v>
      </c>
      <c r="J15">
        <v>2.92</v>
      </c>
      <c r="K15" s="8">
        <f t="shared" si="0"/>
        <v>7.8005689999997685E-2</v>
      </c>
      <c r="L15" s="8">
        <f t="shared" si="9"/>
        <v>3.1202280000002247E-2</v>
      </c>
      <c r="M15" s="8">
        <f t="shared" si="10"/>
        <v>4.6803409999995438E-2</v>
      </c>
      <c r="N15" s="8">
        <f t="shared" si="2"/>
        <v>7.8005689999997685E-2</v>
      </c>
      <c r="O15">
        <v>2000</v>
      </c>
      <c r="P15" s="9">
        <f t="shared" si="1"/>
        <v>214531.25</v>
      </c>
      <c r="Q15" s="8"/>
      <c r="S15">
        <v>500</v>
      </c>
      <c r="T15">
        <v>5000</v>
      </c>
      <c r="U15" s="9"/>
      <c r="V15">
        <f t="shared" si="3"/>
        <v>-4.3614156061381261E-4</v>
      </c>
      <c r="X15">
        <v>1</v>
      </c>
      <c r="Y15">
        <f t="shared" si="4"/>
        <v>-1</v>
      </c>
      <c r="Z15">
        <f>IF(V15&gt;0,1,IF(V15&lt;0,-1,0))</f>
        <v>-1</v>
      </c>
      <c r="AA15">
        <f t="shared" si="5"/>
        <v>1</v>
      </c>
      <c r="AB15">
        <f t="shared" si="11"/>
        <v>-1</v>
      </c>
      <c r="AC15">
        <f t="shared" ca="1" si="6"/>
        <v>-1</v>
      </c>
      <c r="AD15">
        <f t="shared" ca="1" si="6"/>
        <v>1</v>
      </c>
      <c r="AE15">
        <f t="shared" ca="1" si="7"/>
        <v>-1</v>
      </c>
      <c r="AF15">
        <f t="shared" ca="1" si="6"/>
        <v>1</v>
      </c>
      <c r="AG15">
        <f t="shared" ca="1" si="6"/>
        <v>1</v>
      </c>
      <c r="AH15">
        <f t="shared" ca="1" si="8"/>
        <v>-1</v>
      </c>
    </row>
    <row r="16" spans="1:34" x14ac:dyDescent="0.25">
      <c r="A16" t="s">
        <v>24</v>
      </c>
      <c r="B16">
        <v>20171121</v>
      </c>
      <c r="C16">
        <v>107.265625</v>
      </c>
      <c r="D16">
        <v>107.27342557</v>
      </c>
      <c r="E16">
        <v>107.21102102</v>
      </c>
      <c r="F16">
        <v>107.22662215</v>
      </c>
      <c r="G16">
        <v>652930</v>
      </c>
      <c r="H16">
        <v>1575755</v>
      </c>
      <c r="I16">
        <v>201712</v>
      </c>
      <c r="J16">
        <v>2.86</v>
      </c>
      <c r="K16" s="8">
        <f t="shared" si="0"/>
        <v>6.2404549999996561E-2</v>
      </c>
      <c r="L16" s="8">
        <f t="shared" si="9"/>
        <v>7.8005700000005618E-3</v>
      </c>
      <c r="M16" s="8">
        <f t="shared" si="10"/>
        <v>5.4603979999996E-2</v>
      </c>
      <c r="N16" s="8">
        <f t="shared" si="2"/>
        <v>6.2404549999996561E-2</v>
      </c>
      <c r="O16">
        <v>2000</v>
      </c>
      <c r="P16" s="9">
        <f t="shared" si="1"/>
        <v>214453.24429999999</v>
      </c>
      <c r="Q16" s="8"/>
      <c r="S16">
        <v>500</v>
      </c>
      <c r="T16">
        <v>5000</v>
      </c>
      <c r="U16" s="9"/>
      <c r="V16">
        <f t="shared" si="3"/>
        <v>-3.6360996358342023E-4</v>
      </c>
      <c r="X16">
        <v>1</v>
      </c>
      <c r="Y16">
        <f t="shared" si="4"/>
        <v>-1</v>
      </c>
      <c r="Z16">
        <f>IF(V16&gt;0,1,IF(V16&lt;0,-1,0))</f>
        <v>-1</v>
      </c>
      <c r="AA16">
        <f t="shared" si="5"/>
        <v>1</v>
      </c>
      <c r="AB16">
        <f t="shared" si="11"/>
        <v>-1</v>
      </c>
      <c r="AC16">
        <f t="shared" ca="1" si="6"/>
        <v>1</v>
      </c>
      <c r="AD16">
        <f t="shared" ca="1" si="6"/>
        <v>-1</v>
      </c>
      <c r="AE16">
        <f t="shared" ca="1" si="7"/>
        <v>1</v>
      </c>
      <c r="AF16">
        <f t="shared" ca="1" si="6"/>
        <v>1</v>
      </c>
      <c r="AG16">
        <f t="shared" ca="1" si="6"/>
        <v>1</v>
      </c>
      <c r="AH16">
        <f t="shared" ca="1" si="8"/>
        <v>-1</v>
      </c>
    </row>
    <row r="17" spans="1:34" x14ac:dyDescent="0.25">
      <c r="A17" t="s">
        <v>24</v>
      </c>
      <c r="B17">
        <v>20171122</v>
      </c>
      <c r="C17">
        <v>107.22662215</v>
      </c>
      <c r="D17">
        <v>107.33583012</v>
      </c>
      <c r="E17">
        <v>107.22662215</v>
      </c>
      <c r="F17">
        <v>107.32802955</v>
      </c>
      <c r="G17">
        <v>866495</v>
      </c>
      <c r="H17">
        <v>1300417</v>
      </c>
      <c r="I17">
        <v>201712</v>
      </c>
      <c r="J17">
        <v>2.92</v>
      </c>
      <c r="K17" s="8">
        <f t="shared" si="0"/>
        <v>0.10920796999999993</v>
      </c>
      <c r="L17" s="8">
        <f t="shared" si="9"/>
        <v>0.10920796999999993</v>
      </c>
      <c r="M17" s="8">
        <f t="shared" si="10"/>
        <v>0</v>
      </c>
      <c r="N17" s="8">
        <f t="shared" si="2"/>
        <v>0.10920796999999993</v>
      </c>
      <c r="O17">
        <v>2000</v>
      </c>
      <c r="P17" s="9">
        <f t="shared" si="1"/>
        <v>214656.05909999998</v>
      </c>
      <c r="Q17" s="8"/>
      <c r="S17">
        <v>500</v>
      </c>
      <c r="T17">
        <v>5000</v>
      </c>
      <c r="U17" s="9"/>
      <c r="V17">
        <f t="shared" si="3"/>
        <v>9.4572968882802183E-4</v>
      </c>
      <c r="X17">
        <v>1</v>
      </c>
      <c r="Y17">
        <f t="shared" si="4"/>
        <v>-1</v>
      </c>
      <c r="Z17">
        <f>IF(V17&gt;0,1,IF(V17&lt;0,-1,0))</f>
        <v>1</v>
      </c>
      <c r="AA17">
        <f t="shared" si="5"/>
        <v>-1</v>
      </c>
      <c r="AB17">
        <f t="shared" si="11"/>
        <v>-1</v>
      </c>
      <c r="AC17">
        <f t="shared" ca="1" si="6"/>
        <v>-1</v>
      </c>
      <c r="AD17">
        <f t="shared" ca="1" si="6"/>
        <v>1</v>
      </c>
      <c r="AE17">
        <f t="shared" ca="1" si="7"/>
        <v>-1</v>
      </c>
      <c r="AF17">
        <f t="shared" ca="1" si="6"/>
        <v>0</v>
      </c>
      <c r="AG17">
        <f t="shared" ca="1" si="6"/>
        <v>-1</v>
      </c>
      <c r="AH17">
        <f t="shared" ca="1" si="8"/>
        <v>1</v>
      </c>
    </row>
    <row r="18" spans="1:34" x14ac:dyDescent="0.25">
      <c r="A18" t="s">
        <v>24</v>
      </c>
      <c r="B18">
        <v>20171124</v>
      </c>
      <c r="C18">
        <v>107.32802955</v>
      </c>
      <c r="D18">
        <v>107.33583012</v>
      </c>
      <c r="E18">
        <v>107.28902671</v>
      </c>
      <c r="F18">
        <v>107.28902671</v>
      </c>
      <c r="G18">
        <v>386756</v>
      </c>
      <c r="H18">
        <v>1156983</v>
      </c>
      <c r="I18">
        <v>201712</v>
      </c>
      <c r="J18">
        <v>2.89</v>
      </c>
      <c r="K18" s="8">
        <f t="shared" si="0"/>
        <v>4.6803409999995438E-2</v>
      </c>
      <c r="L18" s="8">
        <f t="shared" si="9"/>
        <v>7.8005700000005618E-3</v>
      </c>
      <c r="M18" s="8">
        <f t="shared" si="10"/>
        <v>3.9002839999994876E-2</v>
      </c>
      <c r="N18" s="8">
        <f t="shared" si="2"/>
        <v>4.6803409999995438E-2</v>
      </c>
      <c r="O18">
        <v>2000</v>
      </c>
      <c r="P18" s="9">
        <f t="shared" si="1"/>
        <v>214578.05342000001</v>
      </c>
      <c r="Q18" s="8"/>
      <c r="S18">
        <v>500</v>
      </c>
      <c r="T18">
        <v>5000</v>
      </c>
      <c r="U18" s="9"/>
      <c r="V18">
        <f>(F18-F17)/F17</f>
        <v>-3.6339845391296366E-4</v>
      </c>
      <c r="X18">
        <v>-1</v>
      </c>
      <c r="Y18">
        <f t="shared" si="4"/>
        <v>1</v>
      </c>
      <c r="Z18">
        <f>IF(V18&gt;0,1,IF(V18&lt;0,-1,0))</f>
        <v>-1</v>
      </c>
      <c r="AA18">
        <f t="shared" si="5"/>
        <v>1</v>
      </c>
      <c r="AB18">
        <f t="shared" si="11"/>
        <v>-1</v>
      </c>
      <c r="AC18">
        <f t="shared" ca="1" si="6"/>
        <v>-1</v>
      </c>
      <c r="AD18">
        <f t="shared" ca="1" si="6"/>
        <v>0</v>
      </c>
      <c r="AE18">
        <f t="shared" ca="1" si="7"/>
        <v>0</v>
      </c>
      <c r="AF18">
        <f t="shared" ca="1" si="6"/>
        <v>0</v>
      </c>
      <c r="AG18">
        <f t="shared" ca="1" si="6"/>
        <v>-1</v>
      </c>
      <c r="AH18">
        <f t="shared" ca="1" si="8"/>
        <v>1</v>
      </c>
    </row>
    <row r="19" spans="1:34" x14ac:dyDescent="0.25">
      <c r="A19" t="s">
        <v>24</v>
      </c>
      <c r="B19">
        <v>20171127</v>
      </c>
      <c r="C19">
        <v>107.29682728</v>
      </c>
      <c r="D19">
        <v>107.31242841</v>
      </c>
      <c r="E19">
        <v>107.265625</v>
      </c>
      <c r="F19">
        <v>107.31242841</v>
      </c>
      <c r="G19">
        <v>1258620</v>
      </c>
      <c r="H19">
        <v>706307</v>
      </c>
      <c r="I19">
        <v>201712</v>
      </c>
      <c r="J19">
        <v>2.88</v>
      </c>
      <c r="K19" s="8">
        <f t="shared" si="0"/>
        <v>4.6803409999995438E-2</v>
      </c>
      <c r="L19" s="8">
        <f t="shared" si="9"/>
        <v>2.3401699999993752E-2</v>
      </c>
      <c r="M19" s="8">
        <f t="shared" si="10"/>
        <v>2.3401710000001685E-2</v>
      </c>
      <c r="N19" s="8">
        <f t="shared" si="2"/>
        <v>4.6803409999995438E-2</v>
      </c>
      <c r="O19">
        <v>2000</v>
      </c>
      <c r="P19" s="9">
        <f t="shared" si="1"/>
        <v>214624.85681999999</v>
      </c>
      <c r="Q19" s="8"/>
      <c r="S19">
        <v>500</v>
      </c>
      <c r="T19">
        <v>5000</v>
      </c>
      <c r="U19" s="9"/>
      <c r="V19">
        <f t="shared" si="3"/>
        <v>2.1811829893142809E-4</v>
      </c>
      <c r="X19">
        <v>-1</v>
      </c>
      <c r="Y19">
        <f t="shared" si="4"/>
        <v>1</v>
      </c>
      <c r="Z19">
        <f>IF(V19&gt;0,1,IF(V19&lt;0,-1,0))</f>
        <v>1</v>
      </c>
      <c r="AA19">
        <f t="shared" si="5"/>
        <v>-1</v>
      </c>
      <c r="AB19">
        <f t="shared" si="11"/>
        <v>-1</v>
      </c>
      <c r="AC19">
        <f t="shared" ca="1" si="6"/>
        <v>1</v>
      </c>
      <c r="AD19">
        <f t="shared" ca="1" si="6"/>
        <v>0</v>
      </c>
      <c r="AE19">
        <f t="shared" ca="1" si="7"/>
        <v>0</v>
      </c>
      <c r="AF19">
        <f t="shared" ca="1" si="6"/>
        <v>1</v>
      </c>
      <c r="AG19">
        <f t="shared" ca="1" si="6"/>
        <v>0</v>
      </c>
      <c r="AH19">
        <f t="shared" ca="1" si="8"/>
        <v>0</v>
      </c>
    </row>
    <row r="20" spans="1:34" x14ac:dyDescent="0.25">
      <c r="A20" t="s">
        <v>24</v>
      </c>
      <c r="B20">
        <v>20171128</v>
      </c>
      <c r="C20">
        <v>107.30462785</v>
      </c>
      <c r="D20">
        <v>107.33583012</v>
      </c>
      <c r="E20">
        <v>107.27342557</v>
      </c>
      <c r="F20">
        <v>107.28902671</v>
      </c>
      <c r="G20">
        <v>1133444</v>
      </c>
      <c r="H20">
        <v>335440</v>
      </c>
      <c r="I20">
        <v>201712</v>
      </c>
      <c r="J20">
        <v>2.96</v>
      </c>
      <c r="K20" s="8">
        <f t="shared" si="0"/>
        <v>6.2404549999996561E-2</v>
      </c>
      <c r="L20" s="8">
        <f t="shared" si="9"/>
        <v>2.3401710000001685E-2</v>
      </c>
      <c r="M20" s="8">
        <f t="shared" si="10"/>
        <v>3.9002839999994876E-2</v>
      </c>
      <c r="N20" s="8">
        <f t="shared" si="2"/>
        <v>6.2404549999996561E-2</v>
      </c>
      <c r="O20">
        <v>2000</v>
      </c>
      <c r="P20" s="9">
        <f t="shared" si="1"/>
        <v>214578.05342000001</v>
      </c>
      <c r="Q20" s="8"/>
      <c r="S20">
        <v>500</v>
      </c>
      <c r="T20">
        <v>5000</v>
      </c>
      <c r="U20" s="9"/>
      <c r="V20">
        <f t="shared" si="3"/>
        <v>-2.1807073371394366E-4</v>
      </c>
      <c r="X20">
        <v>-1</v>
      </c>
      <c r="Y20">
        <f t="shared" si="4"/>
        <v>1</v>
      </c>
      <c r="Z20">
        <f>IF(V20&gt;0,1,IF(V20&lt;0,-1,0))</f>
        <v>-1</v>
      </c>
      <c r="AA20">
        <f t="shared" si="5"/>
        <v>1</v>
      </c>
      <c r="AB20">
        <f t="shared" si="11"/>
        <v>1</v>
      </c>
      <c r="AC20">
        <f t="shared" ca="1" si="6"/>
        <v>-1</v>
      </c>
      <c r="AD20">
        <f t="shared" ca="1" si="6"/>
        <v>-1</v>
      </c>
      <c r="AE20">
        <f t="shared" ca="1" si="7"/>
        <v>1</v>
      </c>
      <c r="AF20">
        <f t="shared" ca="1" si="6"/>
        <v>0</v>
      </c>
      <c r="AG20">
        <f t="shared" ca="1" si="6"/>
        <v>1</v>
      </c>
      <c r="AH20">
        <f t="shared" ca="1" si="8"/>
        <v>-1</v>
      </c>
    </row>
    <row r="21" spans="1:34" x14ac:dyDescent="0.25">
      <c r="A21" t="s">
        <v>24</v>
      </c>
      <c r="B21">
        <v>20171129</v>
      </c>
      <c r="C21">
        <v>107.2890625</v>
      </c>
      <c r="D21">
        <v>107.296875</v>
      </c>
      <c r="E21">
        <v>107.2265625</v>
      </c>
      <c r="F21">
        <v>107.265625</v>
      </c>
      <c r="G21">
        <v>503309</v>
      </c>
      <c r="H21">
        <v>1654936</v>
      </c>
      <c r="I21">
        <v>201803</v>
      </c>
      <c r="J21">
        <v>3</v>
      </c>
      <c r="K21" s="10">
        <f t="shared" si="0"/>
        <v>7.03125E-2</v>
      </c>
      <c r="L21" s="10">
        <f t="shared" si="9"/>
        <v>7.8482899999983147E-3</v>
      </c>
      <c r="M21" s="10">
        <f t="shared" si="10"/>
        <v>6.2464210000001685E-2</v>
      </c>
      <c r="N21" s="10">
        <f t="shared" si="2"/>
        <v>7.03125E-2</v>
      </c>
      <c r="O21">
        <v>2000</v>
      </c>
      <c r="P21" s="12">
        <f t="shared" si="1"/>
        <v>214531.25</v>
      </c>
      <c r="Q21" s="10"/>
      <c r="R21" s="11"/>
      <c r="S21">
        <v>500</v>
      </c>
      <c r="T21">
        <v>5000</v>
      </c>
      <c r="U21" s="12"/>
      <c r="V21" s="11">
        <f t="shared" si="3"/>
        <v>-2.1811839213767888E-4</v>
      </c>
      <c r="W21" s="11"/>
      <c r="X21">
        <v>-1</v>
      </c>
      <c r="Y21">
        <f t="shared" si="4"/>
        <v>1</v>
      </c>
      <c r="Z21">
        <f>IF(V21&gt;0,1,IF(V21&lt;0,-1,0))</f>
        <v>-1</v>
      </c>
      <c r="AA21">
        <f t="shared" si="5"/>
        <v>1</v>
      </c>
      <c r="AB21">
        <f t="shared" si="11"/>
        <v>1</v>
      </c>
      <c r="AC21">
        <f t="shared" ca="1" si="6"/>
        <v>-1</v>
      </c>
      <c r="AD21">
        <f t="shared" ca="1" si="6"/>
        <v>-1</v>
      </c>
      <c r="AE21">
        <f t="shared" ca="1" si="7"/>
        <v>1</v>
      </c>
      <c r="AF21">
        <f t="shared" ca="1" si="6"/>
        <v>-1</v>
      </c>
      <c r="AG21">
        <f t="shared" ca="1" si="6"/>
        <v>1</v>
      </c>
      <c r="AH21">
        <f t="shared" ca="1" si="8"/>
        <v>-1</v>
      </c>
    </row>
    <row r="22" spans="1:34" s="11" customFormat="1" x14ac:dyDescent="0.25">
      <c r="A22" t="s">
        <v>24</v>
      </c>
      <c r="B22" s="11">
        <v>20171130</v>
      </c>
      <c r="C22" s="11">
        <v>107.25</v>
      </c>
      <c r="D22" s="11">
        <v>107.2578125</v>
      </c>
      <c r="E22" s="11">
        <v>107.1796875</v>
      </c>
      <c r="F22" s="11">
        <v>107.203125</v>
      </c>
      <c r="G22" s="11">
        <v>647732</v>
      </c>
      <c r="H22" s="11">
        <v>1666122</v>
      </c>
      <c r="I22" s="11">
        <v>201803</v>
      </c>
      <c r="J22" s="11">
        <v>3.04</v>
      </c>
      <c r="K22" s="10">
        <f t="shared" si="0"/>
        <v>7.8125E-2</v>
      </c>
      <c r="L22" s="10">
        <f t="shared" si="9"/>
        <v>7.8125E-3</v>
      </c>
      <c r="M22" s="10">
        <f t="shared" si="10"/>
        <v>8.59375E-2</v>
      </c>
      <c r="N22" s="10">
        <f t="shared" si="2"/>
        <v>8.59375E-2</v>
      </c>
      <c r="O22">
        <v>2000</v>
      </c>
      <c r="P22" s="12">
        <f t="shared" si="1"/>
        <v>214406.25</v>
      </c>
      <c r="Q22" s="10">
        <f>AVERAGE(N3:N22)</f>
        <v>6.2026453500000397E-2</v>
      </c>
      <c r="R22" s="11">
        <f t="shared" ref="R22:R24" si="12">Q22*O22</f>
        <v>124.0529070000008</v>
      </c>
      <c r="S22">
        <v>500</v>
      </c>
      <c r="T22">
        <v>5000</v>
      </c>
      <c r="U22" s="12">
        <f>IF(ROUNDDOWN(S22/R22,0)&lt;1,1,ROUNDDOWN(S22/R22,0))</f>
        <v>4</v>
      </c>
      <c r="V22" s="11">
        <f>(F22-F21)/F21</f>
        <v>-5.8266569555717404E-4</v>
      </c>
      <c r="X22" s="11">
        <v>-1</v>
      </c>
      <c r="Y22">
        <f t="shared" si="4"/>
        <v>1</v>
      </c>
      <c r="Z22">
        <f>IF(V22&gt;0,1,IF(V22&lt;0,-1,0))</f>
        <v>-1</v>
      </c>
      <c r="AA22">
        <f t="shared" si="5"/>
        <v>1</v>
      </c>
      <c r="AB22">
        <f t="shared" si="11"/>
        <v>1</v>
      </c>
      <c r="AC22">
        <f t="shared" ca="1" si="6"/>
        <v>-1</v>
      </c>
      <c r="AD22">
        <f t="shared" ca="1" si="6"/>
        <v>0</v>
      </c>
      <c r="AE22">
        <f t="shared" ca="1" si="7"/>
        <v>0</v>
      </c>
      <c r="AF22">
        <f t="shared" ca="1" si="6"/>
        <v>1</v>
      </c>
      <c r="AG22">
        <f t="shared" ca="1" si="6"/>
        <v>-1</v>
      </c>
      <c r="AH22">
        <f t="shared" ca="1" si="8"/>
        <v>1</v>
      </c>
    </row>
    <row r="23" spans="1:34" x14ac:dyDescent="0.25">
      <c r="A23" t="s">
        <v>24</v>
      </c>
      <c r="B23">
        <v>20171201</v>
      </c>
      <c r="C23">
        <v>107.203125</v>
      </c>
      <c r="D23">
        <v>107.2890625</v>
      </c>
      <c r="E23">
        <v>107.1328125</v>
      </c>
      <c r="F23">
        <v>107.21875</v>
      </c>
      <c r="G23">
        <v>781677</v>
      </c>
      <c r="H23">
        <v>1703171</v>
      </c>
      <c r="I23">
        <v>201803</v>
      </c>
      <c r="J23">
        <v>2.96</v>
      </c>
      <c r="K23" s="8">
        <f t="shared" si="0"/>
        <v>0.15625</v>
      </c>
      <c r="L23" s="8">
        <f t="shared" si="9"/>
        <v>8.59375E-2</v>
      </c>
      <c r="M23" s="8">
        <f t="shared" si="10"/>
        <v>7.03125E-2</v>
      </c>
      <c r="N23" s="8">
        <f t="shared" si="2"/>
        <v>0.15625</v>
      </c>
      <c r="O23">
        <v>2000</v>
      </c>
      <c r="P23" s="9">
        <f t="shared" si="1"/>
        <v>214437.5</v>
      </c>
      <c r="Q23" s="8">
        <f t="shared" ref="Q23:Q24" si="13">AVERAGE(N4:N23)</f>
        <v>6.7108754500000603E-2</v>
      </c>
      <c r="R23">
        <f t="shared" si="12"/>
        <v>134.2175090000012</v>
      </c>
      <c r="S23">
        <v>500</v>
      </c>
      <c r="T23">
        <v>5000</v>
      </c>
      <c r="U23" s="9">
        <f t="shared" ref="U23:U24" si="14">IF(ROUNDDOWN(S23/R23,0)&lt;1,1,ROUNDDOWN(S23/R23,0))</f>
        <v>3</v>
      </c>
      <c r="V23">
        <f t="shared" si="3"/>
        <v>1.4575134819997084E-4</v>
      </c>
      <c r="W23">
        <f>V23*U22*P22</f>
        <v>125</v>
      </c>
      <c r="X23">
        <v>-1</v>
      </c>
      <c r="Y23">
        <f t="shared" si="4"/>
        <v>1</v>
      </c>
      <c r="Z23">
        <f>IF(V23&gt;0,1,IF(V23&lt;0,-1,0))</f>
        <v>1</v>
      </c>
      <c r="AA23">
        <f t="shared" si="5"/>
        <v>-1</v>
      </c>
      <c r="AB23">
        <f t="shared" si="11"/>
        <v>-1</v>
      </c>
      <c r="AC23">
        <f t="shared" ca="1" si="6"/>
        <v>1</v>
      </c>
      <c r="AD23">
        <f t="shared" ca="1" si="6"/>
        <v>1</v>
      </c>
      <c r="AE23">
        <f t="shared" ca="1" si="7"/>
        <v>-1</v>
      </c>
      <c r="AF23">
        <f t="shared" ca="1" si="6"/>
        <v>-1</v>
      </c>
      <c r="AG23">
        <f t="shared" ca="1" si="6"/>
        <v>1</v>
      </c>
      <c r="AH23">
        <f t="shared" ca="1" si="8"/>
        <v>-1</v>
      </c>
    </row>
    <row r="24" spans="1:34" x14ac:dyDescent="0.25">
      <c r="A24" t="s">
        <v>24</v>
      </c>
      <c r="B24">
        <v>20171204</v>
      </c>
      <c r="C24">
        <v>107.1796875</v>
      </c>
      <c r="D24">
        <v>107.1875</v>
      </c>
      <c r="E24">
        <v>107.1328125</v>
      </c>
      <c r="F24">
        <v>107.15625</v>
      </c>
      <c r="G24">
        <v>326291</v>
      </c>
      <c r="H24">
        <v>1702764</v>
      </c>
      <c r="I24">
        <v>201803</v>
      </c>
      <c r="J24">
        <v>2.95</v>
      </c>
      <c r="K24" s="8">
        <f t="shared" si="0"/>
        <v>5.46875E-2</v>
      </c>
      <c r="L24" s="8">
        <f t="shared" si="9"/>
        <v>3.125E-2</v>
      </c>
      <c r="M24" s="8">
        <f t="shared" si="10"/>
        <v>8.59375E-2</v>
      </c>
      <c r="N24" s="8">
        <f t="shared" si="2"/>
        <v>8.59375E-2</v>
      </c>
      <c r="O24">
        <v>2000</v>
      </c>
      <c r="P24" s="9">
        <f t="shared" si="1"/>
        <v>214312.5</v>
      </c>
      <c r="Q24" s="8">
        <f t="shared" si="13"/>
        <v>6.6335259500000632E-2</v>
      </c>
      <c r="R24">
        <f t="shared" si="12"/>
        <v>132.67051900000126</v>
      </c>
      <c r="S24">
        <v>500</v>
      </c>
      <c r="T24">
        <v>5000</v>
      </c>
      <c r="U24" s="9">
        <f t="shared" si="14"/>
        <v>3</v>
      </c>
      <c r="V24">
        <f t="shared" si="3"/>
        <v>-5.8292043136111925E-4</v>
      </c>
      <c r="W24">
        <f t="shared" ref="W24" si="15">V24*U23*P23</f>
        <v>-375</v>
      </c>
      <c r="X24">
        <v>1</v>
      </c>
      <c r="Y24">
        <f t="shared" si="4"/>
        <v>-1</v>
      </c>
      <c r="Z24">
        <f>IF(V24&gt;0,1,IF(V24&lt;0,-1,0))</f>
        <v>-1</v>
      </c>
      <c r="AA24">
        <f t="shared" si="5"/>
        <v>1</v>
      </c>
      <c r="AB24">
        <f t="shared" si="11"/>
        <v>-1</v>
      </c>
      <c r="AC24">
        <f t="shared" ca="1" si="6"/>
        <v>1</v>
      </c>
      <c r="AD24">
        <f t="shared" ca="1" si="6"/>
        <v>0</v>
      </c>
      <c r="AE24">
        <f t="shared" ca="1" si="7"/>
        <v>0</v>
      </c>
      <c r="AF24">
        <f t="shared" ca="1" si="6"/>
        <v>0</v>
      </c>
      <c r="AG24">
        <f t="shared" ca="1" si="6"/>
        <v>1</v>
      </c>
      <c r="AH24">
        <f t="shared" ca="1" si="8"/>
        <v>-1</v>
      </c>
    </row>
    <row r="25" spans="1:34" x14ac:dyDescent="0.25">
      <c r="A25" t="s">
        <v>24</v>
      </c>
      <c r="B25">
        <v>20171205</v>
      </c>
      <c r="C25">
        <v>107.15625</v>
      </c>
      <c r="D25">
        <v>107.1640625</v>
      </c>
      <c r="E25">
        <v>107.09375</v>
      </c>
      <c r="F25">
        <v>107.1171875</v>
      </c>
      <c r="G25">
        <v>423617</v>
      </c>
      <c r="H25">
        <v>1721305</v>
      </c>
      <c r="I25">
        <v>201803</v>
      </c>
      <c r="J25">
        <v>2.91</v>
      </c>
      <c r="K25" s="8">
        <f t="shared" ref="K25:K51" si="16">ABS(D25-E25)</f>
        <v>7.03125E-2</v>
      </c>
      <c r="L25" s="8">
        <f t="shared" ref="L25:L51" si="17">ABS(D25-F24)</f>
        <v>7.8125E-3</v>
      </c>
      <c r="M25" s="8">
        <f t="shared" ref="M25:M51" si="18">ABS(E25-F24)</f>
        <v>6.25E-2</v>
      </c>
      <c r="N25" s="8">
        <f t="shared" ref="N25:N51" si="19">MAX(K25:M25)</f>
        <v>7.03125E-2</v>
      </c>
      <c r="O25">
        <v>2000</v>
      </c>
      <c r="P25" s="9">
        <f t="shared" ref="P25:P51" si="20">O25*F25</f>
        <v>214234.375</v>
      </c>
      <c r="Q25" s="8">
        <f t="shared" ref="Q25:Q51" si="21">AVERAGE(N6:N25)</f>
        <v>6.7900742500000888E-2</v>
      </c>
      <c r="R25">
        <f t="shared" ref="R25:R51" si="22">Q25*O25</f>
        <v>135.80148500000178</v>
      </c>
      <c r="S25">
        <v>500</v>
      </c>
      <c r="T25">
        <v>5000</v>
      </c>
      <c r="U25" s="9">
        <f t="shared" ref="U25:U51" si="23">IF(ROUNDDOWN(S25/R25,0)&lt;1,1,ROUNDDOWN(S25/R25,0))</f>
        <v>3</v>
      </c>
      <c r="V25">
        <f t="shared" ref="V25:V51" si="24">(F25-F24)/F24</f>
        <v>-3.6453776611256928E-4</v>
      </c>
      <c r="W25">
        <f t="shared" ref="W25:W51" si="25">V25*U24*P24</f>
        <v>-234.375</v>
      </c>
      <c r="X25">
        <v>1</v>
      </c>
      <c r="Y25">
        <f t="shared" si="4"/>
        <v>-1</v>
      </c>
      <c r="Z25">
        <f>IF(V25&gt;0,1,IF(V25&lt;0,-1,0))</f>
        <v>-1</v>
      </c>
      <c r="AA25">
        <f t="shared" si="5"/>
        <v>1</v>
      </c>
      <c r="AB25">
        <f t="shared" si="11"/>
        <v>-1</v>
      </c>
      <c r="AC25">
        <f t="shared" ca="1" si="6"/>
        <v>1</v>
      </c>
      <c r="AD25">
        <f t="shared" ca="1" si="6"/>
        <v>0</v>
      </c>
      <c r="AE25">
        <f t="shared" ca="1" si="7"/>
        <v>0</v>
      </c>
      <c r="AF25">
        <f t="shared" ca="1" si="6"/>
        <v>0</v>
      </c>
      <c r="AG25">
        <f t="shared" ca="1" si="6"/>
        <v>1</v>
      </c>
      <c r="AH25">
        <f t="shared" ca="1" si="8"/>
        <v>-1</v>
      </c>
    </row>
    <row r="26" spans="1:34" x14ac:dyDescent="0.25">
      <c r="A26" t="s">
        <v>24</v>
      </c>
      <c r="B26">
        <v>20171206</v>
      </c>
      <c r="C26">
        <v>107.1328125</v>
      </c>
      <c r="D26">
        <v>107.1953125</v>
      </c>
      <c r="E26">
        <v>107.1171875</v>
      </c>
      <c r="F26">
        <v>107.1640625</v>
      </c>
      <c r="G26">
        <v>454566</v>
      </c>
      <c r="H26">
        <v>1705847</v>
      </c>
      <c r="I26">
        <v>201803</v>
      </c>
      <c r="J26">
        <v>2.9</v>
      </c>
      <c r="K26" s="8">
        <f t="shared" si="16"/>
        <v>7.8125E-2</v>
      </c>
      <c r="L26" s="8">
        <f t="shared" si="17"/>
        <v>7.8125E-2</v>
      </c>
      <c r="M26" s="8">
        <f t="shared" si="18"/>
        <v>0</v>
      </c>
      <c r="N26" s="8">
        <f t="shared" si="19"/>
        <v>7.8125E-2</v>
      </c>
      <c r="O26">
        <v>2000</v>
      </c>
      <c r="P26" s="9">
        <f t="shared" si="20"/>
        <v>214328.125</v>
      </c>
      <c r="Q26" s="8">
        <f t="shared" si="21"/>
        <v>7.0636907500000484E-2</v>
      </c>
      <c r="R26">
        <f t="shared" si="22"/>
        <v>141.27381500000098</v>
      </c>
      <c r="S26">
        <v>500</v>
      </c>
      <c r="T26">
        <v>5000</v>
      </c>
      <c r="U26" s="9">
        <f t="shared" si="23"/>
        <v>3</v>
      </c>
      <c r="V26">
        <f t="shared" si="24"/>
        <v>4.376048428269273E-4</v>
      </c>
      <c r="W26">
        <f t="shared" si="25"/>
        <v>281.25</v>
      </c>
      <c r="X26">
        <v>-1</v>
      </c>
      <c r="Y26">
        <f t="shared" si="4"/>
        <v>1</v>
      </c>
      <c r="Z26">
        <f>IF(V26&gt;0,1,IF(V26&lt;0,-1,0))</f>
        <v>1</v>
      </c>
      <c r="AA26">
        <f t="shared" si="5"/>
        <v>-1</v>
      </c>
      <c r="AB26">
        <f t="shared" si="11"/>
        <v>-1</v>
      </c>
      <c r="AC26">
        <f t="shared" ca="1" si="6"/>
        <v>-1</v>
      </c>
      <c r="AD26">
        <f t="shared" ca="1" si="6"/>
        <v>1</v>
      </c>
      <c r="AE26">
        <f t="shared" ca="1" si="7"/>
        <v>-1</v>
      </c>
      <c r="AF26">
        <f t="shared" ca="1" si="6"/>
        <v>0</v>
      </c>
      <c r="AG26">
        <f t="shared" ca="1" si="6"/>
        <v>-1</v>
      </c>
      <c r="AH26">
        <f t="shared" ca="1" si="8"/>
        <v>1</v>
      </c>
    </row>
    <row r="27" spans="1:34" x14ac:dyDescent="0.25">
      <c r="A27" t="s">
        <v>24</v>
      </c>
      <c r="B27">
        <v>20171207</v>
      </c>
      <c r="C27">
        <v>107.15625</v>
      </c>
      <c r="D27">
        <v>107.1796875</v>
      </c>
      <c r="E27">
        <v>107.140625</v>
      </c>
      <c r="F27">
        <v>107.1484375</v>
      </c>
      <c r="G27">
        <v>329365</v>
      </c>
      <c r="H27">
        <v>1714870</v>
      </c>
      <c r="I27">
        <v>201803</v>
      </c>
      <c r="J27">
        <v>2.87</v>
      </c>
      <c r="K27" s="8">
        <f t="shared" si="16"/>
        <v>3.90625E-2</v>
      </c>
      <c r="L27" s="8">
        <f t="shared" si="17"/>
        <v>1.5625E-2</v>
      </c>
      <c r="M27" s="8">
        <f t="shared" si="18"/>
        <v>2.34375E-2</v>
      </c>
      <c r="N27" s="8">
        <f t="shared" si="19"/>
        <v>3.90625E-2</v>
      </c>
      <c r="O27">
        <v>2000</v>
      </c>
      <c r="P27" s="9">
        <f t="shared" si="20"/>
        <v>214296.875</v>
      </c>
      <c r="Q27" s="8">
        <f t="shared" si="21"/>
        <v>7.024986200000001E-2</v>
      </c>
      <c r="R27">
        <f t="shared" si="22"/>
        <v>140.49972400000001</v>
      </c>
      <c r="S27">
        <v>500</v>
      </c>
      <c r="T27">
        <v>5000</v>
      </c>
      <c r="U27" s="9">
        <f t="shared" si="23"/>
        <v>3</v>
      </c>
      <c r="V27">
        <f t="shared" si="24"/>
        <v>-1.4580447619741925E-4</v>
      </c>
      <c r="W27">
        <f t="shared" si="25"/>
        <v>-93.75</v>
      </c>
      <c r="X27">
        <v>-1</v>
      </c>
      <c r="Y27">
        <f t="shared" si="4"/>
        <v>1</v>
      </c>
      <c r="Z27">
        <f>IF(V27&gt;0,1,IF(V27&lt;0,-1,0))</f>
        <v>-1</v>
      </c>
      <c r="AA27">
        <f t="shared" si="5"/>
        <v>1</v>
      </c>
      <c r="AB27">
        <f t="shared" si="11"/>
        <v>-1</v>
      </c>
      <c r="AC27">
        <f t="shared" ca="1" si="6"/>
        <v>-1</v>
      </c>
      <c r="AD27">
        <f t="shared" ca="1" si="6"/>
        <v>0</v>
      </c>
      <c r="AE27">
        <f t="shared" ca="1" si="7"/>
        <v>0</v>
      </c>
      <c r="AF27">
        <f t="shared" ca="1" si="6"/>
        <v>1</v>
      </c>
      <c r="AG27">
        <f t="shared" ca="1" si="6"/>
        <v>-1</v>
      </c>
      <c r="AH27">
        <f t="shared" ca="1" si="8"/>
        <v>1</v>
      </c>
    </row>
    <row r="28" spans="1:34" x14ac:dyDescent="0.25">
      <c r="A28" t="s">
        <v>24</v>
      </c>
      <c r="B28">
        <v>20171208</v>
      </c>
      <c r="C28">
        <v>107.15625</v>
      </c>
      <c r="D28">
        <v>107.203125</v>
      </c>
      <c r="E28">
        <v>107.125</v>
      </c>
      <c r="F28">
        <v>107.171875</v>
      </c>
      <c r="G28">
        <v>327225</v>
      </c>
      <c r="H28">
        <v>1726324</v>
      </c>
      <c r="I28">
        <v>201803</v>
      </c>
      <c r="J28">
        <v>2.92</v>
      </c>
      <c r="K28" s="8">
        <f t="shared" si="16"/>
        <v>7.8125E-2</v>
      </c>
      <c r="L28" s="8">
        <f t="shared" si="17"/>
        <v>5.46875E-2</v>
      </c>
      <c r="M28" s="8">
        <f t="shared" si="18"/>
        <v>2.34375E-2</v>
      </c>
      <c r="N28" s="8">
        <f t="shared" si="19"/>
        <v>7.8125E-2</v>
      </c>
      <c r="O28">
        <v>2000</v>
      </c>
      <c r="P28" s="9">
        <f t="shared" si="20"/>
        <v>214343.75</v>
      </c>
      <c r="Q28" s="8">
        <f t="shared" si="21"/>
        <v>7.1425912999999494E-2</v>
      </c>
      <c r="R28">
        <f t="shared" si="22"/>
        <v>142.85182599999899</v>
      </c>
      <c r="S28">
        <v>500</v>
      </c>
      <c r="T28">
        <v>5000</v>
      </c>
      <c r="U28" s="9">
        <f t="shared" si="23"/>
        <v>3</v>
      </c>
      <c r="V28">
        <f t="shared" si="24"/>
        <v>2.1873860736419979E-4</v>
      </c>
      <c r="W28">
        <f t="shared" si="25"/>
        <v>140.62500000000003</v>
      </c>
      <c r="X28">
        <v>1</v>
      </c>
      <c r="Y28">
        <f t="shared" si="4"/>
        <v>-1</v>
      </c>
      <c r="Z28">
        <f>IF(V28&gt;0,1,IF(V28&lt;0,-1,0))</f>
        <v>1</v>
      </c>
      <c r="AA28">
        <f t="shared" si="5"/>
        <v>-1</v>
      </c>
      <c r="AB28">
        <f t="shared" si="11"/>
        <v>-1</v>
      </c>
      <c r="AC28">
        <f t="shared" ca="1" si="6"/>
        <v>0</v>
      </c>
      <c r="AD28">
        <f t="shared" ca="1" si="6"/>
        <v>1</v>
      </c>
      <c r="AE28">
        <f t="shared" ca="1" si="7"/>
        <v>-1</v>
      </c>
      <c r="AF28">
        <f t="shared" ca="1" si="6"/>
        <v>-1</v>
      </c>
      <c r="AG28">
        <f t="shared" ca="1" si="6"/>
        <v>-1</v>
      </c>
      <c r="AH28">
        <f t="shared" ca="1" si="8"/>
        <v>1</v>
      </c>
    </row>
    <row r="29" spans="1:34" x14ac:dyDescent="0.25">
      <c r="A29" t="s">
        <v>24</v>
      </c>
      <c r="B29">
        <v>20171211</v>
      </c>
      <c r="C29">
        <v>107.171875</v>
      </c>
      <c r="D29">
        <v>107.2109375</v>
      </c>
      <c r="E29">
        <v>107.1171875</v>
      </c>
      <c r="F29">
        <v>107.125</v>
      </c>
      <c r="G29">
        <v>223476</v>
      </c>
      <c r="H29">
        <v>1723266</v>
      </c>
      <c r="I29">
        <v>201803</v>
      </c>
      <c r="J29">
        <v>2.96</v>
      </c>
      <c r="K29" s="8">
        <f t="shared" si="16"/>
        <v>9.375E-2</v>
      </c>
      <c r="L29" s="8">
        <f t="shared" si="17"/>
        <v>3.90625E-2</v>
      </c>
      <c r="M29" s="8">
        <f t="shared" si="18"/>
        <v>5.46875E-2</v>
      </c>
      <c r="N29" s="8">
        <f t="shared" si="19"/>
        <v>9.375E-2</v>
      </c>
      <c r="O29">
        <v>2000</v>
      </c>
      <c r="P29" s="9">
        <f t="shared" si="20"/>
        <v>214250</v>
      </c>
      <c r="Q29" s="8">
        <f t="shared" si="21"/>
        <v>7.2993185499998961E-2</v>
      </c>
      <c r="R29">
        <f t="shared" si="22"/>
        <v>145.98637099999792</v>
      </c>
      <c r="S29">
        <v>500</v>
      </c>
      <c r="T29">
        <v>5000</v>
      </c>
      <c r="U29" s="9">
        <f t="shared" si="23"/>
        <v>3</v>
      </c>
      <c r="V29">
        <f t="shared" si="24"/>
        <v>-4.3738154249890656E-4</v>
      </c>
      <c r="W29">
        <f t="shared" si="25"/>
        <v>-281.25</v>
      </c>
      <c r="X29">
        <v>1</v>
      </c>
      <c r="Y29">
        <f t="shared" si="4"/>
        <v>-1</v>
      </c>
      <c r="Z29">
        <f>IF(V29&gt;0,1,IF(V29&lt;0,-1,0))</f>
        <v>-1</v>
      </c>
      <c r="AA29">
        <f t="shared" si="5"/>
        <v>1</v>
      </c>
      <c r="AB29">
        <f t="shared" si="11"/>
        <v>-1</v>
      </c>
      <c r="AC29">
        <f t="shared" ca="1" si="6"/>
        <v>0</v>
      </c>
      <c r="AD29">
        <f t="shared" ca="1" si="6"/>
        <v>0</v>
      </c>
      <c r="AE29">
        <f t="shared" ca="1" si="7"/>
        <v>0</v>
      </c>
      <c r="AF29">
        <f t="shared" ca="1" si="6"/>
        <v>-1</v>
      </c>
      <c r="AG29">
        <f t="shared" ca="1" si="6"/>
        <v>0</v>
      </c>
      <c r="AH29">
        <f t="shared" ca="1" si="8"/>
        <v>0</v>
      </c>
    </row>
    <row r="30" spans="1:34" x14ac:dyDescent="0.25">
      <c r="A30" t="s">
        <v>24</v>
      </c>
      <c r="B30">
        <v>20171212</v>
      </c>
      <c r="C30">
        <v>107.125</v>
      </c>
      <c r="D30">
        <v>107.1328125</v>
      </c>
      <c r="E30">
        <v>107.0703125</v>
      </c>
      <c r="F30">
        <v>107.109375</v>
      </c>
      <c r="G30">
        <v>354501</v>
      </c>
      <c r="H30">
        <v>1730394</v>
      </c>
      <c r="I30">
        <v>201803</v>
      </c>
      <c r="J30">
        <v>2.81</v>
      </c>
      <c r="K30" s="8">
        <f t="shared" si="16"/>
        <v>6.25E-2</v>
      </c>
      <c r="L30" s="8">
        <f t="shared" si="17"/>
        <v>7.8125E-3</v>
      </c>
      <c r="M30" s="8">
        <f t="shared" si="18"/>
        <v>5.46875E-2</v>
      </c>
      <c r="N30" s="8">
        <f t="shared" si="19"/>
        <v>6.25E-2</v>
      </c>
      <c r="O30">
        <v>2000</v>
      </c>
      <c r="P30" s="9">
        <f t="shared" si="20"/>
        <v>214218.75</v>
      </c>
      <c r="Q30" s="8">
        <f t="shared" si="21"/>
        <v>7.1827872499999043E-2</v>
      </c>
      <c r="R30">
        <f t="shared" si="22"/>
        <v>143.65574499999809</v>
      </c>
      <c r="S30">
        <v>500</v>
      </c>
      <c r="T30">
        <v>5000</v>
      </c>
      <c r="U30" s="9">
        <f t="shared" si="23"/>
        <v>3</v>
      </c>
      <c r="V30">
        <f t="shared" si="24"/>
        <v>-1.4585764294049007E-4</v>
      </c>
      <c r="W30">
        <f t="shared" si="25"/>
        <v>-93.749999999999986</v>
      </c>
      <c r="X30">
        <v>-1</v>
      </c>
      <c r="Y30">
        <f t="shared" si="4"/>
        <v>1</v>
      </c>
      <c r="Z30">
        <f>IF(V30&gt;0,1,IF(V30&lt;0,-1,0))</f>
        <v>-1</v>
      </c>
      <c r="AA30">
        <f t="shared" si="5"/>
        <v>1</v>
      </c>
      <c r="AB30">
        <f t="shared" si="11"/>
        <v>-1</v>
      </c>
      <c r="AC30">
        <f t="shared" ca="1" si="6"/>
        <v>0</v>
      </c>
      <c r="AD30">
        <f t="shared" ca="1" si="6"/>
        <v>-1</v>
      </c>
      <c r="AE30">
        <f t="shared" ca="1" si="7"/>
        <v>1</v>
      </c>
      <c r="AF30">
        <f t="shared" ca="1" si="6"/>
        <v>1</v>
      </c>
      <c r="AG30">
        <f t="shared" ca="1" si="6"/>
        <v>1</v>
      </c>
      <c r="AH30">
        <f t="shared" ca="1" si="8"/>
        <v>-1</v>
      </c>
    </row>
    <row r="31" spans="1:34" x14ac:dyDescent="0.25">
      <c r="A31" t="s">
        <v>24</v>
      </c>
      <c r="B31">
        <v>20171213</v>
      </c>
      <c r="C31">
        <v>107.109375</v>
      </c>
      <c r="D31">
        <v>107.2265625</v>
      </c>
      <c r="E31">
        <v>107.0625</v>
      </c>
      <c r="F31">
        <v>107.2109375</v>
      </c>
      <c r="G31">
        <v>449342</v>
      </c>
      <c r="H31">
        <v>1728744</v>
      </c>
      <c r="I31">
        <v>201803</v>
      </c>
      <c r="J31">
        <v>2.82</v>
      </c>
      <c r="K31" s="8">
        <f t="shared" si="16"/>
        <v>0.1640625</v>
      </c>
      <c r="L31" s="8">
        <f t="shared" si="17"/>
        <v>0.1171875</v>
      </c>
      <c r="M31" s="8">
        <f t="shared" si="18"/>
        <v>4.6875E-2</v>
      </c>
      <c r="N31" s="8">
        <f t="shared" si="19"/>
        <v>0.1640625</v>
      </c>
      <c r="O31">
        <v>2000</v>
      </c>
      <c r="P31" s="9">
        <f t="shared" si="20"/>
        <v>214421.875</v>
      </c>
      <c r="Q31" s="8">
        <f t="shared" si="21"/>
        <v>7.8080854999998908E-2</v>
      </c>
      <c r="R31">
        <f t="shared" si="22"/>
        <v>156.16170999999781</v>
      </c>
      <c r="S31">
        <v>500</v>
      </c>
      <c r="T31">
        <v>5000</v>
      </c>
      <c r="U31" s="9">
        <f t="shared" si="23"/>
        <v>3</v>
      </c>
      <c r="V31">
        <f t="shared" si="24"/>
        <v>9.4821298322392419E-4</v>
      </c>
      <c r="W31">
        <f t="shared" si="25"/>
        <v>609.375</v>
      </c>
      <c r="X31">
        <v>-1</v>
      </c>
      <c r="Y31">
        <f t="shared" si="4"/>
        <v>1</v>
      </c>
      <c r="Z31">
        <f>IF(V31&gt;0,1,IF(V31&lt;0,-1,0))</f>
        <v>1</v>
      </c>
      <c r="AA31">
        <f t="shared" si="5"/>
        <v>-1</v>
      </c>
      <c r="AB31">
        <f t="shared" si="11"/>
        <v>-1</v>
      </c>
      <c r="AC31">
        <f t="shared" ca="1" si="6"/>
        <v>1</v>
      </c>
      <c r="AD31">
        <f t="shared" ca="1" si="6"/>
        <v>-1</v>
      </c>
      <c r="AE31">
        <f t="shared" ca="1" si="7"/>
        <v>1</v>
      </c>
      <c r="AF31">
        <f t="shared" ca="1" si="6"/>
        <v>1</v>
      </c>
      <c r="AG31">
        <f t="shared" ca="1" si="6"/>
        <v>-1</v>
      </c>
      <c r="AH31">
        <f t="shared" ca="1" si="8"/>
        <v>1</v>
      </c>
    </row>
    <row r="32" spans="1:34" x14ac:dyDescent="0.25">
      <c r="A32" t="s">
        <v>24</v>
      </c>
      <c r="B32">
        <v>20171214</v>
      </c>
      <c r="C32">
        <v>107.2265625</v>
      </c>
      <c r="D32">
        <v>107.234375</v>
      </c>
      <c r="E32">
        <v>107.125</v>
      </c>
      <c r="F32">
        <v>107.1484375</v>
      </c>
      <c r="G32">
        <v>430365</v>
      </c>
      <c r="H32">
        <v>1740945</v>
      </c>
      <c r="I32">
        <v>201803</v>
      </c>
      <c r="J32">
        <v>2.7</v>
      </c>
      <c r="K32" s="8">
        <f t="shared" si="16"/>
        <v>0.109375</v>
      </c>
      <c r="L32" s="8">
        <f t="shared" si="17"/>
        <v>2.34375E-2</v>
      </c>
      <c r="M32" s="8">
        <f t="shared" si="18"/>
        <v>8.59375E-2</v>
      </c>
      <c r="N32" s="8">
        <f t="shared" si="19"/>
        <v>0.109375</v>
      </c>
      <c r="O32">
        <v>2000</v>
      </c>
      <c r="P32" s="9">
        <f t="shared" si="20"/>
        <v>214296.875</v>
      </c>
      <c r="Q32" s="8">
        <f t="shared" si="21"/>
        <v>8.0039348999999052E-2</v>
      </c>
      <c r="R32">
        <f t="shared" si="22"/>
        <v>160.0786979999981</v>
      </c>
      <c r="S32">
        <v>500</v>
      </c>
      <c r="T32">
        <v>5000</v>
      </c>
      <c r="U32" s="9">
        <f t="shared" si="23"/>
        <v>3</v>
      </c>
      <c r="V32">
        <f t="shared" si="24"/>
        <v>-5.8296290898491579E-4</v>
      </c>
      <c r="W32">
        <f t="shared" si="25"/>
        <v>-374.99999999999994</v>
      </c>
      <c r="X32">
        <v>1</v>
      </c>
      <c r="Y32">
        <f t="shared" si="4"/>
        <v>-1</v>
      </c>
      <c r="Z32">
        <f>IF(V32&gt;0,1,IF(V32&lt;0,-1,0))</f>
        <v>-1</v>
      </c>
      <c r="AA32">
        <f t="shared" si="5"/>
        <v>1</v>
      </c>
      <c r="AB32">
        <f t="shared" si="11"/>
        <v>1</v>
      </c>
      <c r="AC32">
        <f t="shared" ca="1" si="6"/>
        <v>0</v>
      </c>
      <c r="AD32">
        <f t="shared" ca="1" si="6"/>
        <v>0</v>
      </c>
      <c r="AE32">
        <f t="shared" ca="1" si="7"/>
        <v>0</v>
      </c>
      <c r="AF32">
        <f t="shared" ca="1" si="6"/>
        <v>1</v>
      </c>
      <c r="AG32">
        <f t="shared" ca="1" si="6"/>
        <v>0</v>
      </c>
      <c r="AH32">
        <f t="shared" ca="1" si="8"/>
        <v>0</v>
      </c>
    </row>
    <row r="33" spans="1:34" x14ac:dyDescent="0.25">
      <c r="A33" t="s">
        <v>24</v>
      </c>
      <c r="B33">
        <v>20171215</v>
      </c>
      <c r="C33">
        <v>107.1484375</v>
      </c>
      <c r="D33">
        <v>107.1484375</v>
      </c>
      <c r="E33">
        <v>107.0703125</v>
      </c>
      <c r="F33">
        <v>107.1015625</v>
      </c>
      <c r="G33">
        <v>267388</v>
      </c>
      <c r="H33">
        <v>1749365</v>
      </c>
      <c r="I33">
        <v>201803</v>
      </c>
      <c r="J33">
        <v>2.74</v>
      </c>
      <c r="K33" s="8">
        <f t="shared" si="16"/>
        <v>7.8125E-2</v>
      </c>
      <c r="L33" s="8">
        <f t="shared" si="17"/>
        <v>0</v>
      </c>
      <c r="M33" s="8">
        <f t="shared" si="18"/>
        <v>7.8125E-2</v>
      </c>
      <c r="N33" s="8">
        <f t="shared" si="19"/>
        <v>7.8125E-2</v>
      </c>
      <c r="O33">
        <v>2000</v>
      </c>
      <c r="P33" s="9">
        <f t="shared" si="20"/>
        <v>214203.125</v>
      </c>
      <c r="Q33" s="8">
        <f t="shared" si="21"/>
        <v>8.0825370999998827E-2</v>
      </c>
      <c r="R33">
        <f t="shared" si="22"/>
        <v>161.65074199999765</v>
      </c>
      <c r="S33">
        <v>500</v>
      </c>
      <c r="T33">
        <v>5000</v>
      </c>
      <c r="U33" s="9">
        <f t="shared" si="23"/>
        <v>3</v>
      </c>
      <c r="V33">
        <f t="shared" si="24"/>
        <v>-4.3747721472839958E-4</v>
      </c>
      <c r="W33">
        <f t="shared" si="25"/>
        <v>-281.25000000000006</v>
      </c>
      <c r="X33">
        <v>1</v>
      </c>
      <c r="Y33">
        <f t="shared" si="4"/>
        <v>-1</v>
      </c>
      <c r="Z33">
        <f>IF(V33&gt;0,1,IF(V33&lt;0,-1,0))</f>
        <v>-1</v>
      </c>
      <c r="AA33">
        <f t="shared" si="5"/>
        <v>1</v>
      </c>
      <c r="AB33">
        <f t="shared" si="11"/>
        <v>1</v>
      </c>
      <c r="AC33">
        <f t="shared" ca="1" si="6"/>
        <v>1</v>
      </c>
      <c r="AD33">
        <f t="shared" ca="1" si="6"/>
        <v>0</v>
      </c>
      <c r="AE33">
        <f t="shared" ca="1" si="7"/>
        <v>0</v>
      </c>
      <c r="AF33">
        <f t="shared" ca="1" si="6"/>
        <v>1</v>
      </c>
      <c r="AG33">
        <f t="shared" ca="1" si="6"/>
        <v>0</v>
      </c>
      <c r="AH33">
        <f t="shared" ca="1" si="8"/>
        <v>0</v>
      </c>
    </row>
    <row r="34" spans="1:34" x14ac:dyDescent="0.25">
      <c r="A34" t="s">
        <v>24</v>
      </c>
      <c r="B34">
        <v>20171218</v>
      </c>
      <c r="C34">
        <v>107.09375</v>
      </c>
      <c r="D34">
        <v>107.125</v>
      </c>
      <c r="E34">
        <v>107.0625</v>
      </c>
      <c r="F34">
        <v>107.125</v>
      </c>
      <c r="G34">
        <v>208891</v>
      </c>
      <c r="H34">
        <v>1750459</v>
      </c>
      <c r="I34">
        <v>201803</v>
      </c>
      <c r="J34">
        <v>2.79</v>
      </c>
      <c r="K34" s="8">
        <f t="shared" si="16"/>
        <v>6.25E-2</v>
      </c>
      <c r="L34" s="8">
        <f t="shared" si="17"/>
        <v>2.34375E-2</v>
      </c>
      <c r="M34" s="8">
        <f t="shared" si="18"/>
        <v>3.90625E-2</v>
      </c>
      <c r="N34" s="8">
        <f t="shared" si="19"/>
        <v>6.25E-2</v>
      </c>
      <c r="O34">
        <v>2000</v>
      </c>
      <c r="P34" s="9">
        <f t="shared" si="20"/>
        <v>214250</v>
      </c>
      <c r="Q34" s="8">
        <f t="shared" si="21"/>
        <v>8.2000228999999078E-2</v>
      </c>
      <c r="R34">
        <f t="shared" si="22"/>
        <v>164.00045799999816</v>
      </c>
      <c r="S34">
        <v>500</v>
      </c>
      <c r="T34">
        <v>5000</v>
      </c>
      <c r="U34" s="9">
        <f t="shared" si="23"/>
        <v>3</v>
      </c>
      <c r="V34">
        <f t="shared" si="24"/>
        <v>2.1883434240280107E-4</v>
      </c>
      <c r="W34">
        <f t="shared" si="25"/>
        <v>140.625</v>
      </c>
      <c r="X34">
        <v>-1</v>
      </c>
      <c r="Y34">
        <f t="shared" si="4"/>
        <v>1</v>
      </c>
      <c r="Z34">
        <f t="shared" ref="Z34:Z51" si="26">IF(V34&gt;0,1,IF(V34&lt;0,-1,0))</f>
        <v>1</v>
      </c>
      <c r="AA34">
        <f t="shared" si="5"/>
        <v>-1</v>
      </c>
      <c r="AB34">
        <f t="shared" si="11"/>
        <v>-1</v>
      </c>
      <c r="AC34">
        <f t="shared" ca="1" si="6"/>
        <v>0</v>
      </c>
      <c r="AD34">
        <f t="shared" ca="1" si="6"/>
        <v>0</v>
      </c>
      <c r="AE34">
        <f t="shared" ca="1" si="7"/>
        <v>0</v>
      </c>
      <c r="AF34">
        <f t="shared" ca="1" si="6"/>
        <v>1</v>
      </c>
      <c r="AG34">
        <f t="shared" ca="1" si="6"/>
        <v>1</v>
      </c>
      <c r="AH34">
        <f t="shared" ca="1" si="8"/>
        <v>-1</v>
      </c>
    </row>
    <row r="35" spans="1:34" x14ac:dyDescent="0.25">
      <c r="A35" t="s">
        <v>24</v>
      </c>
      <c r="B35">
        <v>20171219</v>
      </c>
      <c r="C35">
        <v>107.109375</v>
      </c>
      <c r="D35">
        <v>107.1171875</v>
      </c>
      <c r="E35">
        <v>107.0390625</v>
      </c>
      <c r="F35">
        <v>107.0703125</v>
      </c>
      <c r="G35">
        <v>270152</v>
      </c>
      <c r="H35">
        <v>1752433</v>
      </c>
      <c r="I35">
        <v>201803</v>
      </c>
      <c r="J35">
        <v>2.7</v>
      </c>
      <c r="K35" s="8">
        <f t="shared" si="16"/>
        <v>7.8125E-2</v>
      </c>
      <c r="L35" s="8">
        <f t="shared" si="17"/>
        <v>7.8125E-3</v>
      </c>
      <c r="M35" s="8">
        <f t="shared" si="18"/>
        <v>8.59375E-2</v>
      </c>
      <c r="N35" s="8">
        <f t="shared" si="19"/>
        <v>8.59375E-2</v>
      </c>
      <c r="O35">
        <v>2000</v>
      </c>
      <c r="P35" s="9">
        <f t="shared" si="20"/>
        <v>214140.625</v>
      </c>
      <c r="Q35" s="8">
        <f t="shared" si="21"/>
        <v>8.2396819499999191E-2</v>
      </c>
      <c r="R35">
        <f t="shared" si="22"/>
        <v>164.79363899999839</v>
      </c>
      <c r="S35">
        <v>500</v>
      </c>
      <c r="T35">
        <v>5000</v>
      </c>
      <c r="U35" s="9">
        <f t="shared" si="23"/>
        <v>3</v>
      </c>
      <c r="V35">
        <f t="shared" si="24"/>
        <v>-5.1050175029171527E-4</v>
      </c>
      <c r="W35">
        <f t="shared" si="25"/>
        <v>-328.125</v>
      </c>
      <c r="X35">
        <v>-1</v>
      </c>
      <c r="Y35">
        <f t="shared" si="4"/>
        <v>1</v>
      </c>
      <c r="Z35">
        <f t="shared" si="26"/>
        <v>-1</v>
      </c>
      <c r="AA35">
        <f t="shared" si="5"/>
        <v>1</v>
      </c>
      <c r="AB35">
        <f t="shared" si="11"/>
        <v>1</v>
      </c>
      <c r="AC35">
        <f t="shared" ca="1" si="6"/>
        <v>1</v>
      </c>
      <c r="AD35">
        <f t="shared" ca="1" si="6"/>
        <v>0</v>
      </c>
      <c r="AE35">
        <f t="shared" ca="1" si="7"/>
        <v>0</v>
      </c>
      <c r="AF35">
        <f t="shared" ca="1" si="6"/>
        <v>0</v>
      </c>
      <c r="AG35">
        <f t="shared" ca="1" si="6"/>
        <v>-1</v>
      </c>
      <c r="AH35">
        <f t="shared" ca="1" si="8"/>
        <v>1</v>
      </c>
    </row>
    <row r="36" spans="1:34" x14ac:dyDescent="0.25">
      <c r="A36" t="s">
        <v>24</v>
      </c>
      <c r="B36">
        <v>20171220</v>
      </c>
      <c r="C36">
        <v>107.0703125</v>
      </c>
      <c r="D36">
        <v>107.0859375</v>
      </c>
      <c r="E36">
        <v>107.03125</v>
      </c>
      <c r="F36">
        <v>107.0546875</v>
      </c>
      <c r="G36">
        <v>353063</v>
      </c>
      <c r="H36">
        <v>1748898</v>
      </c>
      <c r="I36">
        <v>201803</v>
      </c>
      <c r="J36">
        <v>2.64</v>
      </c>
      <c r="K36" s="8">
        <f t="shared" si="16"/>
        <v>5.46875E-2</v>
      </c>
      <c r="L36" s="8">
        <f t="shared" si="17"/>
        <v>1.5625E-2</v>
      </c>
      <c r="M36" s="8">
        <f t="shared" si="18"/>
        <v>3.90625E-2</v>
      </c>
      <c r="N36" s="8">
        <f t="shared" si="19"/>
        <v>5.46875E-2</v>
      </c>
      <c r="O36">
        <v>2000</v>
      </c>
      <c r="P36" s="9">
        <f t="shared" si="20"/>
        <v>214109.375</v>
      </c>
      <c r="Q36" s="8">
        <f t="shared" si="21"/>
        <v>8.2010966999999366E-2</v>
      </c>
      <c r="R36">
        <f t="shared" si="22"/>
        <v>164.02193399999874</v>
      </c>
      <c r="S36">
        <v>500</v>
      </c>
      <c r="T36">
        <v>5000</v>
      </c>
      <c r="U36" s="9">
        <f t="shared" si="23"/>
        <v>3</v>
      </c>
      <c r="V36">
        <f t="shared" si="24"/>
        <v>-1.459321415541773E-4</v>
      </c>
      <c r="W36">
        <f t="shared" si="25"/>
        <v>-93.749999999999986</v>
      </c>
      <c r="X36">
        <v>-1</v>
      </c>
      <c r="Y36">
        <f t="shared" si="4"/>
        <v>1</v>
      </c>
      <c r="Z36">
        <f t="shared" si="26"/>
        <v>-1</v>
      </c>
      <c r="AA36">
        <f t="shared" si="5"/>
        <v>1</v>
      </c>
      <c r="AB36">
        <f t="shared" si="11"/>
        <v>-1</v>
      </c>
      <c r="AC36">
        <f t="shared" ca="1" si="6"/>
        <v>-1</v>
      </c>
      <c r="AD36">
        <f t="shared" ca="1" si="6"/>
        <v>-1</v>
      </c>
      <c r="AE36">
        <f t="shared" ca="1" si="7"/>
        <v>1</v>
      </c>
      <c r="AF36">
        <f t="shared" ca="1" si="6"/>
        <v>-1</v>
      </c>
      <c r="AG36">
        <f t="shared" ca="1" si="6"/>
        <v>-1</v>
      </c>
      <c r="AH36">
        <f t="shared" ca="1" si="8"/>
        <v>1</v>
      </c>
    </row>
    <row r="37" spans="1:34" x14ac:dyDescent="0.25">
      <c r="A37" t="s">
        <v>24</v>
      </c>
      <c r="B37">
        <v>20171221</v>
      </c>
      <c r="C37">
        <v>107.0546875</v>
      </c>
      <c r="D37">
        <v>107.0859375</v>
      </c>
      <c r="E37">
        <v>107.0234375</v>
      </c>
      <c r="F37">
        <v>107.0234375</v>
      </c>
      <c r="G37">
        <v>178039</v>
      </c>
      <c r="H37">
        <v>1755943</v>
      </c>
      <c r="I37">
        <v>201803</v>
      </c>
      <c r="J37">
        <v>2.62</v>
      </c>
      <c r="K37" s="8">
        <f t="shared" si="16"/>
        <v>6.25E-2</v>
      </c>
      <c r="L37" s="8">
        <f t="shared" si="17"/>
        <v>3.125E-2</v>
      </c>
      <c r="M37" s="8">
        <f t="shared" si="18"/>
        <v>3.125E-2</v>
      </c>
      <c r="N37" s="8">
        <f t="shared" si="19"/>
        <v>6.25E-2</v>
      </c>
      <c r="O37">
        <v>2000</v>
      </c>
      <c r="P37" s="9">
        <f t="shared" si="20"/>
        <v>214046.875</v>
      </c>
      <c r="Q37" s="8">
        <f t="shared" si="21"/>
        <v>7.9675568499999377E-2</v>
      </c>
      <c r="R37">
        <f t="shared" si="22"/>
        <v>159.35113699999874</v>
      </c>
      <c r="S37">
        <v>500</v>
      </c>
      <c r="T37">
        <v>5000</v>
      </c>
      <c r="U37" s="9">
        <f t="shared" si="23"/>
        <v>3</v>
      </c>
      <c r="V37">
        <f t="shared" si="24"/>
        <v>-2.9190688170473617E-4</v>
      </c>
      <c r="W37">
        <f t="shared" si="25"/>
        <v>-187.5</v>
      </c>
      <c r="X37">
        <v>1</v>
      </c>
      <c r="Y37">
        <f t="shared" si="4"/>
        <v>-1</v>
      </c>
      <c r="Z37">
        <f t="shared" si="26"/>
        <v>-1</v>
      </c>
      <c r="AA37">
        <f t="shared" si="5"/>
        <v>1</v>
      </c>
      <c r="AB37">
        <f t="shared" si="11"/>
        <v>-1</v>
      </c>
      <c r="AC37">
        <f t="shared" ca="1" si="6"/>
        <v>0</v>
      </c>
      <c r="AD37">
        <f t="shared" ca="1" si="6"/>
        <v>1</v>
      </c>
      <c r="AE37">
        <f t="shared" ca="1" si="7"/>
        <v>-1</v>
      </c>
      <c r="AF37">
        <f t="shared" ca="1" si="6"/>
        <v>-1</v>
      </c>
      <c r="AG37">
        <f t="shared" ca="1" si="6"/>
        <v>-1</v>
      </c>
      <c r="AH37">
        <f t="shared" ca="1" si="8"/>
        <v>1</v>
      </c>
    </row>
    <row r="38" spans="1:34" x14ac:dyDescent="0.25">
      <c r="A38" t="s">
        <v>24</v>
      </c>
      <c r="B38">
        <v>20171222</v>
      </c>
      <c r="C38">
        <v>107.0234375</v>
      </c>
      <c r="D38">
        <v>107.046875</v>
      </c>
      <c r="E38">
        <v>106.9921875</v>
      </c>
      <c r="F38">
        <v>107</v>
      </c>
      <c r="G38">
        <v>132385</v>
      </c>
      <c r="H38">
        <v>1767858</v>
      </c>
      <c r="I38">
        <v>201803</v>
      </c>
      <c r="J38">
        <v>2.66</v>
      </c>
      <c r="K38" s="8">
        <f t="shared" si="16"/>
        <v>5.46875E-2</v>
      </c>
      <c r="L38" s="8">
        <f t="shared" si="17"/>
        <v>2.34375E-2</v>
      </c>
      <c r="M38" s="8">
        <f t="shared" si="18"/>
        <v>3.125E-2</v>
      </c>
      <c r="N38" s="8">
        <f t="shared" si="19"/>
        <v>5.46875E-2</v>
      </c>
      <c r="O38">
        <v>2000</v>
      </c>
      <c r="P38" s="9">
        <f t="shared" si="20"/>
        <v>214000</v>
      </c>
      <c r="Q38" s="8">
        <f t="shared" si="21"/>
        <v>8.0069772999999594E-2</v>
      </c>
      <c r="R38">
        <f t="shared" si="22"/>
        <v>160.1395459999992</v>
      </c>
      <c r="S38">
        <v>500</v>
      </c>
      <c r="T38">
        <v>5000</v>
      </c>
      <c r="U38" s="9">
        <f t="shared" si="23"/>
        <v>3</v>
      </c>
      <c r="V38">
        <f t="shared" si="24"/>
        <v>-2.1899408715964669E-4</v>
      </c>
      <c r="W38">
        <f t="shared" si="25"/>
        <v>-140.625</v>
      </c>
      <c r="X38">
        <v>1</v>
      </c>
      <c r="Y38">
        <f t="shared" si="4"/>
        <v>-1</v>
      </c>
      <c r="Z38">
        <f t="shared" si="26"/>
        <v>-1</v>
      </c>
      <c r="AA38">
        <f t="shared" si="5"/>
        <v>1</v>
      </c>
      <c r="AB38">
        <f t="shared" si="11"/>
        <v>-1</v>
      </c>
      <c r="AC38">
        <f t="shared" ca="1" si="6"/>
        <v>0</v>
      </c>
      <c r="AD38">
        <f t="shared" ca="1" si="6"/>
        <v>-1</v>
      </c>
      <c r="AE38">
        <f t="shared" ca="1" si="7"/>
        <v>1</v>
      </c>
      <c r="AF38">
        <f t="shared" ca="1" si="6"/>
        <v>1</v>
      </c>
      <c r="AG38">
        <f t="shared" ca="1" si="6"/>
        <v>-1</v>
      </c>
      <c r="AH38">
        <f t="shared" ca="1" si="8"/>
        <v>1</v>
      </c>
    </row>
    <row r="39" spans="1:34" x14ac:dyDescent="0.25">
      <c r="A39" t="s">
        <v>24</v>
      </c>
      <c r="B39">
        <v>20171226</v>
      </c>
      <c r="C39">
        <v>106.9921875</v>
      </c>
      <c r="D39">
        <v>107.0078125</v>
      </c>
      <c r="E39">
        <v>106.96875</v>
      </c>
      <c r="F39">
        <v>107</v>
      </c>
      <c r="G39">
        <v>105836</v>
      </c>
      <c r="H39">
        <v>1777247</v>
      </c>
      <c r="I39">
        <v>201803</v>
      </c>
      <c r="J39">
        <v>2.58</v>
      </c>
      <c r="K39" s="8">
        <f t="shared" si="16"/>
        <v>3.90625E-2</v>
      </c>
      <c r="L39" s="8">
        <f t="shared" si="17"/>
        <v>7.8125E-3</v>
      </c>
      <c r="M39" s="8">
        <f t="shared" si="18"/>
        <v>3.125E-2</v>
      </c>
      <c r="N39" s="8">
        <f t="shared" si="19"/>
        <v>3.90625E-2</v>
      </c>
      <c r="O39">
        <v>2000</v>
      </c>
      <c r="P39" s="9">
        <f t="shared" si="20"/>
        <v>214000</v>
      </c>
      <c r="Q39" s="8">
        <f t="shared" si="21"/>
        <v>7.9682727499999828E-2</v>
      </c>
      <c r="R39">
        <f t="shared" si="22"/>
        <v>159.36545499999966</v>
      </c>
      <c r="S39">
        <v>500</v>
      </c>
      <c r="T39">
        <v>5000</v>
      </c>
      <c r="U39" s="9">
        <f t="shared" si="23"/>
        <v>3</v>
      </c>
      <c r="V39">
        <f t="shared" si="24"/>
        <v>0</v>
      </c>
      <c r="W39">
        <f t="shared" si="25"/>
        <v>0</v>
      </c>
      <c r="X39">
        <v>-1</v>
      </c>
      <c r="Y39">
        <f t="shared" si="4"/>
        <v>1</v>
      </c>
      <c r="Z39">
        <f t="shared" si="26"/>
        <v>0</v>
      </c>
      <c r="AA39">
        <f t="shared" si="5"/>
        <v>0</v>
      </c>
      <c r="AB39">
        <f t="shared" si="11"/>
        <v>-1</v>
      </c>
      <c r="AC39">
        <f t="shared" ca="1" si="6"/>
        <v>1</v>
      </c>
      <c r="AD39">
        <f t="shared" ca="1" si="6"/>
        <v>-1</v>
      </c>
      <c r="AE39">
        <f t="shared" ca="1" si="7"/>
        <v>1</v>
      </c>
      <c r="AF39">
        <f t="shared" ca="1" si="6"/>
        <v>0</v>
      </c>
      <c r="AG39">
        <f t="shared" ca="1" si="6"/>
        <v>-1</v>
      </c>
      <c r="AH39">
        <f t="shared" ca="1" si="8"/>
        <v>1</v>
      </c>
    </row>
    <row r="40" spans="1:34" x14ac:dyDescent="0.25">
      <c r="A40" t="s">
        <v>24</v>
      </c>
      <c r="B40">
        <v>20171227</v>
      </c>
      <c r="C40">
        <v>107</v>
      </c>
      <c r="D40">
        <v>107.0546875</v>
      </c>
      <c r="E40">
        <v>106.984375</v>
      </c>
      <c r="F40">
        <v>107.0546875</v>
      </c>
      <c r="G40">
        <v>181444</v>
      </c>
      <c r="H40">
        <v>1779226</v>
      </c>
      <c r="I40">
        <v>201803</v>
      </c>
      <c r="J40">
        <v>2.57</v>
      </c>
      <c r="K40" s="8">
        <f t="shared" si="16"/>
        <v>7.03125E-2</v>
      </c>
      <c r="L40" s="8">
        <f t="shared" si="17"/>
        <v>5.46875E-2</v>
      </c>
      <c r="M40" s="8">
        <f t="shared" si="18"/>
        <v>1.5625E-2</v>
      </c>
      <c r="N40" s="8">
        <f t="shared" si="19"/>
        <v>7.03125E-2</v>
      </c>
      <c r="O40">
        <v>2000</v>
      </c>
      <c r="P40" s="9">
        <f t="shared" si="20"/>
        <v>214109.375</v>
      </c>
      <c r="Q40" s="8">
        <f t="shared" si="21"/>
        <v>8.0078125E-2</v>
      </c>
      <c r="R40">
        <f t="shared" si="22"/>
        <v>160.15625</v>
      </c>
      <c r="S40">
        <v>500</v>
      </c>
      <c r="T40">
        <v>5000</v>
      </c>
      <c r="U40" s="9">
        <f t="shared" si="23"/>
        <v>3</v>
      </c>
      <c r="V40">
        <f t="shared" si="24"/>
        <v>5.1109813084112144E-4</v>
      </c>
      <c r="W40">
        <f t="shared" si="25"/>
        <v>328.12499999999994</v>
      </c>
      <c r="X40">
        <v>1</v>
      </c>
      <c r="Y40">
        <f t="shared" si="4"/>
        <v>-1</v>
      </c>
      <c r="Z40">
        <f t="shared" si="26"/>
        <v>1</v>
      </c>
      <c r="AA40">
        <f t="shared" si="5"/>
        <v>-1</v>
      </c>
      <c r="AB40">
        <f t="shared" si="11"/>
        <v>-1</v>
      </c>
      <c r="AC40">
        <f t="shared" ca="1" si="6"/>
        <v>1</v>
      </c>
      <c r="AD40">
        <f t="shared" ca="1" si="6"/>
        <v>1</v>
      </c>
      <c r="AE40">
        <f t="shared" ca="1" si="7"/>
        <v>-1</v>
      </c>
      <c r="AF40">
        <f t="shared" ca="1" si="6"/>
        <v>-1</v>
      </c>
      <c r="AG40">
        <f t="shared" ca="1" si="6"/>
        <v>0</v>
      </c>
      <c r="AH40">
        <f t="shared" ca="1" si="8"/>
        <v>0</v>
      </c>
    </row>
    <row r="41" spans="1:34" x14ac:dyDescent="0.25">
      <c r="A41" t="s">
        <v>24</v>
      </c>
      <c r="B41">
        <v>20171228</v>
      </c>
      <c r="C41">
        <v>107.046875</v>
      </c>
      <c r="D41">
        <v>107.0546875</v>
      </c>
      <c r="E41">
        <v>107.015625</v>
      </c>
      <c r="F41">
        <v>107.0234375</v>
      </c>
      <c r="G41">
        <v>120794</v>
      </c>
      <c r="H41">
        <v>1780581</v>
      </c>
      <c r="I41">
        <v>201803</v>
      </c>
      <c r="J41">
        <v>2.63</v>
      </c>
      <c r="K41" s="8">
        <f t="shared" si="16"/>
        <v>3.90625E-2</v>
      </c>
      <c r="L41" s="8">
        <f t="shared" si="17"/>
        <v>0</v>
      </c>
      <c r="M41" s="8">
        <f t="shared" si="18"/>
        <v>3.90625E-2</v>
      </c>
      <c r="N41" s="8">
        <f t="shared" si="19"/>
        <v>3.90625E-2</v>
      </c>
      <c r="O41">
        <v>2000</v>
      </c>
      <c r="P41" s="9">
        <f t="shared" si="20"/>
        <v>214046.875</v>
      </c>
      <c r="Q41" s="8">
        <f t="shared" si="21"/>
        <v>7.8515625000000006E-2</v>
      </c>
      <c r="R41">
        <f t="shared" si="22"/>
        <v>157.03125</v>
      </c>
      <c r="S41">
        <v>500</v>
      </c>
      <c r="T41">
        <v>5000</v>
      </c>
      <c r="U41" s="9">
        <f t="shared" si="23"/>
        <v>3</v>
      </c>
      <c r="V41">
        <f t="shared" si="24"/>
        <v>-2.9190688170473617E-4</v>
      </c>
      <c r="W41">
        <f t="shared" si="25"/>
        <v>-187.5</v>
      </c>
      <c r="X41">
        <v>1</v>
      </c>
      <c r="Y41">
        <f t="shared" si="4"/>
        <v>-1</v>
      </c>
      <c r="Z41">
        <f t="shared" si="26"/>
        <v>-1</v>
      </c>
      <c r="AA41">
        <f t="shared" si="5"/>
        <v>1</v>
      </c>
      <c r="AB41">
        <f t="shared" si="11"/>
        <v>-1</v>
      </c>
      <c r="AC41">
        <f t="shared" ca="1" si="6"/>
        <v>-1</v>
      </c>
      <c r="AD41">
        <f t="shared" ca="1" si="6"/>
        <v>1</v>
      </c>
      <c r="AE41">
        <f t="shared" ca="1" si="7"/>
        <v>-1</v>
      </c>
      <c r="AF41">
        <f t="shared" ca="1" si="6"/>
        <v>-1</v>
      </c>
      <c r="AG41">
        <f t="shared" ca="1" si="6"/>
        <v>0</v>
      </c>
      <c r="AH41">
        <f t="shared" ca="1" si="8"/>
        <v>0</v>
      </c>
    </row>
    <row r="42" spans="1:34" x14ac:dyDescent="0.25">
      <c r="A42" t="s">
        <v>24</v>
      </c>
      <c r="B42">
        <v>20171229</v>
      </c>
      <c r="C42">
        <v>107.0234375</v>
      </c>
      <c r="D42">
        <v>107.0703125</v>
      </c>
      <c r="E42">
        <v>107.0234375</v>
      </c>
      <c r="F42">
        <v>107.0546875</v>
      </c>
      <c r="G42">
        <v>152061</v>
      </c>
      <c r="H42">
        <v>1781718</v>
      </c>
      <c r="I42">
        <v>201803</v>
      </c>
      <c r="J42">
        <v>2.59</v>
      </c>
      <c r="K42" s="8">
        <f t="shared" si="16"/>
        <v>4.6875E-2</v>
      </c>
      <c r="L42" s="8">
        <f t="shared" si="17"/>
        <v>4.6875E-2</v>
      </c>
      <c r="M42" s="8">
        <f t="shared" si="18"/>
        <v>0</v>
      </c>
      <c r="N42" s="8">
        <f t="shared" si="19"/>
        <v>4.6875E-2</v>
      </c>
      <c r="O42">
        <v>2000</v>
      </c>
      <c r="P42" s="9">
        <f t="shared" si="20"/>
        <v>214109.375</v>
      </c>
      <c r="Q42" s="8">
        <f t="shared" si="21"/>
        <v>7.6562500000000006E-2</v>
      </c>
      <c r="R42">
        <f t="shared" si="22"/>
        <v>153.125</v>
      </c>
      <c r="S42">
        <v>500</v>
      </c>
      <c r="T42">
        <v>5000</v>
      </c>
      <c r="U42" s="9">
        <f t="shared" si="23"/>
        <v>3</v>
      </c>
      <c r="V42">
        <f t="shared" si="24"/>
        <v>2.9199211621286223E-4</v>
      </c>
      <c r="W42">
        <f t="shared" si="25"/>
        <v>187.49999999999997</v>
      </c>
      <c r="X42">
        <v>-1</v>
      </c>
      <c r="Y42">
        <f t="shared" si="4"/>
        <v>1</v>
      </c>
      <c r="Z42">
        <f t="shared" si="26"/>
        <v>1</v>
      </c>
      <c r="AA42">
        <f t="shared" si="5"/>
        <v>-1</v>
      </c>
      <c r="AB42">
        <f t="shared" si="11"/>
        <v>-1</v>
      </c>
      <c r="AC42">
        <f t="shared" ca="1" si="6"/>
        <v>0</v>
      </c>
      <c r="AD42">
        <f t="shared" ca="1" si="6"/>
        <v>1</v>
      </c>
      <c r="AE42">
        <f t="shared" ca="1" si="7"/>
        <v>-1</v>
      </c>
      <c r="AF42">
        <f t="shared" ca="1" si="6"/>
        <v>1</v>
      </c>
      <c r="AG42">
        <f t="shared" ca="1" si="6"/>
        <v>0</v>
      </c>
      <c r="AH42">
        <f t="shared" ca="1" si="8"/>
        <v>0</v>
      </c>
    </row>
    <row r="43" spans="1:34" x14ac:dyDescent="0.25">
      <c r="A43" t="s">
        <v>24</v>
      </c>
      <c r="B43">
        <v>20180102</v>
      </c>
      <c r="C43">
        <v>107.046875</v>
      </c>
      <c r="D43">
        <v>107.0546875</v>
      </c>
      <c r="E43">
        <v>106.96875</v>
      </c>
      <c r="F43">
        <v>106.984375</v>
      </c>
      <c r="G43">
        <v>261259</v>
      </c>
      <c r="H43">
        <v>1797752</v>
      </c>
      <c r="I43">
        <v>201803</v>
      </c>
      <c r="J43">
        <v>2.57</v>
      </c>
      <c r="K43" s="8">
        <f t="shared" si="16"/>
        <v>8.59375E-2</v>
      </c>
      <c r="L43" s="8">
        <f t="shared" si="17"/>
        <v>0</v>
      </c>
      <c r="M43" s="8">
        <f t="shared" si="18"/>
        <v>8.59375E-2</v>
      </c>
      <c r="N43" s="8">
        <f t="shared" si="19"/>
        <v>8.59375E-2</v>
      </c>
      <c r="O43">
        <v>2000</v>
      </c>
      <c r="P43" s="9">
        <f t="shared" si="20"/>
        <v>213968.75</v>
      </c>
      <c r="Q43" s="8">
        <f t="shared" si="21"/>
        <v>7.3046874999999997E-2</v>
      </c>
      <c r="R43">
        <f t="shared" si="22"/>
        <v>146.09375</v>
      </c>
      <c r="S43">
        <v>500</v>
      </c>
      <c r="T43">
        <v>5000</v>
      </c>
      <c r="U43" s="9">
        <f t="shared" si="23"/>
        <v>3</v>
      </c>
      <c r="V43">
        <f t="shared" si="24"/>
        <v>-6.5679048383565641E-4</v>
      </c>
      <c r="W43">
        <f t="shared" si="25"/>
        <v>-421.875</v>
      </c>
      <c r="X43">
        <v>-1</v>
      </c>
      <c r="Y43">
        <f t="shared" si="4"/>
        <v>1</v>
      </c>
      <c r="Z43">
        <f t="shared" si="26"/>
        <v>-1</v>
      </c>
      <c r="AA43">
        <f t="shared" si="5"/>
        <v>1</v>
      </c>
      <c r="AB43">
        <f t="shared" si="11"/>
        <v>1</v>
      </c>
      <c r="AC43">
        <f t="shared" ca="1" si="6"/>
        <v>-1</v>
      </c>
      <c r="AD43">
        <f t="shared" ca="1" si="6"/>
        <v>-1</v>
      </c>
      <c r="AE43">
        <f t="shared" ca="1" si="7"/>
        <v>1</v>
      </c>
      <c r="AF43">
        <f t="shared" ca="1" si="6"/>
        <v>-1</v>
      </c>
      <c r="AG43">
        <f t="shared" ca="1" si="6"/>
        <v>-1</v>
      </c>
      <c r="AH43">
        <f t="shared" ca="1" si="8"/>
        <v>1</v>
      </c>
    </row>
    <row r="44" spans="1:34" x14ac:dyDescent="0.25">
      <c r="A44" t="s">
        <v>24</v>
      </c>
      <c r="B44">
        <v>20180103</v>
      </c>
      <c r="C44">
        <v>106.984375</v>
      </c>
      <c r="D44">
        <v>107.0078125</v>
      </c>
      <c r="E44">
        <v>106.953125</v>
      </c>
      <c r="F44">
        <v>106.96875</v>
      </c>
      <c r="G44">
        <v>296103</v>
      </c>
      <c r="H44">
        <v>1816655</v>
      </c>
      <c r="I44">
        <v>201803</v>
      </c>
      <c r="J44">
        <v>2.63</v>
      </c>
      <c r="K44" s="8">
        <f t="shared" si="16"/>
        <v>5.46875E-2</v>
      </c>
      <c r="L44" s="8">
        <f t="shared" si="17"/>
        <v>2.34375E-2</v>
      </c>
      <c r="M44" s="8">
        <f t="shared" si="18"/>
        <v>3.125E-2</v>
      </c>
      <c r="N44" s="8">
        <f t="shared" si="19"/>
        <v>5.46875E-2</v>
      </c>
      <c r="O44">
        <v>2000</v>
      </c>
      <c r="P44" s="9">
        <f t="shared" si="20"/>
        <v>213937.5</v>
      </c>
      <c r="Q44" s="8">
        <f t="shared" si="21"/>
        <v>7.1484375000000003E-2</v>
      </c>
      <c r="R44">
        <f t="shared" si="22"/>
        <v>142.96875</v>
      </c>
      <c r="S44">
        <v>500</v>
      </c>
      <c r="T44">
        <v>5000</v>
      </c>
      <c r="U44" s="9">
        <f t="shared" si="23"/>
        <v>3</v>
      </c>
      <c r="V44">
        <f t="shared" si="24"/>
        <v>-1.4604936468526361E-4</v>
      </c>
      <c r="W44">
        <f t="shared" si="25"/>
        <v>-93.749999999999986</v>
      </c>
      <c r="X44">
        <v>-1</v>
      </c>
      <c r="Y44">
        <f t="shared" si="4"/>
        <v>1</v>
      </c>
      <c r="Z44">
        <f t="shared" si="26"/>
        <v>-1</v>
      </c>
      <c r="AA44">
        <f t="shared" si="5"/>
        <v>1</v>
      </c>
      <c r="AB44">
        <f t="shared" si="11"/>
        <v>-1</v>
      </c>
      <c r="AC44">
        <f t="shared" ca="1" si="6"/>
        <v>-1</v>
      </c>
      <c r="AD44">
        <f t="shared" ca="1" si="6"/>
        <v>-1</v>
      </c>
      <c r="AE44">
        <f t="shared" ca="1" si="7"/>
        <v>1</v>
      </c>
      <c r="AF44">
        <f t="shared" ca="1" si="6"/>
        <v>1</v>
      </c>
      <c r="AG44">
        <f t="shared" ca="1" si="6"/>
        <v>0</v>
      </c>
      <c r="AH44">
        <f t="shared" ca="1" si="8"/>
        <v>0</v>
      </c>
    </row>
    <row r="45" spans="1:34" x14ac:dyDescent="0.25">
      <c r="A45" t="s">
        <v>24</v>
      </c>
      <c r="B45">
        <v>20180104</v>
      </c>
      <c r="C45">
        <v>106.953125</v>
      </c>
      <c r="D45">
        <v>106.9609375</v>
      </c>
      <c r="E45">
        <v>106.875</v>
      </c>
      <c r="F45">
        <v>106.9140625</v>
      </c>
      <c r="G45">
        <v>427544</v>
      </c>
      <c r="H45">
        <v>1829578</v>
      </c>
      <c r="I45">
        <v>201803</v>
      </c>
      <c r="J45">
        <v>2.76</v>
      </c>
      <c r="K45" s="8">
        <f t="shared" si="16"/>
        <v>8.59375E-2</v>
      </c>
      <c r="L45" s="8">
        <f t="shared" si="17"/>
        <v>7.8125E-3</v>
      </c>
      <c r="M45" s="8">
        <f t="shared" si="18"/>
        <v>9.375E-2</v>
      </c>
      <c r="N45" s="8">
        <f t="shared" si="19"/>
        <v>9.375E-2</v>
      </c>
      <c r="O45">
        <v>2000</v>
      </c>
      <c r="P45" s="9">
        <f t="shared" si="20"/>
        <v>213828.125</v>
      </c>
      <c r="Q45" s="8">
        <f t="shared" si="21"/>
        <v>7.2656250000000006E-2</v>
      </c>
      <c r="R45">
        <f t="shared" si="22"/>
        <v>145.3125</v>
      </c>
      <c r="S45">
        <v>500</v>
      </c>
      <c r="T45">
        <v>5000</v>
      </c>
      <c r="U45" s="9">
        <f t="shared" si="23"/>
        <v>3</v>
      </c>
      <c r="V45">
        <f t="shared" si="24"/>
        <v>-5.1124744376278123E-4</v>
      </c>
      <c r="W45">
        <f t="shared" si="25"/>
        <v>-328.12500000000006</v>
      </c>
      <c r="X45">
        <v>1</v>
      </c>
      <c r="Y45">
        <f t="shared" si="4"/>
        <v>-1</v>
      </c>
      <c r="Z45">
        <f t="shared" si="26"/>
        <v>-1</v>
      </c>
      <c r="AA45">
        <f t="shared" si="5"/>
        <v>1</v>
      </c>
      <c r="AB45">
        <f t="shared" si="11"/>
        <v>-1</v>
      </c>
      <c r="AC45">
        <f t="shared" ca="1" si="6"/>
        <v>1</v>
      </c>
      <c r="AD45">
        <f t="shared" ca="1" si="6"/>
        <v>-1</v>
      </c>
      <c r="AE45">
        <f t="shared" ca="1" si="7"/>
        <v>1</v>
      </c>
      <c r="AF45">
        <f t="shared" ca="1" si="6"/>
        <v>-1</v>
      </c>
      <c r="AG45">
        <f t="shared" ca="1" si="6"/>
        <v>-1</v>
      </c>
      <c r="AH45">
        <f t="shared" ca="1" si="8"/>
        <v>1</v>
      </c>
    </row>
    <row r="46" spans="1:34" x14ac:dyDescent="0.25">
      <c r="A46" t="s">
        <v>24</v>
      </c>
      <c r="B46">
        <v>20180105</v>
      </c>
      <c r="C46">
        <v>106.921875</v>
      </c>
      <c r="D46">
        <v>106.96875</v>
      </c>
      <c r="E46">
        <v>106.890625</v>
      </c>
      <c r="F46">
        <v>106.90625</v>
      </c>
      <c r="G46">
        <v>367071</v>
      </c>
      <c r="H46">
        <v>1832448</v>
      </c>
      <c r="I46">
        <v>201803</v>
      </c>
      <c r="J46">
        <v>2.81</v>
      </c>
      <c r="K46" s="8">
        <f t="shared" si="16"/>
        <v>7.8125E-2</v>
      </c>
      <c r="L46" s="8">
        <f t="shared" si="17"/>
        <v>5.46875E-2</v>
      </c>
      <c r="M46" s="8">
        <f t="shared" si="18"/>
        <v>2.34375E-2</v>
      </c>
      <c r="N46" s="8">
        <f t="shared" si="19"/>
        <v>7.8125E-2</v>
      </c>
      <c r="O46">
        <v>2000</v>
      </c>
      <c r="P46" s="9">
        <f t="shared" si="20"/>
        <v>213812.5</v>
      </c>
      <c r="Q46" s="8">
        <f t="shared" si="21"/>
        <v>7.2656250000000006E-2</v>
      </c>
      <c r="R46">
        <f t="shared" si="22"/>
        <v>145.3125</v>
      </c>
      <c r="S46">
        <v>500</v>
      </c>
      <c r="T46">
        <v>5000</v>
      </c>
      <c r="U46" s="9">
        <f t="shared" si="23"/>
        <v>3</v>
      </c>
      <c r="V46">
        <f t="shared" si="24"/>
        <v>-7.3072707343807084E-5</v>
      </c>
      <c r="W46">
        <f t="shared" si="25"/>
        <v>-46.874999999999993</v>
      </c>
      <c r="X46">
        <v>1</v>
      </c>
      <c r="Y46">
        <f t="shared" si="4"/>
        <v>-1</v>
      </c>
      <c r="Z46">
        <f t="shared" si="26"/>
        <v>-1</v>
      </c>
      <c r="AA46">
        <f t="shared" si="5"/>
        <v>1</v>
      </c>
      <c r="AB46">
        <f t="shared" si="11"/>
        <v>-1</v>
      </c>
      <c r="AC46">
        <f t="shared" ca="1" si="6"/>
        <v>0</v>
      </c>
      <c r="AD46">
        <f t="shared" ca="1" si="6"/>
        <v>1</v>
      </c>
      <c r="AE46">
        <f t="shared" ca="1" si="7"/>
        <v>-1</v>
      </c>
      <c r="AF46">
        <f t="shared" ca="1" si="6"/>
        <v>1</v>
      </c>
      <c r="AG46">
        <f t="shared" ca="1" si="6"/>
        <v>-1</v>
      </c>
      <c r="AH46">
        <f t="shared" ca="1" si="8"/>
        <v>1</v>
      </c>
    </row>
    <row r="47" spans="1:34" x14ac:dyDescent="0.25">
      <c r="A47" t="s">
        <v>24</v>
      </c>
      <c r="B47">
        <v>20180108</v>
      </c>
      <c r="C47">
        <v>106.8984375</v>
      </c>
      <c r="D47">
        <v>106.9296875</v>
      </c>
      <c r="E47">
        <v>106.890625</v>
      </c>
      <c r="F47">
        <v>106.9140625</v>
      </c>
      <c r="G47">
        <v>137297</v>
      </c>
      <c r="H47">
        <v>1842719</v>
      </c>
      <c r="I47">
        <v>201803</v>
      </c>
      <c r="J47">
        <v>2.9</v>
      </c>
      <c r="K47" s="8">
        <f t="shared" si="16"/>
        <v>3.90625E-2</v>
      </c>
      <c r="L47" s="8">
        <f t="shared" si="17"/>
        <v>2.34375E-2</v>
      </c>
      <c r="M47" s="8">
        <f t="shared" si="18"/>
        <v>1.5625E-2</v>
      </c>
      <c r="N47" s="8">
        <f t="shared" si="19"/>
        <v>3.90625E-2</v>
      </c>
      <c r="O47">
        <v>2000</v>
      </c>
      <c r="P47" s="9">
        <f t="shared" si="20"/>
        <v>213828.125</v>
      </c>
      <c r="Q47" s="8">
        <f t="shared" si="21"/>
        <v>7.2656250000000006E-2</v>
      </c>
      <c r="R47">
        <f t="shared" si="22"/>
        <v>145.3125</v>
      </c>
      <c r="S47">
        <v>500</v>
      </c>
      <c r="T47">
        <v>5000</v>
      </c>
      <c r="U47" s="9">
        <f t="shared" si="23"/>
        <v>3</v>
      </c>
      <c r="V47">
        <f t="shared" si="24"/>
        <v>7.3078047354574682E-5</v>
      </c>
      <c r="W47">
        <f t="shared" si="25"/>
        <v>46.875</v>
      </c>
      <c r="X47">
        <v>1</v>
      </c>
      <c r="Y47">
        <f t="shared" si="4"/>
        <v>-1</v>
      </c>
      <c r="Z47">
        <f t="shared" si="26"/>
        <v>1</v>
      </c>
      <c r="AA47">
        <f t="shared" si="5"/>
        <v>-1</v>
      </c>
      <c r="AB47">
        <f t="shared" si="11"/>
        <v>-1</v>
      </c>
      <c r="AC47">
        <f t="shared" ca="1" si="6"/>
        <v>-1</v>
      </c>
      <c r="AD47">
        <f t="shared" ca="1" si="6"/>
        <v>-1</v>
      </c>
      <c r="AE47">
        <f t="shared" ca="1" si="7"/>
        <v>1</v>
      </c>
      <c r="AF47">
        <f t="shared" ca="1" si="6"/>
        <v>1</v>
      </c>
      <c r="AG47">
        <f t="shared" ca="1" si="6"/>
        <v>1</v>
      </c>
      <c r="AH47">
        <f t="shared" ca="1" si="8"/>
        <v>-1</v>
      </c>
    </row>
    <row r="48" spans="1:34" x14ac:dyDescent="0.25">
      <c r="A48" t="s">
        <v>24</v>
      </c>
      <c r="B48">
        <v>20180109</v>
      </c>
      <c r="C48">
        <v>106.90625</v>
      </c>
      <c r="D48">
        <v>106.9453125</v>
      </c>
      <c r="E48">
        <v>106.890625</v>
      </c>
      <c r="F48">
        <v>106.9140625</v>
      </c>
      <c r="G48">
        <v>440716</v>
      </c>
      <c r="H48">
        <v>1851906</v>
      </c>
      <c r="I48">
        <v>201803</v>
      </c>
      <c r="J48">
        <v>2.99</v>
      </c>
      <c r="K48" s="8">
        <f t="shared" si="16"/>
        <v>5.46875E-2</v>
      </c>
      <c r="L48" s="8">
        <f t="shared" si="17"/>
        <v>3.125E-2</v>
      </c>
      <c r="M48" s="8">
        <f t="shared" si="18"/>
        <v>2.34375E-2</v>
      </c>
      <c r="N48" s="8">
        <f t="shared" si="19"/>
        <v>5.46875E-2</v>
      </c>
      <c r="O48">
        <v>2000</v>
      </c>
      <c r="P48" s="9">
        <f t="shared" si="20"/>
        <v>213828.125</v>
      </c>
      <c r="Q48" s="8">
        <f t="shared" si="21"/>
        <v>7.1484375000000003E-2</v>
      </c>
      <c r="R48">
        <f t="shared" si="22"/>
        <v>142.96875</v>
      </c>
      <c r="S48">
        <v>500</v>
      </c>
      <c r="T48">
        <v>5000</v>
      </c>
      <c r="U48" s="9">
        <f t="shared" si="23"/>
        <v>3</v>
      </c>
      <c r="V48">
        <f t="shared" si="24"/>
        <v>0</v>
      </c>
      <c r="W48">
        <f t="shared" si="25"/>
        <v>0</v>
      </c>
      <c r="X48">
        <v>-1</v>
      </c>
      <c r="Y48">
        <f t="shared" si="4"/>
        <v>1</v>
      </c>
      <c r="Z48">
        <f t="shared" si="26"/>
        <v>0</v>
      </c>
      <c r="AA48">
        <f t="shared" si="5"/>
        <v>0</v>
      </c>
      <c r="AB48">
        <f t="shared" si="11"/>
        <v>-1</v>
      </c>
      <c r="AC48">
        <f t="shared" ca="1" si="6"/>
        <v>-1</v>
      </c>
      <c r="AD48">
        <f t="shared" ca="1" si="6"/>
        <v>0</v>
      </c>
      <c r="AE48">
        <f t="shared" ca="1" si="7"/>
        <v>0</v>
      </c>
      <c r="AF48">
        <f t="shared" ca="1" si="6"/>
        <v>0</v>
      </c>
      <c r="AG48">
        <f t="shared" ca="1" si="6"/>
        <v>0</v>
      </c>
      <c r="AH48">
        <f t="shared" ca="1" si="8"/>
        <v>0</v>
      </c>
    </row>
    <row r="49" spans="1:34" x14ac:dyDescent="0.25">
      <c r="A49" t="s">
        <v>24</v>
      </c>
      <c r="B49">
        <v>20180110</v>
      </c>
      <c r="C49">
        <v>106.8984375</v>
      </c>
      <c r="D49">
        <v>106.921875</v>
      </c>
      <c r="E49">
        <v>106.875</v>
      </c>
      <c r="F49">
        <v>106.90625</v>
      </c>
      <c r="G49">
        <v>430710</v>
      </c>
      <c r="H49">
        <v>1848247</v>
      </c>
      <c r="I49">
        <v>201803</v>
      </c>
      <c r="J49">
        <v>3</v>
      </c>
      <c r="K49" s="8">
        <f t="shared" si="16"/>
        <v>4.6875E-2</v>
      </c>
      <c r="L49" s="8">
        <f t="shared" si="17"/>
        <v>7.8125E-3</v>
      </c>
      <c r="M49" s="8">
        <f t="shared" si="18"/>
        <v>3.90625E-2</v>
      </c>
      <c r="N49" s="8">
        <f t="shared" si="19"/>
        <v>4.6875E-2</v>
      </c>
      <c r="O49">
        <v>2000</v>
      </c>
      <c r="P49" s="9">
        <f t="shared" si="20"/>
        <v>213812.5</v>
      </c>
      <c r="Q49" s="8">
        <f t="shared" si="21"/>
        <v>6.9140624999999997E-2</v>
      </c>
      <c r="R49">
        <f t="shared" si="22"/>
        <v>138.28125</v>
      </c>
      <c r="S49">
        <v>500</v>
      </c>
      <c r="T49">
        <v>5000</v>
      </c>
      <c r="U49" s="9">
        <f t="shared" si="23"/>
        <v>3</v>
      </c>
      <c r="V49">
        <f t="shared" si="24"/>
        <v>-7.3072707343807084E-5</v>
      </c>
      <c r="W49">
        <f t="shared" si="25"/>
        <v>-46.874999999999993</v>
      </c>
      <c r="X49">
        <v>-1</v>
      </c>
      <c r="Y49">
        <f t="shared" si="4"/>
        <v>1</v>
      </c>
      <c r="Z49">
        <f t="shared" si="26"/>
        <v>-1</v>
      </c>
      <c r="AA49">
        <f t="shared" si="5"/>
        <v>1</v>
      </c>
      <c r="AB49">
        <f t="shared" si="11"/>
        <v>-1</v>
      </c>
      <c r="AC49">
        <f t="shared" ca="1" si="6"/>
        <v>0</v>
      </c>
      <c r="AD49">
        <f t="shared" ca="1" si="6"/>
        <v>-1</v>
      </c>
      <c r="AE49">
        <f t="shared" ca="1" si="7"/>
        <v>1</v>
      </c>
      <c r="AF49">
        <f t="shared" ca="1" si="6"/>
        <v>-1</v>
      </c>
      <c r="AG49">
        <f t="shared" ca="1" si="6"/>
        <v>0</v>
      </c>
      <c r="AH49">
        <f t="shared" ca="1" si="8"/>
        <v>0</v>
      </c>
    </row>
    <row r="50" spans="1:34" x14ac:dyDescent="0.25">
      <c r="A50" t="s">
        <v>24</v>
      </c>
      <c r="B50">
        <v>20180111</v>
      </c>
      <c r="C50">
        <v>106.890625</v>
      </c>
      <c r="D50">
        <v>106.921875</v>
      </c>
      <c r="E50">
        <v>106.875</v>
      </c>
      <c r="F50">
        <v>106.8984375</v>
      </c>
      <c r="G50">
        <v>387944</v>
      </c>
      <c r="H50">
        <v>1850111</v>
      </c>
      <c r="I50">
        <v>201803</v>
      </c>
      <c r="J50">
        <v>3.04</v>
      </c>
      <c r="K50" s="8">
        <f t="shared" si="16"/>
        <v>4.6875E-2</v>
      </c>
      <c r="L50" s="8">
        <f t="shared" si="17"/>
        <v>1.5625E-2</v>
      </c>
      <c r="M50" s="8">
        <f t="shared" si="18"/>
        <v>3.125E-2</v>
      </c>
      <c r="N50" s="8">
        <f t="shared" si="19"/>
        <v>4.6875E-2</v>
      </c>
      <c r="O50">
        <v>2000</v>
      </c>
      <c r="P50" s="9">
        <f t="shared" si="20"/>
        <v>213796.875</v>
      </c>
      <c r="Q50" s="8">
        <f t="shared" si="21"/>
        <v>6.8359375E-2</v>
      </c>
      <c r="R50">
        <f t="shared" si="22"/>
        <v>136.71875</v>
      </c>
      <c r="S50">
        <v>500</v>
      </c>
      <c r="T50">
        <v>5000</v>
      </c>
      <c r="U50" s="9">
        <f t="shared" si="23"/>
        <v>3</v>
      </c>
      <c r="V50">
        <f t="shared" si="24"/>
        <v>-7.3078047354574682E-5</v>
      </c>
      <c r="W50">
        <f t="shared" si="25"/>
        <v>-46.875</v>
      </c>
      <c r="X50">
        <v>-1</v>
      </c>
      <c r="Y50">
        <f t="shared" si="4"/>
        <v>1</v>
      </c>
      <c r="Z50">
        <f t="shared" si="26"/>
        <v>-1</v>
      </c>
      <c r="AA50">
        <f t="shared" si="5"/>
        <v>1</v>
      </c>
      <c r="AB50">
        <f t="shared" si="11"/>
        <v>-1</v>
      </c>
      <c r="AC50">
        <f t="shared" ca="1" si="6"/>
        <v>0</v>
      </c>
      <c r="AD50">
        <f t="shared" ca="1" si="6"/>
        <v>1</v>
      </c>
      <c r="AE50">
        <f t="shared" ca="1" si="7"/>
        <v>-1</v>
      </c>
      <c r="AF50">
        <f t="shared" ca="1" si="6"/>
        <v>-1</v>
      </c>
      <c r="AG50">
        <f t="shared" ca="1" si="6"/>
        <v>-1</v>
      </c>
      <c r="AH50">
        <f t="shared" ca="1" si="8"/>
        <v>1</v>
      </c>
    </row>
    <row r="51" spans="1:34" x14ac:dyDescent="0.25">
      <c r="A51" t="s">
        <v>24</v>
      </c>
      <c r="B51">
        <v>20180112</v>
      </c>
      <c r="C51">
        <v>106.875</v>
      </c>
      <c r="D51">
        <v>106.8828125</v>
      </c>
      <c r="E51">
        <v>106.796875</v>
      </c>
      <c r="F51">
        <v>106.84375</v>
      </c>
      <c r="G51">
        <v>371260</v>
      </c>
      <c r="H51">
        <v>1850111</v>
      </c>
      <c r="I51">
        <v>201803</v>
      </c>
      <c r="J51">
        <v>3.18</v>
      </c>
      <c r="K51" s="8">
        <f t="shared" si="16"/>
        <v>8.59375E-2</v>
      </c>
      <c r="L51" s="8">
        <f t="shared" si="17"/>
        <v>1.5625E-2</v>
      </c>
      <c r="M51" s="8">
        <f t="shared" si="18"/>
        <v>0.1015625</v>
      </c>
      <c r="N51" s="8">
        <f t="shared" si="19"/>
        <v>0.1015625</v>
      </c>
      <c r="O51">
        <v>2000</v>
      </c>
      <c r="P51" s="9">
        <f t="shared" si="20"/>
        <v>213687.5</v>
      </c>
      <c r="Q51" s="8">
        <f t="shared" si="21"/>
        <v>6.5234374999999997E-2</v>
      </c>
      <c r="R51">
        <f t="shared" si="22"/>
        <v>130.46875</v>
      </c>
      <c r="S51">
        <v>500</v>
      </c>
      <c r="T51">
        <v>5000</v>
      </c>
      <c r="U51" s="9">
        <f t="shared" si="23"/>
        <v>3</v>
      </c>
      <c r="V51">
        <f t="shared" si="24"/>
        <v>-5.115837170211211E-4</v>
      </c>
      <c r="W51">
        <f t="shared" si="25"/>
        <v>-328.125</v>
      </c>
      <c r="X51">
        <v>1</v>
      </c>
      <c r="Y51">
        <f t="shared" si="4"/>
        <v>-1</v>
      </c>
      <c r="Z51">
        <f t="shared" si="26"/>
        <v>-1</v>
      </c>
      <c r="AA51">
        <f t="shared" si="5"/>
        <v>1</v>
      </c>
      <c r="AB51">
        <f t="shared" si="11"/>
        <v>-1</v>
      </c>
      <c r="AC51">
        <f t="shared" ca="1" si="6"/>
        <v>-1</v>
      </c>
      <c r="AD51">
        <f t="shared" ca="1" si="6"/>
        <v>0</v>
      </c>
      <c r="AE51">
        <f t="shared" ca="1" si="7"/>
        <v>0</v>
      </c>
      <c r="AF51">
        <f t="shared" ca="1" si="6"/>
        <v>-1</v>
      </c>
      <c r="AG51">
        <f t="shared" ca="1" si="6"/>
        <v>-1</v>
      </c>
      <c r="AH51">
        <f t="shared" ca="1" si="8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pane ySplit="1" topLeftCell="A2" activePane="bottomLeft" state="frozen"/>
      <selection activeCell="D1" sqref="D1"/>
      <selection pane="bottomLeft" activeCell="A15" sqref="A15:J51"/>
    </sheetView>
  </sheetViews>
  <sheetFormatPr defaultRowHeight="15" x14ac:dyDescent="0.25"/>
  <cols>
    <col min="1" max="1" width="7.28515625" bestFit="1" customWidth="1"/>
    <col min="2" max="2" width="9" bestFit="1" customWidth="1"/>
    <col min="3" max="6" width="12" bestFit="1" customWidth="1"/>
    <col min="7" max="7" width="8" bestFit="1" customWidth="1"/>
    <col min="8" max="8" width="13.42578125" bestFit="1" customWidth="1"/>
    <col min="9" max="9" width="8.42578125" bestFit="1" customWidth="1"/>
    <col min="10" max="10" width="11.14062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51</v>
      </c>
      <c r="B2">
        <v>20171101</v>
      </c>
      <c r="C2">
        <v>2575.4048076899999</v>
      </c>
      <c r="D2">
        <v>2588.1679643500001</v>
      </c>
      <c r="E2">
        <v>2573.6530018799999</v>
      </c>
      <c r="F2">
        <v>2577.4068714800001</v>
      </c>
      <c r="G2">
        <v>1290220</v>
      </c>
      <c r="H2">
        <v>3131769</v>
      </c>
      <c r="I2">
        <v>201712</v>
      </c>
      <c r="J2">
        <v>2.72</v>
      </c>
    </row>
    <row r="3" spans="1:10" x14ac:dyDescent="0.25">
      <c r="A3" t="s">
        <v>51</v>
      </c>
      <c r="B3">
        <v>20171102</v>
      </c>
      <c r="C3">
        <v>2574.1535178200002</v>
      </c>
      <c r="D3">
        <v>2581.1607410900001</v>
      </c>
      <c r="E3">
        <v>2564.8939728</v>
      </c>
      <c r="F3">
        <v>2579.4089352699998</v>
      </c>
      <c r="G3">
        <v>1297222</v>
      </c>
      <c r="H3">
        <v>3135768</v>
      </c>
      <c r="I3">
        <v>201712</v>
      </c>
      <c r="J3">
        <v>2.8</v>
      </c>
    </row>
    <row r="4" spans="1:10" x14ac:dyDescent="0.25">
      <c r="A4" t="s">
        <v>51</v>
      </c>
      <c r="B4">
        <v>20171103</v>
      </c>
      <c r="C4">
        <v>2580.1597091899998</v>
      </c>
      <c r="D4">
        <v>2588.1679643500001</v>
      </c>
      <c r="E4">
        <v>2576.1555816099999</v>
      </c>
      <c r="F4">
        <v>2585.4151266399999</v>
      </c>
      <c r="G4">
        <v>992681</v>
      </c>
      <c r="H4">
        <v>3163563</v>
      </c>
      <c r="I4">
        <v>201712</v>
      </c>
      <c r="J4">
        <v>2.9</v>
      </c>
    </row>
    <row r="5" spans="1:10" x14ac:dyDescent="0.25">
      <c r="A5" t="s">
        <v>51</v>
      </c>
      <c r="B5">
        <v>20171106</v>
      </c>
      <c r="C5">
        <v>2582.6622889300002</v>
      </c>
      <c r="D5">
        <v>2592.6726078800002</v>
      </c>
      <c r="E5">
        <v>2578.1576454000001</v>
      </c>
      <c r="F5">
        <v>2591.42131801</v>
      </c>
      <c r="G5">
        <v>848119</v>
      </c>
      <c r="H5">
        <v>3158316</v>
      </c>
      <c r="I5">
        <v>201712</v>
      </c>
      <c r="J5">
        <v>2.93</v>
      </c>
    </row>
    <row r="6" spans="1:10" x14ac:dyDescent="0.25">
      <c r="A6" t="s">
        <v>51</v>
      </c>
      <c r="B6">
        <v>20171107</v>
      </c>
      <c r="C6">
        <v>2590.4202861200001</v>
      </c>
      <c r="D6">
        <v>2596.17621951</v>
      </c>
      <c r="E6">
        <v>2583.4130628500002</v>
      </c>
      <c r="F6">
        <v>2589.4192542199999</v>
      </c>
      <c r="G6">
        <v>1163840</v>
      </c>
      <c r="H6">
        <v>3167322</v>
      </c>
      <c r="I6">
        <v>201712</v>
      </c>
      <c r="J6">
        <v>2.93</v>
      </c>
    </row>
    <row r="7" spans="1:10" x14ac:dyDescent="0.25">
      <c r="A7" t="s">
        <v>51</v>
      </c>
      <c r="B7">
        <v>20171108</v>
      </c>
      <c r="C7">
        <v>2586.6664165100001</v>
      </c>
      <c r="D7">
        <v>2595.1751876200001</v>
      </c>
      <c r="E7">
        <v>2582.4120309599998</v>
      </c>
      <c r="F7">
        <v>2593.6736397700001</v>
      </c>
      <c r="G7">
        <v>1058023</v>
      </c>
      <c r="H7">
        <v>3156032</v>
      </c>
      <c r="I7">
        <v>201712</v>
      </c>
      <c r="J7">
        <v>2.85</v>
      </c>
    </row>
    <row r="8" spans="1:10" x14ac:dyDescent="0.25">
      <c r="A8" t="s">
        <v>51</v>
      </c>
      <c r="B8">
        <v>20171109</v>
      </c>
      <c r="C8">
        <v>2593.9238977499999</v>
      </c>
      <c r="D8">
        <v>2597.1772514099998</v>
      </c>
      <c r="E8">
        <v>2565.89500469</v>
      </c>
      <c r="F8">
        <v>2586.6664165100001</v>
      </c>
      <c r="G8">
        <v>2218191</v>
      </c>
      <c r="H8">
        <v>3155416</v>
      </c>
      <c r="I8">
        <v>201712</v>
      </c>
      <c r="J8">
        <v>2.84</v>
      </c>
    </row>
    <row r="9" spans="1:10" x14ac:dyDescent="0.25">
      <c r="A9" t="s">
        <v>51</v>
      </c>
      <c r="B9">
        <v>20171110</v>
      </c>
      <c r="C9">
        <v>2584.6643527199999</v>
      </c>
      <c r="D9">
        <v>2588.4182223299999</v>
      </c>
      <c r="E9">
        <v>2574.1535178200002</v>
      </c>
      <c r="F9">
        <v>2582.16177298</v>
      </c>
      <c r="G9">
        <v>1193217</v>
      </c>
      <c r="H9">
        <v>3179045</v>
      </c>
      <c r="I9">
        <v>201712</v>
      </c>
      <c r="J9">
        <v>2.84</v>
      </c>
    </row>
    <row r="10" spans="1:10" x14ac:dyDescent="0.25">
      <c r="A10" t="s">
        <v>51</v>
      </c>
      <c r="B10">
        <v>20171113</v>
      </c>
      <c r="C10">
        <v>2582.9125469000001</v>
      </c>
      <c r="D10">
        <v>2588.1679643500001</v>
      </c>
      <c r="E10">
        <v>2572.90222795</v>
      </c>
      <c r="F10">
        <v>2584.6643527199999</v>
      </c>
      <c r="G10">
        <v>1052173</v>
      </c>
      <c r="H10">
        <v>3175524</v>
      </c>
      <c r="I10">
        <v>201712</v>
      </c>
      <c r="J10">
        <v>2.89</v>
      </c>
    </row>
    <row r="11" spans="1:10" x14ac:dyDescent="0.25">
      <c r="A11" t="s">
        <v>51</v>
      </c>
      <c r="B11">
        <v>20171114</v>
      </c>
      <c r="C11">
        <v>2582.9125469000001</v>
      </c>
      <c r="D11">
        <v>2584.9146106899998</v>
      </c>
      <c r="E11">
        <v>2566.8960365900002</v>
      </c>
      <c r="F11">
        <v>2580.66022514</v>
      </c>
      <c r="G11">
        <v>1582882</v>
      </c>
      <c r="H11">
        <v>3176001</v>
      </c>
      <c r="I11">
        <v>201712</v>
      </c>
      <c r="J11">
        <v>2.89</v>
      </c>
    </row>
    <row r="12" spans="1:10" x14ac:dyDescent="0.25">
      <c r="A12" t="s">
        <v>51</v>
      </c>
      <c r="B12">
        <v>20171115</v>
      </c>
      <c r="C12">
        <v>2579.4089352699998</v>
      </c>
      <c r="D12">
        <v>2579.65919325</v>
      </c>
      <c r="E12">
        <v>2558.1370075</v>
      </c>
      <c r="F12">
        <v>2567.6468105099998</v>
      </c>
      <c r="G12">
        <v>1917948</v>
      </c>
      <c r="H12">
        <v>3180712</v>
      </c>
      <c r="I12">
        <v>201712</v>
      </c>
      <c r="J12">
        <v>2.91</v>
      </c>
    </row>
    <row r="13" spans="1:10" x14ac:dyDescent="0.25">
      <c r="A13" t="s">
        <v>51</v>
      </c>
      <c r="B13">
        <v>20171116</v>
      </c>
      <c r="C13">
        <v>2566.8960365900002</v>
      </c>
      <c r="D13">
        <v>2592.1720919300001</v>
      </c>
      <c r="E13">
        <v>2564.8939728</v>
      </c>
      <c r="F13">
        <v>2587.6674484099999</v>
      </c>
      <c r="G13">
        <v>1528865</v>
      </c>
      <c r="H13">
        <v>3219914</v>
      </c>
      <c r="I13">
        <v>201712</v>
      </c>
      <c r="J13">
        <v>2.99</v>
      </c>
    </row>
    <row r="14" spans="1:10" x14ac:dyDescent="0.25">
      <c r="A14" t="s">
        <v>51</v>
      </c>
      <c r="B14">
        <v>20171117</v>
      </c>
      <c r="C14">
        <v>2586.91667448</v>
      </c>
      <c r="D14">
        <v>2588.6684802999998</v>
      </c>
      <c r="E14">
        <v>2577.4068714800001</v>
      </c>
      <c r="F14">
        <v>2578.9084193200001</v>
      </c>
      <c r="G14">
        <v>1186958</v>
      </c>
      <c r="H14">
        <v>3205145</v>
      </c>
      <c r="I14">
        <v>201712</v>
      </c>
      <c r="J14">
        <v>2.93</v>
      </c>
    </row>
    <row r="15" spans="1:10" x14ac:dyDescent="0.25">
      <c r="A15" t="s">
        <v>51</v>
      </c>
      <c r="B15">
        <v>20171120</v>
      </c>
      <c r="C15">
        <v>2578.6581613499998</v>
      </c>
      <c r="D15">
        <v>2586.6664165100001</v>
      </c>
      <c r="E15">
        <v>2570.39964822</v>
      </c>
      <c r="F15">
        <v>2584.6643527199999</v>
      </c>
      <c r="G15">
        <v>1000520</v>
      </c>
      <c r="H15">
        <v>3195685</v>
      </c>
      <c r="I15">
        <v>201712</v>
      </c>
      <c r="J15">
        <v>2.93</v>
      </c>
    </row>
    <row r="16" spans="1:10" x14ac:dyDescent="0.25">
      <c r="A16" t="s">
        <v>51</v>
      </c>
      <c r="B16">
        <v>20171121</v>
      </c>
      <c r="C16">
        <v>2584.6643527199999</v>
      </c>
      <c r="D16">
        <v>2603.18344278</v>
      </c>
      <c r="E16">
        <v>2581.9115150100001</v>
      </c>
      <c r="F16">
        <v>2598.9290572199998</v>
      </c>
      <c r="G16">
        <v>1153787</v>
      </c>
      <c r="H16">
        <v>3213608</v>
      </c>
      <c r="I16">
        <v>201712</v>
      </c>
      <c r="J16">
        <v>2.89</v>
      </c>
    </row>
    <row r="17" spans="1:10" x14ac:dyDescent="0.25">
      <c r="A17" t="s">
        <v>51</v>
      </c>
      <c r="B17">
        <v>20171122</v>
      </c>
      <c r="C17">
        <v>2598.42854128</v>
      </c>
      <c r="D17">
        <v>2602.6829268299998</v>
      </c>
      <c r="E17">
        <v>2595.42544559</v>
      </c>
      <c r="F17">
        <v>2597.1772514099998</v>
      </c>
      <c r="G17">
        <v>770812</v>
      </c>
      <c r="H17">
        <v>3196045</v>
      </c>
      <c r="I17">
        <v>201712</v>
      </c>
      <c r="J17">
        <v>2.94</v>
      </c>
    </row>
    <row r="18" spans="1:10" x14ac:dyDescent="0.25">
      <c r="A18" t="s">
        <v>51</v>
      </c>
      <c r="B18">
        <v>20171124</v>
      </c>
      <c r="C18">
        <v>2595.9259615400001</v>
      </c>
      <c r="D18">
        <v>2605.6860225099999</v>
      </c>
      <c r="E18">
        <v>2592.1720919300001</v>
      </c>
      <c r="F18">
        <v>2603.6839587200002</v>
      </c>
      <c r="G18">
        <v>551196</v>
      </c>
      <c r="H18">
        <v>3204044</v>
      </c>
      <c r="I18">
        <v>201712</v>
      </c>
      <c r="J18">
        <v>2.98</v>
      </c>
    </row>
    <row r="19" spans="1:10" x14ac:dyDescent="0.25">
      <c r="A19" t="s">
        <v>51</v>
      </c>
      <c r="B19">
        <v>20171127</v>
      </c>
      <c r="C19">
        <v>2603.6839587200002</v>
      </c>
      <c r="D19">
        <v>2608.1886022499998</v>
      </c>
      <c r="E19">
        <v>2599.1793152</v>
      </c>
      <c r="F19">
        <v>2604.4347326500001</v>
      </c>
      <c r="G19">
        <v>960112</v>
      </c>
      <c r="H19">
        <v>3200150</v>
      </c>
      <c r="I19">
        <v>201712</v>
      </c>
      <c r="J19">
        <v>3</v>
      </c>
    </row>
    <row r="20" spans="1:10" x14ac:dyDescent="0.25">
      <c r="A20" t="s">
        <v>51</v>
      </c>
      <c r="B20">
        <v>20171128</v>
      </c>
      <c r="C20">
        <v>2604.9352485899999</v>
      </c>
      <c r="D20">
        <v>2629.71078799</v>
      </c>
      <c r="E20">
        <v>2600.1803470899999</v>
      </c>
      <c r="F20">
        <v>2628.7097561</v>
      </c>
      <c r="G20">
        <v>1558414</v>
      </c>
      <c r="H20">
        <v>3236041</v>
      </c>
      <c r="I20">
        <v>201712</v>
      </c>
      <c r="J20">
        <v>3.09</v>
      </c>
    </row>
    <row r="21" spans="1:10" x14ac:dyDescent="0.25">
      <c r="A21" t="s">
        <v>51</v>
      </c>
      <c r="B21">
        <v>20171129</v>
      </c>
      <c r="C21">
        <v>2628.2092401499999</v>
      </c>
      <c r="D21">
        <v>2636.9682692299998</v>
      </c>
      <c r="E21">
        <v>2622.4533067500001</v>
      </c>
      <c r="F21">
        <v>2627.7087241999998</v>
      </c>
      <c r="G21">
        <v>1661775</v>
      </c>
      <c r="H21">
        <v>3239614</v>
      </c>
      <c r="I21">
        <v>201712</v>
      </c>
      <c r="J21">
        <v>3.11</v>
      </c>
    </row>
    <row r="22" spans="1:10" x14ac:dyDescent="0.25">
      <c r="A22" t="s">
        <v>51</v>
      </c>
      <c r="B22">
        <v>20171130</v>
      </c>
      <c r="C22">
        <v>2627.7087241999998</v>
      </c>
      <c r="D22">
        <v>2661.2432926800002</v>
      </c>
      <c r="E22">
        <v>2624.4553705399999</v>
      </c>
      <c r="F22">
        <v>2650.7324577899999</v>
      </c>
      <c r="G22">
        <v>2346236</v>
      </c>
      <c r="H22">
        <v>3275991</v>
      </c>
      <c r="I22">
        <v>201712</v>
      </c>
      <c r="J22">
        <v>3.24</v>
      </c>
    </row>
    <row r="23" spans="1:10" x14ac:dyDescent="0.25">
      <c r="A23" t="s">
        <v>51</v>
      </c>
      <c r="B23">
        <v>20171201</v>
      </c>
      <c r="C23">
        <v>2643.4749765500001</v>
      </c>
      <c r="D23">
        <v>2653.4852955000001</v>
      </c>
      <c r="E23">
        <v>2607.6880863000001</v>
      </c>
      <c r="F23">
        <v>2646.72833021</v>
      </c>
      <c r="G23">
        <v>2520826</v>
      </c>
      <c r="H23">
        <v>3231700</v>
      </c>
      <c r="I23">
        <v>201712</v>
      </c>
      <c r="J23">
        <v>3.24</v>
      </c>
    </row>
    <row r="24" spans="1:10" x14ac:dyDescent="0.25">
      <c r="A24" t="s">
        <v>51</v>
      </c>
      <c r="B24">
        <v>20171204</v>
      </c>
      <c r="C24">
        <v>2657.2391650999998</v>
      </c>
      <c r="D24">
        <v>2668.0002579699999</v>
      </c>
      <c r="E24">
        <v>2636.4677532800001</v>
      </c>
      <c r="F24">
        <v>2640.9723968100002</v>
      </c>
      <c r="G24">
        <v>1756938</v>
      </c>
      <c r="H24">
        <v>3230754</v>
      </c>
      <c r="I24">
        <v>201712</v>
      </c>
      <c r="J24">
        <v>3.27</v>
      </c>
    </row>
    <row r="25" spans="1:10" x14ac:dyDescent="0.25">
      <c r="A25" t="s">
        <v>51</v>
      </c>
      <c r="B25">
        <v>20171205</v>
      </c>
      <c r="C25">
        <v>2638.7200750500001</v>
      </c>
      <c r="D25">
        <v>2651.4832317099999</v>
      </c>
      <c r="E25">
        <v>2629.9610459700002</v>
      </c>
      <c r="F25">
        <v>2630.9620778600001</v>
      </c>
      <c r="G25">
        <v>1392821</v>
      </c>
      <c r="H25">
        <v>3137281</v>
      </c>
      <c r="I25">
        <v>201712</v>
      </c>
      <c r="J25">
        <v>3.35</v>
      </c>
    </row>
    <row r="26" spans="1:10" x14ac:dyDescent="0.25">
      <c r="A26" t="s">
        <v>51</v>
      </c>
      <c r="B26">
        <v>20171206</v>
      </c>
      <c r="C26">
        <v>2629.4605300200001</v>
      </c>
      <c r="D26">
        <v>2637.2185272000002</v>
      </c>
      <c r="E26">
        <v>2622.7035647299999</v>
      </c>
      <c r="F26">
        <v>2631.96310976</v>
      </c>
      <c r="G26">
        <v>1307666</v>
      </c>
      <c r="H26">
        <v>3018724</v>
      </c>
      <c r="I26">
        <v>201712</v>
      </c>
      <c r="J26">
        <v>3.36</v>
      </c>
    </row>
    <row r="27" spans="1:10" x14ac:dyDescent="0.25">
      <c r="A27" t="s">
        <v>51</v>
      </c>
      <c r="B27">
        <v>20171207</v>
      </c>
      <c r="C27">
        <v>2633.2143996200002</v>
      </c>
      <c r="D27">
        <v>2643.9754925000002</v>
      </c>
      <c r="E27">
        <v>2628.9600140699999</v>
      </c>
      <c r="F27">
        <v>2642.2236866799999</v>
      </c>
      <c r="G27">
        <v>1345485</v>
      </c>
      <c r="H27">
        <v>2690236</v>
      </c>
      <c r="I27">
        <v>201712</v>
      </c>
      <c r="J27">
        <v>3.39</v>
      </c>
    </row>
    <row r="28" spans="1:10" x14ac:dyDescent="0.25">
      <c r="A28" t="s">
        <v>51</v>
      </c>
      <c r="B28">
        <v>20171208</v>
      </c>
      <c r="C28">
        <v>2642.2236866799999</v>
      </c>
      <c r="D28">
        <v>2655.2371013100001</v>
      </c>
      <c r="E28">
        <v>2640.4718808600001</v>
      </c>
      <c r="F28">
        <v>2653.73555347</v>
      </c>
      <c r="G28">
        <v>1154864</v>
      </c>
      <c r="H28">
        <v>2336063</v>
      </c>
      <c r="I28">
        <v>201712</v>
      </c>
      <c r="J28">
        <v>3.34</v>
      </c>
    </row>
    <row r="29" spans="1:10" x14ac:dyDescent="0.25">
      <c r="A29" t="s">
        <v>51</v>
      </c>
      <c r="B29">
        <v>20171211</v>
      </c>
      <c r="C29">
        <v>2654.7365853699998</v>
      </c>
      <c r="D29">
        <v>2667.4997420300001</v>
      </c>
      <c r="E29">
        <v>2651.9837476500002</v>
      </c>
      <c r="F29">
        <v>2664.2463883700002</v>
      </c>
      <c r="G29">
        <v>1266601</v>
      </c>
      <c r="H29">
        <v>1764137</v>
      </c>
      <c r="I29">
        <v>201712</v>
      </c>
      <c r="J29">
        <v>3.3</v>
      </c>
    </row>
    <row r="30" spans="1:10" x14ac:dyDescent="0.25">
      <c r="A30" t="s">
        <v>51</v>
      </c>
      <c r="B30">
        <v>20171212</v>
      </c>
      <c r="C30">
        <v>2666</v>
      </c>
      <c r="D30">
        <v>2673</v>
      </c>
      <c r="E30">
        <v>2663.25</v>
      </c>
      <c r="F30">
        <v>2667.75</v>
      </c>
      <c r="G30">
        <v>1659061</v>
      </c>
      <c r="H30">
        <v>2527944</v>
      </c>
      <c r="I30">
        <v>201803</v>
      </c>
      <c r="J30">
        <v>3.32</v>
      </c>
    </row>
    <row r="31" spans="1:10" x14ac:dyDescent="0.25">
      <c r="A31" t="s">
        <v>51</v>
      </c>
      <c r="B31">
        <v>20171213</v>
      </c>
      <c r="C31">
        <v>2667.75</v>
      </c>
      <c r="D31">
        <v>2675.5</v>
      </c>
      <c r="E31">
        <v>2659.25</v>
      </c>
      <c r="F31">
        <v>2669</v>
      </c>
      <c r="G31">
        <v>1565803</v>
      </c>
      <c r="H31">
        <v>2844874</v>
      </c>
      <c r="I31">
        <v>201803</v>
      </c>
      <c r="J31">
        <v>3.28</v>
      </c>
    </row>
    <row r="32" spans="1:10" x14ac:dyDescent="0.25">
      <c r="A32" t="s">
        <v>51</v>
      </c>
      <c r="B32">
        <v>20171214</v>
      </c>
      <c r="C32">
        <v>2668.5</v>
      </c>
      <c r="D32">
        <v>2673.5</v>
      </c>
      <c r="E32">
        <v>2651.75</v>
      </c>
      <c r="F32">
        <v>2656</v>
      </c>
      <c r="G32">
        <v>1467120</v>
      </c>
      <c r="H32">
        <v>2940089</v>
      </c>
      <c r="I32">
        <v>201803</v>
      </c>
      <c r="J32">
        <v>3.24</v>
      </c>
    </row>
    <row r="33" spans="1:10" x14ac:dyDescent="0.25">
      <c r="A33" t="s">
        <v>51</v>
      </c>
      <c r="B33">
        <v>20171215</v>
      </c>
      <c r="C33">
        <v>2652.75</v>
      </c>
      <c r="D33">
        <v>2683.25</v>
      </c>
      <c r="E33">
        <v>2652.5</v>
      </c>
      <c r="F33">
        <v>2682</v>
      </c>
      <c r="G33">
        <v>1410847</v>
      </c>
      <c r="H33">
        <v>2928463</v>
      </c>
      <c r="I33">
        <v>201803</v>
      </c>
      <c r="J33">
        <v>3.23</v>
      </c>
    </row>
    <row r="34" spans="1:10" x14ac:dyDescent="0.25">
      <c r="A34" t="s">
        <v>51</v>
      </c>
      <c r="B34">
        <v>20171218</v>
      </c>
      <c r="C34">
        <v>2683</v>
      </c>
      <c r="D34">
        <v>2698</v>
      </c>
      <c r="E34">
        <v>2682.5</v>
      </c>
      <c r="F34">
        <v>2694.5</v>
      </c>
      <c r="G34">
        <v>1040769</v>
      </c>
      <c r="H34">
        <v>2967731</v>
      </c>
      <c r="I34">
        <v>201803</v>
      </c>
      <c r="J34">
        <v>3.22</v>
      </c>
    </row>
    <row r="35" spans="1:10" x14ac:dyDescent="0.25">
      <c r="A35" t="s">
        <v>51</v>
      </c>
      <c r="B35">
        <v>20171219</v>
      </c>
      <c r="C35">
        <v>2695</v>
      </c>
      <c r="D35">
        <v>2698</v>
      </c>
      <c r="E35">
        <v>2682.5</v>
      </c>
      <c r="F35">
        <v>2684</v>
      </c>
      <c r="G35">
        <v>980483</v>
      </c>
      <c r="H35">
        <v>2969224</v>
      </c>
      <c r="I35">
        <v>201803</v>
      </c>
      <c r="J35">
        <v>3.18</v>
      </c>
    </row>
    <row r="36" spans="1:10" x14ac:dyDescent="0.25">
      <c r="A36" t="s">
        <v>51</v>
      </c>
      <c r="B36">
        <v>20171220</v>
      </c>
      <c r="C36">
        <v>2684.75</v>
      </c>
      <c r="D36">
        <v>2695.5</v>
      </c>
      <c r="E36">
        <v>2679</v>
      </c>
      <c r="F36">
        <v>2681.5</v>
      </c>
      <c r="G36">
        <v>981223</v>
      </c>
      <c r="H36">
        <v>2999594</v>
      </c>
      <c r="I36">
        <v>201803</v>
      </c>
      <c r="J36">
        <v>3.33</v>
      </c>
    </row>
    <row r="37" spans="1:10" x14ac:dyDescent="0.25">
      <c r="A37" t="s">
        <v>51</v>
      </c>
      <c r="B37">
        <v>20171221</v>
      </c>
      <c r="C37">
        <v>2681.5</v>
      </c>
      <c r="D37">
        <v>2696</v>
      </c>
      <c r="E37">
        <v>2680.75</v>
      </c>
      <c r="F37">
        <v>2687.75</v>
      </c>
      <c r="G37">
        <v>853748</v>
      </c>
      <c r="H37">
        <v>3007612</v>
      </c>
      <c r="I37">
        <v>201803</v>
      </c>
      <c r="J37">
        <v>3.36</v>
      </c>
    </row>
    <row r="38" spans="1:10" x14ac:dyDescent="0.25">
      <c r="A38" t="s">
        <v>51</v>
      </c>
      <c r="B38">
        <v>20171222</v>
      </c>
      <c r="C38">
        <v>2686.75</v>
      </c>
      <c r="D38">
        <v>2691.5</v>
      </c>
      <c r="E38">
        <v>2682.25</v>
      </c>
      <c r="F38">
        <v>2686</v>
      </c>
      <c r="G38">
        <v>654510</v>
      </c>
      <c r="H38">
        <v>3035200</v>
      </c>
      <c r="I38">
        <v>201803</v>
      </c>
      <c r="J38">
        <v>3.49</v>
      </c>
    </row>
    <row r="39" spans="1:10" x14ac:dyDescent="0.25">
      <c r="A39" t="s">
        <v>51</v>
      </c>
      <c r="B39">
        <v>20171226</v>
      </c>
      <c r="C39">
        <v>2686.75</v>
      </c>
      <c r="D39">
        <v>2689.5</v>
      </c>
      <c r="E39">
        <v>2683.5</v>
      </c>
      <c r="F39">
        <v>2687</v>
      </c>
      <c r="G39">
        <v>376101</v>
      </c>
      <c r="H39">
        <v>3038366</v>
      </c>
      <c r="I39">
        <v>201803</v>
      </c>
      <c r="J39">
        <v>3.53</v>
      </c>
    </row>
    <row r="40" spans="1:10" x14ac:dyDescent="0.25">
      <c r="A40" t="s">
        <v>51</v>
      </c>
      <c r="B40">
        <v>20171227</v>
      </c>
      <c r="C40">
        <v>2687.5</v>
      </c>
      <c r="D40">
        <v>2691</v>
      </c>
      <c r="E40">
        <v>2681.5</v>
      </c>
      <c r="F40">
        <v>2685.5</v>
      </c>
      <c r="G40">
        <v>666329</v>
      </c>
      <c r="H40">
        <v>3023788</v>
      </c>
      <c r="I40">
        <v>201803</v>
      </c>
      <c r="J40">
        <v>3.51</v>
      </c>
    </row>
    <row r="41" spans="1:10" x14ac:dyDescent="0.25">
      <c r="A41" t="s">
        <v>51</v>
      </c>
      <c r="B41">
        <v>20171228</v>
      </c>
      <c r="C41">
        <v>2684</v>
      </c>
      <c r="D41">
        <v>2689</v>
      </c>
      <c r="E41">
        <v>2683</v>
      </c>
      <c r="F41">
        <v>2685.75</v>
      </c>
      <c r="G41">
        <v>535624</v>
      </c>
      <c r="H41">
        <v>3013748</v>
      </c>
      <c r="I41">
        <v>201803</v>
      </c>
      <c r="J41">
        <v>3.5</v>
      </c>
    </row>
    <row r="42" spans="1:10" x14ac:dyDescent="0.25">
      <c r="A42" t="s">
        <v>51</v>
      </c>
      <c r="B42">
        <v>20171229</v>
      </c>
      <c r="C42">
        <v>2684.75</v>
      </c>
      <c r="D42">
        <v>2698.25</v>
      </c>
      <c r="E42">
        <v>2667.75</v>
      </c>
      <c r="F42">
        <v>2676</v>
      </c>
      <c r="G42">
        <v>1092038</v>
      </c>
      <c r="H42">
        <v>2989056</v>
      </c>
      <c r="I42">
        <v>201803</v>
      </c>
      <c r="J42">
        <v>3.45</v>
      </c>
    </row>
    <row r="43" spans="1:10" x14ac:dyDescent="0.25">
      <c r="A43" t="s">
        <v>51</v>
      </c>
      <c r="B43">
        <v>20180102</v>
      </c>
      <c r="C43">
        <v>2675.25</v>
      </c>
      <c r="D43">
        <v>2696</v>
      </c>
      <c r="E43">
        <v>2674.5</v>
      </c>
      <c r="F43">
        <v>2693</v>
      </c>
      <c r="G43">
        <v>996265</v>
      </c>
      <c r="H43">
        <v>3017744</v>
      </c>
      <c r="I43">
        <v>201803</v>
      </c>
      <c r="J43">
        <v>3.41</v>
      </c>
    </row>
    <row r="44" spans="1:10" x14ac:dyDescent="0.25">
      <c r="A44" t="s">
        <v>51</v>
      </c>
      <c r="B44">
        <v>20180103</v>
      </c>
      <c r="C44">
        <v>2693.75</v>
      </c>
      <c r="D44">
        <v>2714.25</v>
      </c>
      <c r="E44">
        <v>2692.25</v>
      </c>
      <c r="F44">
        <v>2711</v>
      </c>
      <c r="G44">
        <v>1114548</v>
      </c>
      <c r="H44">
        <v>3064592</v>
      </c>
      <c r="I44">
        <v>201803</v>
      </c>
      <c r="J44">
        <v>3.5</v>
      </c>
    </row>
    <row r="45" spans="1:10" x14ac:dyDescent="0.25">
      <c r="A45" t="s">
        <v>51</v>
      </c>
      <c r="B45">
        <v>20180104</v>
      </c>
      <c r="C45">
        <v>2710.25</v>
      </c>
      <c r="D45">
        <v>2729</v>
      </c>
      <c r="E45">
        <v>2708.5</v>
      </c>
      <c r="F45">
        <v>2723.75</v>
      </c>
      <c r="G45">
        <v>1166017</v>
      </c>
      <c r="H45">
        <v>3107934</v>
      </c>
      <c r="I45">
        <v>201803</v>
      </c>
      <c r="J45">
        <v>3.44</v>
      </c>
    </row>
    <row r="46" spans="1:10" x14ac:dyDescent="0.25">
      <c r="A46" t="s">
        <v>51</v>
      </c>
      <c r="B46">
        <v>20180105</v>
      </c>
      <c r="C46">
        <v>2725</v>
      </c>
      <c r="D46">
        <v>2743.25</v>
      </c>
      <c r="E46">
        <v>2723.75</v>
      </c>
      <c r="F46">
        <v>2742.5</v>
      </c>
      <c r="G46">
        <v>1136500</v>
      </c>
      <c r="H46">
        <v>3144990</v>
      </c>
      <c r="I46">
        <v>201803</v>
      </c>
      <c r="J46">
        <v>3.34</v>
      </c>
    </row>
    <row r="47" spans="1:10" x14ac:dyDescent="0.25">
      <c r="A47" t="s">
        <v>51</v>
      </c>
      <c r="B47">
        <v>20180108</v>
      </c>
      <c r="C47">
        <v>2741.75</v>
      </c>
      <c r="D47">
        <v>2748.5</v>
      </c>
      <c r="E47">
        <v>2736.5</v>
      </c>
      <c r="F47">
        <v>2746.75</v>
      </c>
      <c r="G47">
        <v>903544</v>
      </c>
      <c r="H47">
        <v>3168055</v>
      </c>
      <c r="I47">
        <v>201803</v>
      </c>
      <c r="J47">
        <v>3.38</v>
      </c>
    </row>
    <row r="48" spans="1:10" x14ac:dyDescent="0.25">
      <c r="A48" t="s">
        <v>51</v>
      </c>
      <c r="B48">
        <v>20180109</v>
      </c>
      <c r="C48">
        <v>2746.5</v>
      </c>
      <c r="D48">
        <v>2760</v>
      </c>
      <c r="E48">
        <v>2742.75</v>
      </c>
      <c r="F48">
        <v>2752.25</v>
      </c>
      <c r="G48">
        <v>1137598</v>
      </c>
      <c r="H48">
        <v>3190900</v>
      </c>
      <c r="I48">
        <v>201803</v>
      </c>
      <c r="J48">
        <v>3.3</v>
      </c>
    </row>
    <row r="49" spans="1:10" x14ac:dyDescent="0.25">
      <c r="A49" t="s">
        <v>51</v>
      </c>
      <c r="B49">
        <v>20180110</v>
      </c>
      <c r="C49">
        <v>2749.75</v>
      </c>
      <c r="D49">
        <v>2752</v>
      </c>
      <c r="E49">
        <v>2736.5</v>
      </c>
      <c r="F49">
        <v>2750.5</v>
      </c>
      <c r="G49">
        <v>1289898</v>
      </c>
      <c r="H49">
        <v>3203452</v>
      </c>
      <c r="I49">
        <v>201803</v>
      </c>
      <c r="J49">
        <v>3.33</v>
      </c>
    </row>
    <row r="50" spans="1:10" x14ac:dyDescent="0.25">
      <c r="A50" t="s">
        <v>51</v>
      </c>
      <c r="B50">
        <v>20180111</v>
      </c>
      <c r="C50">
        <v>2750</v>
      </c>
      <c r="D50">
        <v>2770.5</v>
      </c>
      <c r="E50">
        <v>2747.75</v>
      </c>
      <c r="F50">
        <v>2769.5</v>
      </c>
      <c r="G50">
        <v>1045414</v>
      </c>
      <c r="H50">
        <v>3198069</v>
      </c>
      <c r="I50">
        <v>201803</v>
      </c>
      <c r="J50">
        <v>3.25</v>
      </c>
    </row>
    <row r="51" spans="1:10" x14ac:dyDescent="0.25">
      <c r="A51" t="s">
        <v>51</v>
      </c>
      <c r="B51">
        <v>20180112</v>
      </c>
      <c r="C51">
        <v>2768.75</v>
      </c>
      <c r="D51">
        <v>2790</v>
      </c>
      <c r="E51">
        <v>2766.75</v>
      </c>
      <c r="F51">
        <v>2788.75</v>
      </c>
      <c r="G51">
        <v>1298480</v>
      </c>
      <c r="H51">
        <v>3198069</v>
      </c>
      <c r="I51">
        <v>201803</v>
      </c>
      <c r="J51">
        <v>3.22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8"/>
  <sheetViews>
    <sheetView topLeftCell="W1" workbookViewId="0">
      <pane ySplit="1" topLeftCell="A96" activePane="bottomLeft" state="frozen"/>
      <selection activeCell="S1" sqref="S1"/>
      <selection pane="bottomLeft" activeCell="AS102" sqref="AS102"/>
    </sheetView>
  </sheetViews>
  <sheetFormatPr defaultRowHeight="15" x14ac:dyDescent="0.25"/>
  <cols>
    <col min="1" max="1" width="7.28515625" bestFit="1" customWidth="1"/>
    <col min="2" max="2" width="9" bestFit="1" customWidth="1"/>
    <col min="3" max="6" width="12" bestFit="1" customWidth="1"/>
    <col min="7" max="7" width="8" bestFit="1" customWidth="1"/>
    <col min="8" max="8" width="13.42578125" bestFit="1" customWidth="1"/>
    <col min="9" max="9" width="8.42578125" bestFit="1" customWidth="1"/>
    <col min="10" max="10" width="11.140625" bestFit="1" customWidth="1"/>
    <col min="11" max="14" width="7.5703125" bestFit="1" customWidth="1"/>
    <col min="15" max="15" width="10" bestFit="1" customWidth="1"/>
    <col min="16" max="16" width="14.140625" bestFit="1" customWidth="1"/>
    <col min="17" max="17" width="7.5703125" bestFit="1" customWidth="1"/>
    <col min="18" max="18" width="12" bestFit="1" customWidth="1"/>
    <col min="19" max="19" width="15" bestFit="1" customWidth="1"/>
    <col min="20" max="20" width="15" customWidth="1"/>
    <col min="21" max="21" width="4.5703125" bestFit="1" customWidth="1"/>
    <col min="22" max="22" width="12.7109375" bestFit="1" customWidth="1"/>
    <col min="23" max="23" width="11.7109375" bestFit="1" customWidth="1"/>
    <col min="37" max="37" width="9.5703125" bestFit="1" customWidth="1"/>
  </cols>
  <sheetData>
    <row r="1" spans="1:38" ht="16.5" thickTop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18" t="s">
        <v>18</v>
      </c>
      <c r="T1" s="18" t="s">
        <v>42</v>
      </c>
      <c r="U1" s="3" t="s">
        <v>19</v>
      </c>
      <c r="V1" s="3" t="s">
        <v>20</v>
      </c>
      <c r="W1" s="3" t="s">
        <v>21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29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35</v>
      </c>
      <c r="AI1" s="6" t="s">
        <v>22</v>
      </c>
      <c r="AJ1" s="6" t="s">
        <v>38</v>
      </c>
      <c r="AK1" s="6" t="s">
        <v>39</v>
      </c>
      <c r="AL1" s="7" t="s">
        <v>53</v>
      </c>
    </row>
    <row r="2" spans="1:38" ht="15.75" thickTop="1" x14ac:dyDescent="0.25">
      <c r="A2" t="s">
        <v>23</v>
      </c>
      <c r="B2">
        <v>20171101</v>
      </c>
      <c r="C2">
        <v>34.997766509999998</v>
      </c>
      <c r="D2">
        <v>35.360960400000003</v>
      </c>
      <c r="E2">
        <v>34.947322919999998</v>
      </c>
      <c r="F2">
        <v>35.20962961</v>
      </c>
      <c r="G2">
        <v>62794</v>
      </c>
      <c r="H2">
        <v>142972</v>
      </c>
      <c r="I2">
        <v>201712</v>
      </c>
      <c r="J2">
        <v>2.97</v>
      </c>
      <c r="K2" s="8">
        <v>0.41363748000000555</v>
      </c>
      <c r="L2" s="8"/>
      <c r="M2" s="8"/>
      <c r="N2" s="8"/>
      <c r="O2">
        <v>600</v>
      </c>
      <c r="P2" s="9">
        <v>21125.777765999999</v>
      </c>
      <c r="Q2" s="8"/>
      <c r="S2">
        <v>500</v>
      </c>
      <c r="T2">
        <v>5000</v>
      </c>
      <c r="U2" s="9"/>
      <c r="X2">
        <v>1</v>
      </c>
      <c r="Y2">
        <v>-1</v>
      </c>
      <c r="Z2">
        <v>0</v>
      </c>
      <c r="AA2">
        <v>0</v>
      </c>
      <c r="AC2">
        <v>0</v>
      </c>
      <c r="AD2">
        <v>-1</v>
      </c>
      <c r="AE2">
        <v>1</v>
      </c>
      <c r="AF2">
        <v>-1</v>
      </c>
      <c r="AG2">
        <v>0</v>
      </c>
      <c r="AH2">
        <v>0</v>
      </c>
      <c r="AI2">
        <f t="shared" ref="AI2:AI33" si="0">IF(X2+Z2+AC2+AG2&gt;0,1,IF(X2+Z2+AC2+AG2&lt;0,-1,0))</f>
        <v>1</v>
      </c>
      <c r="AL2" t="str">
        <f>IF(A2="ES",F2,"")</f>
        <v/>
      </c>
    </row>
    <row r="3" spans="1:38" x14ac:dyDescent="0.25">
      <c r="A3" t="s">
        <v>23</v>
      </c>
      <c r="B3">
        <v>20171102</v>
      </c>
      <c r="C3">
        <v>35.139008580000002</v>
      </c>
      <c r="D3">
        <v>35.411403989999997</v>
      </c>
      <c r="E3">
        <v>34.896879319999996</v>
      </c>
      <c r="F3">
        <v>35.169274739999999</v>
      </c>
      <c r="G3">
        <v>62477</v>
      </c>
      <c r="H3">
        <v>135928</v>
      </c>
      <c r="I3">
        <v>201712</v>
      </c>
      <c r="J3">
        <v>3.03</v>
      </c>
      <c r="K3" s="8">
        <v>0.51452467000000013</v>
      </c>
      <c r="L3" s="8">
        <v>0.20177437999999626</v>
      </c>
      <c r="M3" s="8">
        <v>0.31275029000000387</v>
      </c>
      <c r="N3" s="8">
        <v>0.51452467000000013</v>
      </c>
      <c r="O3">
        <v>600</v>
      </c>
      <c r="P3" s="9">
        <v>21101.564844</v>
      </c>
      <c r="Q3" s="8"/>
      <c r="S3">
        <v>500</v>
      </c>
      <c r="T3">
        <v>5000</v>
      </c>
      <c r="U3" s="9"/>
      <c r="V3">
        <v>-1.146131624984214E-3</v>
      </c>
      <c r="X3">
        <v>1</v>
      </c>
      <c r="Y3">
        <v>-1</v>
      </c>
      <c r="Z3">
        <v>-1</v>
      </c>
      <c r="AA3">
        <v>1</v>
      </c>
      <c r="AC3">
        <v>-1</v>
      </c>
      <c r="AD3">
        <v>1</v>
      </c>
      <c r="AE3">
        <v>-1</v>
      </c>
      <c r="AF3">
        <v>1</v>
      </c>
      <c r="AG3">
        <v>0</v>
      </c>
      <c r="AH3">
        <v>0</v>
      </c>
      <c r="AI3">
        <f t="shared" si="0"/>
        <v>-1</v>
      </c>
      <c r="AL3" t="str">
        <f t="shared" ref="AL3:AL66" si="1">IF(A3="ES",F3,"")</f>
        <v/>
      </c>
    </row>
    <row r="4" spans="1:38" x14ac:dyDescent="0.25">
      <c r="A4" t="s">
        <v>23</v>
      </c>
      <c r="B4">
        <v>20171103</v>
      </c>
      <c r="C4">
        <v>35.15918602</v>
      </c>
      <c r="D4">
        <v>35.169274739999999</v>
      </c>
      <c r="E4">
        <v>34.574040310000001</v>
      </c>
      <c r="F4">
        <v>34.725371099999997</v>
      </c>
      <c r="G4">
        <v>65478</v>
      </c>
      <c r="H4">
        <v>140804</v>
      </c>
      <c r="I4">
        <v>201712</v>
      </c>
      <c r="J4">
        <v>3.08</v>
      </c>
      <c r="K4" s="8">
        <v>0.59523442999999787</v>
      </c>
      <c r="L4" s="8">
        <v>0</v>
      </c>
      <c r="M4" s="8">
        <v>0.59523442999999787</v>
      </c>
      <c r="N4" s="8">
        <v>0.59523442999999787</v>
      </c>
      <c r="O4">
        <v>600</v>
      </c>
      <c r="P4" s="9">
        <v>20835.222659999999</v>
      </c>
      <c r="Q4" s="8"/>
      <c r="S4">
        <v>500</v>
      </c>
      <c r="T4">
        <v>5000</v>
      </c>
      <c r="U4" s="9"/>
      <c r="V4">
        <v>-1.2621916240289294E-2</v>
      </c>
      <c r="X4">
        <v>1</v>
      </c>
      <c r="Y4">
        <v>-1</v>
      </c>
      <c r="Z4">
        <v>-1</v>
      </c>
      <c r="AA4">
        <v>1</v>
      </c>
      <c r="AC4">
        <v>0</v>
      </c>
      <c r="AD4">
        <v>-1</v>
      </c>
      <c r="AE4">
        <v>1</v>
      </c>
      <c r="AF4">
        <v>0</v>
      </c>
      <c r="AG4">
        <v>-1</v>
      </c>
      <c r="AH4">
        <v>1</v>
      </c>
      <c r="AI4">
        <f t="shared" si="0"/>
        <v>-1</v>
      </c>
      <c r="AL4" t="str">
        <f t="shared" si="1"/>
        <v/>
      </c>
    </row>
    <row r="5" spans="1:38" x14ac:dyDescent="0.25">
      <c r="A5" t="s">
        <v>23</v>
      </c>
      <c r="B5">
        <v>20171106</v>
      </c>
      <c r="C5">
        <v>34.705193659999999</v>
      </c>
      <c r="D5">
        <v>35.300428080000003</v>
      </c>
      <c r="E5">
        <v>34.563951590000002</v>
      </c>
      <c r="F5">
        <v>35.038121390000001</v>
      </c>
      <c r="G5">
        <v>54000</v>
      </c>
      <c r="H5">
        <v>137371</v>
      </c>
      <c r="I5">
        <v>201712</v>
      </c>
      <c r="J5">
        <v>3.09</v>
      </c>
      <c r="K5" s="8">
        <v>0.73647649000000115</v>
      </c>
      <c r="L5" s="8">
        <v>0.57505698000000649</v>
      </c>
      <c r="M5" s="8">
        <v>0.16141950999999466</v>
      </c>
      <c r="N5" s="8">
        <v>0.73647649000000115</v>
      </c>
      <c r="O5">
        <v>600</v>
      </c>
      <c r="P5" s="9">
        <v>21022.872834000002</v>
      </c>
      <c r="Q5" s="8"/>
      <c r="S5">
        <v>500</v>
      </c>
      <c r="T5">
        <v>5000</v>
      </c>
      <c r="U5" s="9"/>
      <c r="V5">
        <v>9.0063915832422573E-3</v>
      </c>
      <c r="X5">
        <v>1</v>
      </c>
      <c r="Y5">
        <v>-1</v>
      </c>
      <c r="Z5">
        <v>1</v>
      </c>
      <c r="AA5">
        <v>-1</v>
      </c>
      <c r="AC5">
        <v>-1</v>
      </c>
      <c r="AD5">
        <v>0</v>
      </c>
      <c r="AE5">
        <v>0</v>
      </c>
      <c r="AF5">
        <v>-1</v>
      </c>
      <c r="AG5">
        <v>-1</v>
      </c>
      <c r="AH5">
        <v>1</v>
      </c>
      <c r="AI5">
        <f t="shared" si="0"/>
        <v>0</v>
      </c>
      <c r="AL5" t="str">
        <f t="shared" si="1"/>
        <v/>
      </c>
    </row>
    <row r="6" spans="1:38" x14ac:dyDescent="0.25">
      <c r="A6" t="s">
        <v>23</v>
      </c>
      <c r="B6">
        <v>20171107</v>
      </c>
      <c r="C6">
        <v>34.967500350000002</v>
      </c>
      <c r="D6">
        <v>35.431581430000001</v>
      </c>
      <c r="E6">
        <v>34.917056760000001</v>
      </c>
      <c r="F6">
        <v>35.33069424</v>
      </c>
      <c r="G6">
        <v>73819</v>
      </c>
      <c r="H6">
        <v>132055</v>
      </c>
      <c r="I6">
        <v>201712</v>
      </c>
      <c r="J6">
        <v>3.09</v>
      </c>
      <c r="K6" s="8">
        <v>0.51452467000000013</v>
      </c>
      <c r="L6" s="8">
        <v>0.39346004000000079</v>
      </c>
      <c r="M6" s="8">
        <v>0.12106462999999934</v>
      </c>
      <c r="N6" s="8">
        <v>0.51452467000000013</v>
      </c>
      <c r="O6">
        <v>600</v>
      </c>
      <c r="P6" s="9">
        <v>21198.416544</v>
      </c>
      <c r="Q6" s="8"/>
      <c r="S6">
        <v>500</v>
      </c>
      <c r="T6">
        <v>5000</v>
      </c>
      <c r="U6" s="9"/>
      <c r="V6">
        <v>8.350129470226118E-3</v>
      </c>
      <c r="X6">
        <v>1</v>
      </c>
      <c r="Y6">
        <v>-1</v>
      </c>
      <c r="Z6">
        <v>1</v>
      </c>
      <c r="AA6">
        <v>-1</v>
      </c>
      <c r="AC6">
        <v>1</v>
      </c>
      <c r="AD6">
        <v>0</v>
      </c>
      <c r="AE6">
        <v>0</v>
      </c>
      <c r="AF6">
        <v>0</v>
      </c>
      <c r="AG6">
        <v>-1</v>
      </c>
      <c r="AH6">
        <v>1</v>
      </c>
      <c r="AI6">
        <f t="shared" si="0"/>
        <v>1</v>
      </c>
      <c r="AL6" t="str">
        <f t="shared" si="1"/>
        <v/>
      </c>
    </row>
    <row r="7" spans="1:38" x14ac:dyDescent="0.25">
      <c r="A7" t="s">
        <v>23</v>
      </c>
      <c r="B7">
        <v>20171108</v>
      </c>
      <c r="C7">
        <v>35.280250649999999</v>
      </c>
      <c r="D7">
        <v>35.714065570000002</v>
      </c>
      <c r="E7">
        <v>35.229807049999998</v>
      </c>
      <c r="F7">
        <v>35.683799409999999</v>
      </c>
      <c r="G7">
        <v>58523</v>
      </c>
      <c r="H7">
        <v>124677</v>
      </c>
      <c r="I7">
        <v>201712</v>
      </c>
      <c r="J7">
        <v>3.1</v>
      </c>
      <c r="K7" s="8">
        <v>0.48425852000000447</v>
      </c>
      <c r="L7" s="8">
        <v>0.38337133000000279</v>
      </c>
      <c r="M7" s="8">
        <v>0.10088719000000168</v>
      </c>
      <c r="N7" s="8">
        <v>0.48425852000000447</v>
      </c>
      <c r="O7">
        <v>600</v>
      </c>
      <c r="P7" s="9">
        <v>21410.279645999999</v>
      </c>
      <c r="Q7" s="8"/>
      <c r="S7">
        <v>500</v>
      </c>
      <c r="T7">
        <v>5000</v>
      </c>
      <c r="U7" s="9"/>
      <c r="V7">
        <v>9.9942890338177281E-3</v>
      </c>
      <c r="X7">
        <v>1</v>
      </c>
      <c r="Y7">
        <v>-1</v>
      </c>
      <c r="Z7">
        <v>1</v>
      </c>
      <c r="AA7">
        <v>-1</v>
      </c>
      <c r="AC7">
        <v>-1</v>
      </c>
      <c r="AD7">
        <v>0</v>
      </c>
      <c r="AE7">
        <v>0</v>
      </c>
      <c r="AF7">
        <v>0</v>
      </c>
      <c r="AG7">
        <v>0</v>
      </c>
      <c r="AH7">
        <v>0</v>
      </c>
      <c r="AI7">
        <f t="shared" si="0"/>
        <v>1</v>
      </c>
      <c r="AL7" t="str">
        <f t="shared" si="1"/>
        <v/>
      </c>
    </row>
    <row r="8" spans="1:38" x14ac:dyDescent="0.25">
      <c r="A8" t="s">
        <v>23</v>
      </c>
      <c r="B8">
        <v>20171109</v>
      </c>
      <c r="C8">
        <v>35.693888129999998</v>
      </c>
      <c r="D8">
        <v>35.754420439999997</v>
      </c>
      <c r="E8">
        <v>35.360960400000003</v>
      </c>
      <c r="F8">
        <v>35.451758869999999</v>
      </c>
      <c r="G8">
        <v>73299</v>
      </c>
      <c r="H8">
        <v>118823</v>
      </c>
      <c r="I8">
        <v>201712</v>
      </c>
      <c r="J8">
        <v>3.08</v>
      </c>
      <c r="K8" s="8">
        <v>0.39346003999999368</v>
      </c>
      <c r="L8" s="8">
        <v>7.0621029999998086E-2</v>
      </c>
      <c r="M8" s="8">
        <v>0.3228390099999956</v>
      </c>
      <c r="N8" s="8">
        <v>0.39346003999999368</v>
      </c>
      <c r="O8">
        <v>600</v>
      </c>
      <c r="P8" s="9">
        <v>21271.055322</v>
      </c>
      <c r="Q8" s="8"/>
      <c r="S8">
        <v>500</v>
      </c>
      <c r="T8">
        <v>5000</v>
      </c>
      <c r="U8" s="9"/>
      <c r="V8">
        <v>-6.5026859201257866E-3</v>
      </c>
      <c r="X8">
        <v>-1</v>
      </c>
      <c r="Y8">
        <v>1</v>
      </c>
      <c r="Z8">
        <v>-1</v>
      </c>
      <c r="AA8">
        <v>1</v>
      </c>
      <c r="AB8">
        <v>1</v>
      </c>
      <c r="AC8">
        <v>-1</v>
      </c>
      <c r="AD8">
        <v>0</v>
      </c>
      <c r="AE8">
        <v>0</v>
      </c>
      <c r="AF8">
        <v>-1</v>
      </c>
      <c r="AG8">
        <v>0</v>
      </c>
      <c r="AH8">
        <v>0</v>
      </c>
      <c r="AI8">
        <f t="shared" si="0"/>
        <v>-1</v>
      </c>
      <c r="AL8" t="str">
        <f t="shared" si="1"/>
        <v/>
      </c>
    </row>
    <row r="9" spans="1:38" x14ac:dyDescent="0.25">
      <c r="A9" t="s">
        <v>23</v>
      </c>
      <c r="B9">
        <v>20171110</v>
      </c>
      <c r="C9">
        <v>35.381137840000001</v>
      </c>
      <c r="D9">
        <v>35.471936309999997</v>
      </c>
      <c r="E9">
        <v>35.078476260000002</v>
      </c>
      <c r="F9">
        <v>35.118831139999998</v>
      </c>
      <c r="G9">
        <v>47058</v>
      </c>
      <c r="H9">
        <v>118315</v>
      </c>
      <c r="I9">
        <v>201712</v>
      </c>
      <c r="J9">
        <v>3.17</v>
      </c>
      <c r="K9" s="8">
        <v>0.39346004999999451</v>
      </c>
      <c r="L9" s="8">
        <v>2.0177439999997659E-2</v>
      </c>
      <c r="M9" s="8">
        <v>0.37328260999999685</v>
      </c>
      <c r="N9" s="8">
        <v>0.39346004999999451</v>
      </c>
      <c r="O9">
        <v>600</v>
      </c>
      <c r="P9" s="9">
        <v>21071.298683999998</v>
      </c>
      <c r="Q9" s="8"/>
      <c r="S9">
        <v>500</v>
      </c>
      <c r="T9">
        <v>5000</v>
      </c>
      <c r="U9" s="9"/>
      <c r="V9">
        <v>-9.3910074030694075E-3</v>
      </c>
      <c r="X9">
        <v>-1</v>
      </c>
      <c r="Y9">
        <v>1</v>
      </c>
      <c r="Z9">
        <v>-1</v>
      </c>
      <c r="AA9">
        <v>1</v>
      </c>
      <c r="AB9">
        <v>1</v>
      </c>
      <c r="AC9">
        <v>0</v>
      </c>
      <c r="AD9">
        <v>1</v>
      </c>
      <c r="AE9">
        <v>-1</v>
      </c>
      <c r="AF9">
        <v>1</v>
      </c>
      <c r="AG9">
        <v>1</v>
      </c>
      <c r="AH9">
        <v>-1</v>
      </c>
      <c r="AI9">
        <f t="shared" si="0"/>
        <v>-1</v>
      </c>
      <c r="AL9" t="str">
        <f t="shared" si="1"/>
        <v/>
      </c>
    </row>
    <row r="10" spans="1:38" x14ac:dyDescent="0.25">
      <c r="A10" t="s">
        <v>23</v>
      </c>
      <c r="B10">
        <v>20171113</v>
      </c>
      <c r="C10">
        <v>35.11672445</v>
      </c>
      <c r="D10">
        <v>35.126769279999998</v>
      </c>
      <c r="E10">
        <v>34.584348480000003</v>
      </c>
      <c r="F10">
        <v>34.63457262</v>
      </c>
      <c r="G10">
        <v>54902</v>
      </c>
      <c r="H10">
        <v>126108</v>
      </c>
      <c r="I10">
        <v>201801</v>
      </c>
      <c r="J10">
        <v>3.18</v>
      </c>
      <c r="K10" s="8">
        <v>0.54242079999999504</v>
      </c>
      <c r="L10" s="8">
        <v>7.93814000000026E-3</v>
      </c>
      <c r="M10" s="8">
        <v>0.53448265999999478</v>
      </c>
      <c r="N10" s="8">
        <v>0.54242079999999504</v>
      </c>
      <c r="O10">
        <v>600</v>
      </c>
      <c r="P10" s="9">
        <v>20780.743571999999</v>
      </c>
      <c r="Q10" s="8"/>
      <c r="S10">
        <v>500</v>
      </c>
      <c r="T10">
        <v>5000</v>
      </c>
      <c r="U10" s="9"/>
      <c r="V10">
        <v>-1.3789141161034591E-2</v>
      </c>
      <c r="X10">
        <v>-1</v>
      </c>
      <c r="Y10">
        <v>1</v>
      </c>
      <c r="Z10">
        <v>-1</v>
      </c>
      <c r="AA10">
        <v>1</v>
      </c>
      <c r="AB10">
        <v>1</v>
      </c>
      <c r="AC10">
        <v>0</v>
      </c>
      <c r="AD10">
        <v>-1</v>
      </c>
      <c r="AE10">
        <v>1</v>
      </c>
      <c r="AF10">
        <v>-1</v>
      </c>
      <c r="AG10">
        <v>0</v>
      </c>
      <c r="AH10">
        <v>0</v>
      </c>
      <c r="AI10">
        <f t="shared" si="0"/>
        <v>-1</v>
      </c>
      <c r="AL10" t="str">
        <f t="shared" si="1"/>
        <v/>
      </c>
    </row>
    <row r="11" spans="1:38" x14ac:dyDescent="0.25">
      <c r="A11" t="s">
        <v>23</v>
      </c>
      <c r="B11">
        <v>20171114</v>
      </c>
      <c r="C11">
        <v>34.63457262</v>
      </c>
      <c r="D11">
        <v>34.704886430000002</v>
      </c>
      <c r="E11">
        <v>34.303093250000003</v>
      </c>
      <c r="F11">
        <v>34.313138080000002</v>
      </c>
      <c r="G11">
        <v>37109</v>
      </c>
      <c r="H11">
        <v>127799</v>
      </c>
      <c r="I11">
        <v>201801</v>
      </c>
      <c r="J11">
        <v>3.2</v>
      </c>
      <c r="K11" s="8">
        <v>0.40179317999999853</v>
      </c>
      <c r="L11" s="8">
        <v>7.0313810000001808E-2</v>
      </c>
      <c r="M11" s="8">
        <v>0.33147936999999672</v>
      </c>
      <c r="N11" s="8">
        <v>0.40179317999999853</v>
      </c>
      <c r="O11">
        <v>600</v>
      </c>
      <c r="P11" s="9">
        <v>20587.882848000001</v>
      </c>
      <c r="Q11" s="8"/>
      <c r="S11">
        <v>500</v>
      </c>
      <c r="T11">
        <v>5000</v>
      </c>
      <c r="U11" s="9"/>
      <c r="V11">
        <v>-9.2807422088524247E-3</v>
      </c>
      <c r="X11">
        <v>-1</v>
      </c>
      <c r="Y11">
        <v>1</v>
      </c>
      <c r="Z11">
        <v>-1</v>
      </c>
      <c r="AA11">
        <v>1</v>
      </c>
      <c r="AB11">
        <v>-1</v>
      </c>
      <c r="AC11">
        <v>0</v>
      </c>
      <c r="AD11">
        <v>1</v>
      </c>
      <c r="AE11">
        <v>-1</v>
      </c>
      <c r="AF11">
        <v>1</v>
      </c>
      <c r="AG11">
        <v>0</v>
      </c>
      <c r="AH11">
        <v>0</v>
      </c>
      <c r="AI11">
        <f t="shared" si="0"/>
        <v>-1</v>
      </c>
      <c r="AL11" t="str">
        <f t="shared" si="1"/>
        <v/>
      </c>
    </row>
    <row r="12" spans="1:38" x14ac:dyDescent="0.25">
      <c r="A12" t="s">
        <v>23</v>
      </c>
      <c r="B12">
        <v>20171115</v>
      </c>
      <c r="C12">
        <v>34.313138080000002</v>
      </c>
      <c r="D12">
        <v>35.066500300000001</v>
      </c>
      <c r="E12">
        <v>34.313138080000002</v>
      </c>
      <c r="F12">
        <v>35.036365809999999</v>
      </c>
      <c r="G12">
        <v>52869</v>
      </c>
      <c r="H12">
        <v>128608</v>
      </c>
      <c r="I12">
        <v>201801</v>
      </c>
      <c r="J12">
        <v>3.26</v>
      </c>
      <c r="K12" s="8">
        <v>0.75336221999999964</v>
      </c>
      <c r="L12" s="8">
        <v>0.75336221999999964</v>
      </c>
      <c r="M12" s="8">
        <v>0</v>
      </c>
      <c r="N12" s="8">
        <v>0.75336221999999964</v>
      </c>
      <c r="O12">
        <v>600</v>
      </c>
      <c r="P12" s="9">
        <v>21021.819486</v>
      </c>
      <c r="Q12" s="8"/>
      <c r="S12">
        <v>500</v>
      </c>
      <c r="T12">
        <v>5000</v>
      </c>
      <c r="U12" s="9"/>
      <c r="V12">
        <v>2.1077283235179923E-2</v>
      </c>
      <c r="X12">
        <v>-1</v>
      </c>
      <c r="Y12">
        <v>1</v>
      </c>
      <c r="Z12">
        <v>1</v>
      </c>
      <c r="AA12">
        <v>-1</v>
      </c>
      <c r="AB12">
        <v>-1</v>
      </c>
      <c r="AC12">
        <v>0</v>
      </c>
      <c r="AD12">
        <v>-1</v>
      </c>
      <c r="AE12">
        <v>1</v>
      </c>
      <c r="AF12">
        <v>1</v>
      </c>
      <c r="AG12">
        <v>1</v>
      </c>
      <c r="AH12">
        <v>-1</v>
      </c>
      <c r="AI12">
        <f t="shared" si="0"/>
        <v>1</v>
      </c>
      <c r="AJ12" s="11"/>
      <c r="AK12" s="11"/>
      <c r="AL12" t="str">
        <f t="shared" si="1"/>
        <v/>
      </c>
    </row>
    <row r="13" spans="1:38" x14ac:dyDescent="0.25">
      <c r="A13" t="s">
        <v>23</v>
      </c>
      <c r="B13">
        <v>20171116</v>
      </c>
      <c r="C13">
        <v>34.996186489999999</v>
      </c>
      <c r="D13">
        <v>35.146858940000001</v>
      </c>
      <c r="E13">
        <v>34.694841599999997</v>
      </c>
      <c r="F13">
        <v>34.745065750000002</v>
      </c>
      <c r="G13">
        <v>41280</v>
      </c>
      <c r="H13">
        <v>131347</v>
      </c>
      <c r="I13">
        <v>201801</v>
      </c>
      <c r="J13">
        <v>3.25</v>
      </c>
      <c r="K13" s="8">
        <v>0.45201734000000471</v>
      </c>
      <c r="L13" s="8">
        <v>0.11049313000000183</v>
      </c>
      <c r="M13" s="8">
        <v>0.34152421000000288</v>
      </c>
      <c r="N13" s="8">
        <v>0.45201734000000471</v>
      </c>
      <c r="O13">
        <v>600</v>
      </c>
      <c r="P13" s="9">
        <v>20847.03945</v>
      </c>
      <c r="Q13" s="8"/>
      <c r="S13">
        <v>500</v>
      </c>
      <c r="T13">
        <v>5000</v>
      </c>
      <c r="U13" s="9"/>
      <c r="V13">
        <v>-8.3142201899506184E-3</v>
      </c>
      <c r="X13">
        <v>-1</v>
      </c>
      <c r="Y13">
        <v>1</v>
      </c>
      <c r="Z13">
        <v>-1</v>
      </c>
      <c r="AA13">
        <v>1</v>
      </c>
      <c r="AB13">
        <v>-1</v>
      </c>
      <c r="AC13">
        <v>1</v>
      </c>
      <c r="AD13">
        <v>-1</v>
      </c>
      <c r="AE13">
        <v>1</v>
      </c>
      <c r="AF13">
        <v>0</v>
      </c>
      <c r="AG13">
        <v>1</v>
      </c>
      <c r="AH13">
        <v>-1</v>
      </c>
      <c r="AI13">
        <f t="shared" si="0"/>
        <v>0</v>
      </c>
      <c r="AL13" t="str">
        <f t="shared" si="1"/>
        <v/>
      </c>
    </row>
    <row r="14" spans="1:38" x14ac:dyDescent="0.25">
      <c r="A14" t="s">
        <v>23</v>
      </c>
      <c r="B14">
        <v>20171117</v>
      </c>
      <c r="C14">
        <v>34.815379559999997</v>
      </c>
      <c r="D14">
        <v>34.956007169999999</v>
      </c>
      <c r="E14">
        <v>34.463810520000003</v>
      </c>
      <c r="F14">
        <v>34.745065750000002</v>
      </c>
      <c r="G14">
        <v>41995</v>
      </c>
      <c r="H14">
        <v>138175</v>
      </c>
      <c r="I14">
        <v>201801</v>
      </c>
      <c r="J14">
        <v>3.21</v>
      </c>
      <c r="K14" s="8">
        <v>0.49219664999999679</v>
      </c>
      <c r="L14" s="8">
        <v>0.21094141999999749</v>
      </c>
      <c r="M14" s="8">
        <v>0.2812552299999993</v>
      </c>
      <c r="N14" s="8">
        <v>0.49219664999999679</v>
      </c>
      <c r="O14">
        <v>600</v>
      </c>
      <c r="P14" s="9">
        <v>20847.03945</v>
      </c>
      <c r="Q14" s="8"/>
      <c r="S14">
        <v>500</v>
      </c>
      <c r="T14">
        <v>5000</v>
      </c>
      <c r="U14" s="9"/>
      <c r="V14">
        <v>0</v>
      </c>
      <c r="X14">
        <v>1</v>
      </c>
      <c r="Y14">
        <v>-1</v>
      </c>
      <c r="Z14">
        <v>0</v>
      </c>
      <c r="AA14">
        <v>0</v>
      </c>
      <c r="AB14">
        <v>-1</v>
      </c>
      <c r="AC14">
        <v>1</v>
      </c>
      <c r="AD14">
        <v>-1</v>
      </c>
      <c r="AE14">
        <v>1</v>
      </c>
      <c r="AF14">
        <v>-1</v>
      </c>
      <c r="AG14">
        <v>1</v>
      </c>
      <c r="AH14">
        <v>-1</v>
      </c>
      <c r="AI14">
        <f t="shared" si="0"/>
        <v>1</v>
      </c>
      <c r="AL14" t="str">
        <f t="shared" si="1"/>
        <v/>
      </c>
    </row>
    <row r="15" spans="1:38" x14ac:dyDescent="0.25">
      <c r="A15" t="s">
        <v>23</v>
      </c>
      <c r="B15">
        <v>20171120</v>
      </c>
      <c r="C15">
        <v>34.664707110000002</v>
      </c>
      <c r="D15">
        <v>34.71493126</v>
      </c>
      <c r="E15">
        <v>34.001748360000001</v>
      </c>
      <c r="F15">
        <v>34.252869099999998</v>
      </c>
      <c r="G15">
        <v>54517</v>
      </c>
      <c r="H15">
        <v>144727</v>
      </c>
      <c r="I15">
        <v>201801</v>
      </c>
      <c r="J15">
        <v>3.24</v>
      </c>
      <c r="K15" s="8">
        <v>0.71318289999999962</v>
      </c>
      <c r="L15" s="8">
        <v>3.013449000000179E-2</v>
      </c>
      <c r="M15" s="8">
        <v>0.74331739000000141</v>
      </c>
      <c r="N15" s="8">
        <v>0.74331739000000141</v>
      </c>
      <c r="O15">
        <v>600</v>
      </c>
      <c r="P15" s="9">
        <v>20551.721460000001</v>
      </c>
      <c r="Q15" s="8"/>
      <c r="S15">
        <v>500</v>
      </c>
      <c r="T15">
        <v>5000</v>
      </c>
      <c r="U15" s="9"/>
      <c r="V15">
        <v>-1.4165943836212308E-2</v>
      </c>
      <c r="X15">
        <v>1</v>
      </c>
      <c r="Y15">
        <v>-1</v>
      </c>
      <c r="Z15">
        <v>-1</v>
      </c>
      <c r="AA15">
        <v>1</v>
      </c>
      <c r="AB15">
        <v>-1</v>
      </c>
      <c r="AC15">
        <v>1</v>
      </c>
      <c r="AD15">
        <v>-1</v>
      </c>
      <c r="AE15">
        <v>1</v>
      </c>
      <c r="AF15">
        <v>0</v>
      </c>
      <c r="AG15">
        <v>0</v>
      </c>
      <c r="AH15">
        <v>0</v>
      </c>
      <c r="AI15">
        <f t="shared" si="0"/>
        <v>1</v>
      </c>
      <c r="AL15" t="str">
        <f t="shared" si="1"/>
        <v/>
      </c>
    </row>
    <row r="16" spans="1:38" x14ac:dyDescent="0.25">
      <c r="A16" t="s">
        <v>23</v>
      </c>
      <c r="B16">
        <v>20171121</v>
      </c>
      <c r="C16">
        <v>34.262913930000003</v>
      </c>
      <c r="D16">
        <v>34.664707110000002</v>
      </c>
      <c r="E16">
        <v>34.212689779999998</v>
      </c>
      <c r="F16">
        <v>34.473855350000001</v>
      </c>
      <c r="G16">
        <v>43716</v>
      </c>
      <c r="H16">
        <v>144024</v>
      </c>
      <c r="I16">
        <v>201801</v>
      </c>
      <c r="J16">
        <v>3.25</v>
      </c>
      <c r="K16" s="8">
        <v>0.45201733000000388</v>
      </c>
      <c r="L16" s="8">
        <v>0.41183801000000386</v>
      </c>
      <c r="M16" s="8">
        <v>4.0179320000000018E-2</v>
      </c>
      <c r="N16" s="8">
        <v>0.45201733000000388</v>
      </c>
      <c r="O16">
        <v>600</v>
      </c>
      <c r="P16" s="9">
        <v>20684.31321</v>
      </c>
      <c r="Q16" s="8"/>
      <c r="S16">
        <v>500</v>
      </c>
      <c r="T16">
        <v>5000</v>
      </c>
      <c r="U16" s="9"/>
      <c r="V16">
        <v>6.4516128373025205E-3</v>
      </c>
      <c r="X16">
        <v>1</v>
      </c>
      <c r="Y16">
        <v>-1</v>
      </c>
      <c r="Z16">
        <v>1</v>
      </c>
      <c r="AA16">
        <v>-1</v>
      </c>
      <c r="AB16">
        <v>-1</v>
      </c>
      <c r="AC16">
        <v>-1</v>
      </c>
      <c r="AD16">
        <v>1</v>
      </c>
      <c r="AE16">
        <v>-1</v>
      </c>
      <c r="AF16">
        <v>0</v>
      </c>
      <c r="AG16">
        <v>1</v>
      </c>
      <c r="AH16">
        <v>-1</v>
      </c>
      <c r="AI16">
        <f t="shared" si="0"/>
        <v>1</v>
      </c>
      <c r="AL16" t="str">
        <f t="shared" si="1"/>
        <v/>
      </c>
    </row>
    <row r="17" spans="1:38" x14ac:dyDescent="0.25">
      <c r="A17" t="s">
        <v>23</v>
      </c>
      <c r="B17">
        <v>20171122</v>
      </c>
      <c r="C17">
        <v>34.443720859999999</v>
      </c>
      <c r="D17">
        <v>34.7952899</v>
      </c>
      <c r="E17">
        <v>34.252869099999998</v>
      </c>
      <c r="F17">
        <v>34.353317390000001</v>
      </c>
      <c r="G17">
        <v>61542</v>
      </c>
      <c r="H17">
        <v>143324</v>
      </c>
      <c r="I17">
        <v>201801</v>
      </c>
      <c r="J17">
        <v>3.23</v>
      </c>
      <c r="K17" s="8">
        <v>0.54242080000000215</v>
      </c>
      <c r="L17" s="8">
        <v>0.32143454999999932</v>
      </c>
      <c r="M17" s="8">
        <v>0.22098625000000283</v>
      </c>
      <c r="N17" s="8">
        <v>0.54242080000000215</v>
      </c>
      <c r="O17">
        <v>600</v>
      </c>
      <c r="P17" s="9">
        <v>20611.990433999999</v>
      </c>
      <c r="Q17" s="8"/>
      <c r="S17">
        <v>500</v>
      </c>
      <c r="T17">
        <v>5000</v>
      </c>
      <c r="U17" s="9"/>
      <c r="V17">
        <v>-3.4965036192274924E-3</v>
      </c>
      <c r="X17">
        <v>1</v>
      </c>
      <c r="Y17">
        <v>-1</v>
      </c>
      <c r="Z17">
        <v>-1</v>
      </c>
      <c r="AA17">
        <v>1</v>
      </c>
      <c r="AB17">
        <v>1</v>
      </c>
      <c r="AC17">
        <v>1</v>
      </c>
      <c r="AD17">
        <v>0</v>
      </c>
      <c r="AE17">
        <v>0</v>
      </c>
      <c r="AF17">
        <v>1</v>
      </c>
      <c r="AG17">
        <v>-1</v>
      </c>
      <c r="AH17">
        <v>1</v>
      </c>
      <c r="AI17">
        <f t="shared" si="0"/>
        <v>0</v>
      </c>
      <c r="AL17" t="str">
        <f t="shared" si="1"/>
        <v/>
      </c>
    </row>
    <row r="18" spans="1:38" x14ac:dyDescent="0.25">
      <c r="A18" t="s">
        <v>23</v>
      </c>
      <c r="B18">
        <v>20171124</v>
      </c>
      <c r="C18">
        <v>34.373407049999997</v>
      </c>
      <c r="D18">
        <v>34.373407049999997</v>
      </c>
      <c r="E18">
        <v>33.981658699999997</v>
      </c>
      <c r="F18">
        <v>34.232779440000002</v>
      </c>
      <c r="G18">
        <v>70390</v>
      </c>
      <c r="H18">
        <v>148961</v>
      </c>
      <c r="I18">
        <v>201801</v>
      </c>
      <c r="J18">
        <v>3.3</v>
      </c>
      <c r="K18" s="8">
        <v>0.3917483500000003</v>
      </c>
      <c r="L18" s="8">
        <v>2.0089659999996456E-2</v>
      </c>
      <c r="M18" s="8">
        <v>0.37165869000000384</v>
      </c>
      <c r="N18" s="8">
        <v>0.3917483500000003</v>
      </c>
      <c r="O18">
        <v>600</v>
      </c>
      <c r="P18" s="9">
        <v>20539.667664000001</v>
      </c>
      <c r="Q18" s="8"/>
      <c r="S18">
        <v>500</v>
      </c>
      <c r="T18">
        <v>5000</v>
      </c>
      <c r="U18" s="9"/>
      <c r="V18">
        <v>-3.5087717623185628E-3</v>
      </c>
      <c r="X18">
        <v>-1</v>
      </c>
      <c r="Y18">
        <v>1</v>
      </c>
      <c r="Z18">
        <v>-1</v>
      </c>
      <c r="AA18">
        <v>1</v>
      </c>
      <c r="AB18">
        <v>-1</v>
      </c>
      <c r="AC18">
        <v>-1</v>
      </c>
      <c r="AD18">
        <v>-1</v>
      </c>
      <c r="AE18">
        <v>1</v>
      </c>
      <c r="AF18">
        <v>-1</v>
      </c>
      <c r="AG18">
        <v>-1</v>
      </c>
      <c r="AH18">
        <v>1</v>
      </c>
      <c r="AI18">
        <f t="shared" si="0"/>
        <v>-1</v>
      </c>
      <c r="AL18" t="str">
        <f t="shared" si="1"/>
        <v/>
      </c>
    </row>
    <row r="19" spans="1:38" x14ac:dyDescent="0.25">
      <c r="A19" t="s">
        <v>23</v>
      </c>
      <c r="B19">
        <v>20171127</v>
      </c>
      <c r="C19">
        <v>34.28300359</v>
      </c>
      <c r="D19">
        <v>34.453765689999997</v>
      </c>
      <c r="E19">
        <v>33.730537959999999</v>
      </c>
      <c r="F19">
        <v>33.891255229999999</v>
      </c>
      <c r="G19">
        <v>100723</v>
      </c>
      <c r="H19">
        <v>155655</v>
      </c>
      <c r="I19">
        <v>201801</v>
      </c>
      <c r="J19">
        <v>3.3</v>
      </c>
      <c r="K19" s="8">
        <v>0.72322772999999785</v>
      </c>
      <c r="L19" s="8">
        <v>0.22098624999999572</v>
      </c>
      <c r="M19" s="8">
        <v>0.50224148000000213</v>
      </c>
      <c r="N19" s="8">
        <v>0.72322772999999785</v>
      </c>
      <c r="O19">
        <v>600</v>
      </c>
      <c r="P19" s="9">
        <v>20334.753138</v>
      </c>
      <c r="Q19" s="8"/>
      <c r="S19">
        <v>500</v>
      </c>
      <c r="T19">
        <v>5000</v>
      </c>
      <c r="U19" s="9"/>
      <c r="V19">
        <v>-9.9765258791969964E-3</v>
      </c>
      <c r="X19">
        <v>-1</v>
      </c>
      <c r="Y19">
        <v>1</v>
      </c>
      <c r="Z19">
        <v>-1</v>
      </c>
      <c r="AA19">
        <v>1</v>
      </c>
      <c r="AB19">
        <v>-1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-1</v>
      </c>
      <c r="AI19">
        <f t="shared" si="0"/>
        <v>-1</v>
      </c>
      <c r="AL19" t="str">
        <f t="shared" si="1"/>
        <v/>
      </c>
    </row>
    <row r="20" spans="1:38" x14ac:dyDescent="0.25">
      <c r="A20" t="s">
        <v>23</v>
      </c>
      <c r="B20">
        <v>20171128</v>
      </c>
      <c r="C20">
        <v>33.881210400000001</v>
      </c>
      <c r="D20">
        <v>34.28300359</v>
      </c>
      <c r="E20">
        <v>33.830986250000002</v>
      </c>
      <c r="F20">
        <v>34.28300359</v>
      </c>
      <c r="G20">
        <v>87582</v>
      </c>
      <c r="H20">
        <v>163634</v>
      </c>
      <c r="I20">
        <v>201801</v>
      </c>
      <c r="J20">
        <v>3.33</v>
      </c>
      <c r="K20" s="8">
        <v>0.4520173399999976</v>
      </c>
      <c r="L20" s="8">
        <v>0.39174836000000113</v>
      </c>
      <c r="M20" s="8">
        <v>6.0268979999996475E-2</v>
      </c>
      <c r="N20" s="8">
        <v>0.4520173399999976</v>
      </c>
      <c r="O20">
        <v>600</v>
      </c>
      <c r="P20" s="9">
        <v>20569.802154000001</v>
      </c>
      <c r="Q20" s="8"/>
      <c r="S20">
        <v>500</v>
      </c>
      <c r="T20">
        <v>5000</v>
      </c>
      <c r="U20" s="9"/>
      <c r="V20">
        <v>1.1558980549449574E-2</v>
      </c>
      <c r="X20">
        <v>-1</v>
      </c>
      <c r="Y20">
        <v>1</v>
      </c>
      <c r="Z20">
        <v>1</v>
      </c>
      <c r="AA20">
        <v>-1</v>
      </c>
      <c r="AB20">
        <v>-1</v>
      </c>
      <c r="AC20">
        <v>-1</v>
      </c>
      <c r="AD20">
        <v>0</v>
      </c>
      <c r="AE20">
        <v>0</v>
      </c>
      <c r="AF20">
        <v>0</v>
      </c>
      <c r="AG20">
        <v>1</v>
      </c>
      <c r="AH20">
        <v>-1</v>
      </c>
      <c r="AI20">
        <f t="shared" si="0"/>
        <v>0</v>
      </c>
      <c r="AL20" t="str">
        <f t="shared" si="1"/>
        <v/>
      </c>
    </row>
    <row r="21" spans="1:38" x14ac:dyDescent="0.25">
      <c r="A21" t="s">
        <v>23</v>
      </c>
      <c r="B21">
        <v>20171129</v>
      </c>
      <c r="C21">
        <v>34.182555290000003</v>
      </c>
      <c r="D21">
        <v>34.323182899999999</v>
      </c>
      <c r="E21">
        <v>33.931434549999999</v>
      </c>
      <c r="F21">
        <v>34.222734610000003</v>
      </c>
      <c r="G21">
        <v>73620</v>
      </c>
      <c r="H21">
        <v>162914</v>
      </c>
      <c r="I21">
        <v>201801</v>
      </c>
      <c r="J21">
        <v>3.36</v>
      </c>
      <c r="K21" s="10">
        <v>0.3917483500000003</v>
      </c>
      <c r="L21" s="10">
        <v>4.0179309999999191E-2</v>
      </c>
      <c r="M21" s="10">
        <v>0.35156904000000111</v>
      </c>
      <c r="N21" s="10">
        <v>0.3917483500000003</v>
      </c>
      <c r="O21">
        <v>600</v>
      </c>
      <c r="P21" s="12">
        <v>20533.640766</v>
      </c>
      <c r="Q21" s="10"/>
      <c r="R21" s="11"/>
      <c r="S21" s="11">
        <v>500</v>
      </c>
      <c r="T21">
        <v>5000</v>
      </c>
      <c r="U21" s="12"/>
      <c r="V21" s="11">
        <v>-1.7579842396766051E-3</v>
      </c>
      <c r="W21" s="11"/>
      <c r="X21">
        <v>-1</v>
      </c>
      <c r="Y21">
        <v>1</v>
      </c>
      <c r="Z21">
        <v>-1</v>
      </c>
      <c r="AA21">
        <v>1</v>
      </c>
      <c r="AB21">
        <v>1</v>
      </c>
      <c r="AC21">
        <v>1</v>
      </c>
      <c r="AD21">
        <v>0</v>
      </c>
      <c r="AE21">
        <v>0</v>
      </c>
      <c r="AF21">
        <v>1</v>
      </c>
      <c r="AG21">
        <v>0</v>
      </c>
      <c r="AH21">
        <v>0</v>
      </c>
      <c r="AI21">
        <f t="shared" si="0"/>
        <v>-1</v>
      </c>
      <c r="AL21" t="str">
        <f t="shared" si="1"/>
        <v/>
      </c>
    </row>
    <row r="22" spans="1:38" s="11" customFormat="1" x14ac:dyDescent="0.25">
      <c r="A22" t="s">
        <v>23</v>
      </c>
      <c r="B22" s="11">
        <v>20171130</v>
      </c>
      <c r="C22" s="11">
        <v>34.222734610000003</v>
      </c>
      <c r="D22" s="11">
        <v>34.83546922</v>
      </c>
      <c r="E22" s="11">
        <v>33.790806930000002</v>
      </c>
      <c r="F22" s="11">
        <v>34.001748360000001</v>
      </c>
      <c r="G22" s="11">
        <v>92477</v>
      </c>
      <c r="H22" s="11">
        <v>164811</v>
      </c>
      <c r="I22" s="11">
        <v>201801</v>
      </c>
      <c r="J22" s="11">
        <v>3.41</v>
      </c>
      <c r="K22" s="10">
        <v>1.044662289999998</v>
      </c>
      <c r="L22" s="10">
        <v>0.61273460999999685</v>
      </c>
      <c r="M22" s="10">
        <v>0.43192768000000115</v>
      </c>
      <c r="N22" s="10">
        <v>1.044662289999998</v>
      </c>
      <c r="O22">
        <v>600</v>
      </c>
      <c r="P22" s="12">
        <v>20401.049016000001</v>
      </c>
      <c r="Q22" s="10">
        <v>0.55074443199999945</v>
      </c>
      <c r="R22" s="11">
        <v>330.44665919999966</v>
      </c>
      <c r="S22" s="11">
        <v>500</v>
      </c>
      <c r="T22">
        <v>5000</v>
      </c>
      <c r="U22" s="12">
        <v>1</v>
      </c>
      <c r="V22" s="11">
        <v>-6.4572937410860756E-3</v>
      </c>
      <c r="X22" s="11">
        <v>-1</v>
      </c>
      <c r="Y22">
        <v>1</v>
      </c>
      <c r="Z22">
        <v>-1</v>
      </c>
      <c r="AA22">
        <v>1</v>
      </c>
      <c r="AB22">
        <v>-1</v>
      </c>
      <c r="AC22">
        <v>-1</v>
      </c>
      <c r="AD22">
        <v>0</v>
      </c>
      <c r="AE22">
        <v>0</v>
      </c>
      <c r="AF22">
        <v>1</v>
      </c>
      <c r="AG22">
        <v>0</v>
      </c>
      <c r="AH22">
        <v>0</v>
      </c>
      <c r="AI22">
        <f t="shared" si="0"/>
        <v>-1</v>
      </c>
      <c r="AJ22"/>
      <c r="AK22"/>
      <c r="AL22" t="str">
        <f t="shared" si="1"/>
        <v/>
      </c>
    </row>
    <row r="23" spans="1:38" x14ac:dyDescent="0.25">
      <c r="A23" t="s">
        <v>23</v>
      </c>
      <c r="B23">
        <v>20171201</v>
      </c>
      <c r="C23">
        <v>34.072062160000002</v>
      </c>
      <c r="D23">
        <v>34.20264495</v>
      </c>
      <c r="E23">
        <v>33.750627620000003</v>
      </c>
      <c r="F23">
        <v>33.84103108</v>
      </c>
      <c r="G23">
        <v>47314</v>
      </c>
      <c r="H23">
        <v>161338</v>
      </c>
      <c r="I23">
        <v>201801</v>
      </c>
      <c r="J23">
        <v>3.35</v>
      </c>
      <c r="K23" s="8">
        <v>0.45201732999999678</v>
      </c>
      <c r="L23" s="8">
        <v>0.20089658999999926</v>
      </c>
      <c r="M23" s="8">
        <v>0.25112073999999751</v>
      </c>
      <c r="N23" s="8">
        <v>0.45201732999999678</v>
      </c>
      <c r="O23">
        <v>600</v>
      </c>
      <c r="P23" s="9">
        <v>20304.618648</v>
      </c>
      <c r="Q23" s="8">
        <v>0.54761906499999924</v>
      </c>
      <c r="R23">
        <v>328.57143899999954</v>
      </c>
      <c r="S23">
        <v>500</v>
      </c>
      <c r="T23">
        <v>5000</v>
      </c>
      <c r="U23" s="9">
        <v>1</v>
      </c>
      <c r="V23">
        <v>-4.7267357636547151E-3</v>
      </c>
      <c r="W23">
        <v>-96.430368000000044</v>
      </c>
      <c r="X23">
        <v>-1</v>
      </c>
      <c r="Y23">
        <v>1</v>
      </c>
      <c r="Z23">
        <v>-1</v>
      </c>
      <c r="AA23">
        <v>1</v>
      </c>
      <c r="AB23">
        <v>-1</v>
      </c>
      <c r="AC23">
        <v>1</v>
      </c>
      <c r="AD23">
        <v>0</v>
      </c>
      <c r="AE23">
        <v>0</v>
      </c>
      <c r="AF23">
        <v>0</v>
      </c>
      <c r="AG23">
        <v>-1</v>
      </c>
      <c r="AH23">
        <v>1</v>
      </c>
      <c r="AI23">
        <f t="shared" si="0"/>
        <v>-1</v>
      </c>
      <c r="AJ23">
        <f>(W23*AI23)</f>
        <v>96.430368000000044</v>
      </c>
      <c r="AK23">
        <f>-1*AJ23</f>
        <v>-96.430368000000044</v>
      </c>
      <c r="AL23" t="str">
        <f t="shared" si="1"/>
        <v/>
      </c>
    </row>
    <row r="24" spans="1:38" x14ac:dyDescent="0.25">
      <c r="A24" t="s">
        <v>23</v>
      </c>
      <c r="B24">
        <v>20171204</v>
      </c>
      <c r="C24">
        <v>33.951524210000002</v>
      </c>
      <c r="D24">
        <v>34.112241480000002</v>
      </c>
      <c r="E24">
        <v>33.569820679999999</v>
      </c>
      <c r="F24">
        <v>33.589910340000003</v>
      </c>
      <c r="G24">
        <v>61230</v>
      </c>
      <c r="H24">
        <v>160674</v>
      </c>
      <c r="I24">
        <v>201801</v>
      </c>
      <c r="J24">
        <v>3.34</v>
      </c>
      <c r="K24" s="8">
        <v>0.54242080000000215</v>
      </c>
      <c r="L24" s="8">
        <v>0.27121040000000107</v>
      </c>
      <c r="M24" s="8">
        <v>0.27121040000000107</v>
      </c>
      <c r="N24" s="8">
        <v>0.54242080000000215</v>
      </c>
      <c r="O24">
        <v>600</v>
      </c>
      <c r="P24" s="9">
        <v>20153.946204000003</v>
      </c>
      <c r="Q24" s="8">
        <v>0.5449783834999995</v>
      </c>
      <c r="R24">
        <v>326.98703009999969</v>
      </c>
      <c r="S24">
        <v>500</v>
      </c>
      <c r="T24">
        <v>5000</v>
      </c>
      <c r="U24" s="9">
        <v>1</v>
      </c>
      <c r="V24">
        <v>-7.420599549888109E-3</v>
      </c>
      <c r="W24">
        <v>-150.67244399999851</v>
      </c>
      <c r="X24">
        <v>1</v>
      </c>
      <c r="Y24">
        <v>-1</v>
      </c>
      <c r="Z24">
        <v>-1</v>
      </c>
      <c r="AA24">
        <v>1</v>
      </c>
      <c r="AB24">
        <v>-1</v>
      </c>
      <c r="AC24">
        <v>-1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 t="shared" si="0"/>
        <v>-1</v>
      </c>
      <c r="AJ24">
        <f>(W24*AI24)</f>
        <v>150.67244399999851</v>
      </c>
      <c r="AK24">
        <f t="shared" ref="AK24:AK51" si="2">-1*AJ24</f>
        <v>-150.67244399999851</v>
      </c>
      <c r="AL24" t="str">
        <f t="shared" si="1"/>
        <v/>
      </c>
    </row>
    <row r="25" spans="1:38" x14ac:dyDescent="0.25">
      <c r="A25" t="s">
        <v>23</v>
      </c>
      <c r="B25">
        <v>20171205</v>
      </c>
      <c r="C25">
        <v>33.690358639999999</v>
      </c>
      <c r="D25">
        <v>33.740582789999998</v>
      </c>
      <c r="E25">
        <v>33.389013749999997</v>
      </c>
      <c r="F25">
        <v>33.650179319999999</v>
      </c>
      <c r="G25">
        <v>76339</v>
      </c>
      <c r="H25">
        <v>153127</v>
      </c>
      <c r="I25">
        <v>201801</v>
      </c>
      <c r="J25">
        <v>3.38</v>
      </c>
      <c r="K25" s="8">
        <v>0.35156904000000111</v>
      </c>
      <c r="L25" s="8">
        <v>0.15067244999999474</v>
      </c>
      <c r="M25" s="8">
        <v>0.20089659000000637</v>
      </c>
      <c r="N25" s="8">
        <v>0.35156904000000111</v>
      </c>
      <c r="O25">
        <v>600</v>
      </c>
      <c r="P25" s="9">
        <v>20190.107592</v>
      </c>
      <c r="Q25" s="8">
        <v>0.52573301099999947</v>
      </c>
      <c r="R25">
        <v>315.43980659999966</v>
      </c>
      <c r="S25">
        <v>500</v>
      </c>
      <c r="T25">
        <v>5000</v>
      </c>
      <c r="U25" s="9">
        <v>1</v>
      </c>
      <c r="V25">
        <v>1.7942584362372093E-3</v>
      </c>
      <c r="W25">
        <v>36.161387999997885</v>
      </c>
      <c r="X25">
        <v>1</v>
      </c>
      <c r="Y25">
        <v>-1</v>
      </c>
      <c r="Z25">
        <v>1</v>
      </c>
      <c r="AA25">
        <v>-1</v>
      </c>
      <c r="AB25">
        <v>-1</v>
      </c>
      <c r="AC25">
        <v>0</v>
      </c>
      <c r="AD25">
        <v>1</v>
      </c>
      <c r="AE25">
        <v>-1</v>
      </c>
      <c r="AF25">
        <v>1</v>
      </c>
      <c r="AG25">
        <v>1</v>
      </c>
      <c r="AH25">
        <v>-1</v>
      </c>
      <c r="AI25">
        <f t="shared" si="0"/>
        <v>1</v>
      </c>
      <c r="AJ25">
        <f>(W25*AI25)</f>
        <v>36.161387999997885</v>
      </c>
      <c r="AK25">
        <f t="shared" si="2"/>
        <v>-36.161387999997885</v>
      </c>
      <c r="AL25" t="str">
        <f t="shared" si="1"/>
        <v/>
      </c>
    </row>
    <row r="26" spans="1:38" x14ac:dyDescent="0.25">
      <c r="A26" t="s">
        <v>23</v>
      </c>
      <c r="B26">
        <v>20171206</v>
      </c>
      <c r="C26">
        <v>33.559775850000001</v>
      </c>
      <c r="D26">
        <v>33.740582789999998</v>
      </c>
      <c r="E26">
        <v>33.198161980000002</v>
      </c>
      <c r="F26">
        <v>33.318699940000002</v>
      </c>
      <c r="G26">
        <v>79936</v>
      </c>
      <c r="H26">
        <v>150888</v>
      </c>
      <c r="I26">
        <v>201801</v>
      </c>
      <c r="J26">
        <v>3.34</v>
      </c>
      <c r="K26" s="8">
        <v>0.54242080999999587</v>
      </c>
      <c r="L26" s="8">
        <v>9.0403469999998265E-2</v>
      </c>
      <c r="M26" s="8">
        <v>0.4520173399999976</v>
      </c>
      <c r="N26" s="8">
        <v>0.54242080999999587</v>
      </c>
      <c r="O26">
        <v>600</v>
      </c>
      <c r="P26" s="9">
        <v>19991.219964</v>
      </c>
      <c r="Q26" s="8">
        <v>0.52712781799999919</v>
      </c>
      <c r="R26">
        <v>316.27669079999953</v>
      </c>
      <c r="S26">
        <v>500</v>
      </c>
      <c r="T26">
        <v>5000</v>
      </c>
      <c r="U26" s="9">
        <v>1</v>
      </c>
      <c r="V26">
        <v>-9.8507463169143529E-3</v>
      </c>
      <c r="W26">
        <v>-198.88762799999853</v>
      </c>
      <c r="X26">
        <v>-1</v>
      </c>
      <c r="Y26">
        <v>1</v>
      </c>
      <c r="Z26">
        <v>-1</v>
      </c>
      <c r="AA26">
        <v>1</v>
      </c>
      <c r="AB26">
        <v>-1</v>
      </c>
      <c r="AC26">
        <v>1</v>
      </c>
      <c r="AD26">
        <v>-1</v>
      </c>
      <c r="AE26">
        <v>1</v>
      </c>
      <c r="AF26">
        <v>-1</v>
      </c>
      <c r="AG26">
        <v>-1</v>
      </c>
      <c r="AH26">
        <v>1</v>
      </c>
      <c r="AI26">
        <f t="shared" si="0"/>
        <v>-1</v>
      </c>
      <c r="AJ26">
        <f>(W26*AI26)</f>
        <v>198.88762799999853</v>
      </c>
      <c r="AK26">
        <f t="shared" si="2"/>
        <v>-198.88762799999853</v>
      </c>
      <c r="AL26" t="str">
        <f t="shared" si="1"/>
        <v/>
      </c>
    </row>
    <row r="27" spans="1:38" x14ac:dyDescent="0.25">
      <c r="A27" t="s">
        <v>23</v>
      </c>
      <c r="B27">
        <v>20171207</v>
      </c>
      <c r="C27">
        <v>33.338789599999998</v>
      </c>
      <c r="D27">
        <v>33.539686189999998</v>
      </c>
      <c r="E27">
        <v>32.947041239999997</v>
      </c>
      <c r="F27">
        <v>33.479417210000001</v>
      </c>
      <c r="G27">
        <v>84005</v>
      </c>
      <c r="H27">
        <v>145986</v>
      </c>
      <c r="I27">
        <v>201801</v>
      </c>
      <c r="J27">
        <v>3.37</v>
      </c>
      <c r="K27" s="8">
        <v>0.59264495000000039</v>
      </c>
      <c r="L27" s="8">
        <v>0.22098624999999572</v>
      </c>
      <c r="M27" s="8">
        <v>0.37165870000000467</v>
      </c>
      <c r="N27" s="8">
        <v>0.59264495000000039</v>
      </c>
      <c r="O27">
        <v>600</v>
      </c>
      <c r="P27" s="9">
        <v>20087.650325999999</v>
      </c>
      <c r="Q27" s="8">
        <v>0.53254713949999899</v>
      </c>
      <c r="R27">
        <v>319.52828369999941</v>
      </c>
      <c r="S27">
        <v>500</v>
      </c>
      <c r="T27">
        <v>5000</v>
      </c>
      <c r="U27" s="9">
        <v>1</v>
      </c>
      <c r="V27">
        <v>4.823635684748126E-3</v>
      </c>
      <c r="W27">
        <v>96.430361999999548</v>
      </c>
      <c r="X27">
        <v>-1</v>
      </c>
      <c r="Y27">
        <v>1</v>
      </c>
      <c r="Z27">
        <v>1</v>
      </c>
      <c r="AA27">
        <v>-1</v>
      </c>
      <c r="AB27">
        <v>-1</v>
      </c>
      <c r="AC27">
        <v>0</v>
      </c>
      <c r="AD27">
        <v>-1</v>
      </c>
      <c r="AE27">
        <v>1</v>
      </c>
      <c r="AF27">
        <v>-1</v>
      </c>
      <c r="AG27">
        <v>1</v>
      </c>
      <c r="AH27">
        <v>-1</v>
      </c>
      <c r="AI27">
        <f t="shared" si="0"/>
        <v>1</v>
      </c>
      <c r="AJ27">
        <f>(W27*AI27)</f>
        <v>96.430361999999548</v>
      </c>
      <c r="AK27">
        <f t="shared" si="2"/>
        <v>-96.430361999999548</v>
      </c>
      <c r="AL27" t="str">
        <f t="shared" si="1"/>
        <v/>
      </c>
    </row>
    <row r="28" spans="1:38" x14ac:dyDescent="0.25">
      <c r="A28" t="s">
        <v>23</v>
      </c>
      <c r="B28">
        <v>20171208</v>
      </c>
      <c r="C28">
        <v>33.40910341</v>
      </c>
      <c r="D28">
        <v>33.820941419999997</v>
      </c>
      <c r="E28">
        <v>33.198161980000002</v>
      </c>
      <c r="F28">
        <v>33.770717269999999</v>
      </c>
      <c r="G28">
        <v>68624</v>
      </c>
      <c r="H28">
        <v>132849</v>
      </c>
      <c r="I28">
        <v>201801</v>
      </c>
      <c r="J28">
        <v>3.28</v>
      </c>
      <c r="K28" s="8">
        <v>0.62277943999999508</v>
      </c>
      <c r="L28" s="8">
        <v>0.34152420999999578</v>
      </c>
      <c r="M28" s="8">
        <v>0.2812552299999993</v>
      </c>
      <c r="N28" s="8">
        <v>0.62277943999999508</v>
      </c>
      <c r="O28">
        <v>600</v>
      </c>
      <c r="P28" s="9">
        <v>20262.430361999999</v>
      </c>
      <c r="Q28" s="8">
        <v>0.54401310949999915</v>
      </c>
      <c r="R28">
        <v>326.40786569999949</v>
      </c>
      <c r="S28">
        <v>500</v>
      </c>
      <c r="T28">
        <v>5000</v>
      </c>
      <c r="U28" s="9">
        <v>1</v>
      </c>
      <c r="V28">
        <v>8.7008700949844728E-3</v>
      </c>
      <c r="W28">
        <v>174.78003599999849</v>
      </c>
      <c r="X28">
        <v>1</v>
      </c>
      <c r="Y28">
        <v>-1</v>
      </c>
      <c r="Z28">
        <v>1</v>
      </c>
      <c r="AA28">
        <v>-1</v>
      </c>
      <c r="AB28">
        <v>-1</v>
      </c>
      <c r="AC28">
        <v>-1</v>
      </c>
      <c r="AD28">
        <v>0</v>
      </c>
      <c r="AE28">
        <v>0</v>
      </c>
      <c r="AF28">
        <v>-1</v>
      </c>
      <c r="AG28">
        <v>-1</v>
      </c>
      <c r="AH28">
        <v>1</v>
      </c>
      <c r="AI28">
        <f t="shared" si="0"/>
        <v>0</v>
      </c>
      <c r="AJ28">
        <f>(W28*AI28)</f>
        <v>0</v>
      </c>
      <c r="AK28">
        <f t="shared" si="2"/>
        <v>0</v>
      </c>
      <c r="AL28" t="str">
        <f t="shared" si="1"/>
        <v/>
      </c>
    </row>
    <row r="29" spans="1:38" x14ac:dyDescent="0.25">
      <c r="A29" t="s">
        <v>23</v>
      </c>
      <c r="B29">
        <v>20171211</v>
      </c>
      <c r="C29">
        <v>33.729999999999997</v>
      </c>
      <c r="D29">
        <v>33.880000000000003</v>
      </c>
      <c r="E29">
        <v>33.520000000000003</v>
      </c>
      <c r="F29">
        <v>33.61</v>
      </c>
      <c r="G29">
        <v>52625</v>
      </c>
      <c r="H29">
        <v>163340</v>
      </c>
      <c r="I29">
        <v>201803</v>
      </c>
      <c r="J29">
        <v>3.29</v>
      </c>
      <c r="K29" s="8">
        <v>0.35999999999999943</v>
      </c>
      <c r="L29" s="8">
        <v>0.10928273000000388</v>
      </c>
      <c r="M29" s="8">
        <v>0.25071726999999555</v>
      </c>
      <c r="N29" s="8">
        <v>0.35999999999999943</v>
      </c>
      <c r="O29">
        <v>600</v>
      </c>
      <c r="P29" s="9">
        <v>20166</v>
      </c>
      <c r="Q29" s="8">
        <v>0.54234010699999935</v>
      </c>
      <c r="R29">
        <v>325.4040641999996</v>
      </c>
      <c r="S29">
        <v>500</v>
      </c>
      <c r="T29">
        <v>5000</v>
      </c>
      <c r="U29" s="9">
        <v>1</v>
      </c>
      <c r="V29">
        <v>-4.7590718525475743E-3</v>
      </c>
      <c r="W29">
        <v>-96.430361999999548</v>
      </c>
      <c r="X29">
        <v>1</v>
      </c>
      <c r="Y29">
        <v>-1</v>
      </c>
      <c r="Z29">
        <v>-1</v>
      </c>
      <c r="AA29">
        <v>1</v>
      </c>
      <c r="AB29">
        <v>-1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-1</v>
      </c>
      <c r="AI29">
        <f t="shared" si="0"/>
        <v>1</v>
      </c>
      <c r="AJ29">
        <f>(W29*AI29)</f>
        <v>-96.430361999999548</v>
      </c>
      <c r="AK29">
        <f t="shared" si="2"/>
        <v>96.430361999999548</v>
      </c>
      <c r="AL29" t="str">
        <f t="shared" si="1"/>
        <v/>
      </c>
    </row>
    <row r="30" spans="1:38" x14ac:dyDescent="0.25">
      <c r="A30" t="s">
        <v>23</v>
      </c>
      <c r="B30">
        <v>20171212</v>
      </c>
      <c r="C30">
        <v>33.57</v>
      </c>
      <c r="D30">
        <v>33.9</v>
      </c>
      <c r="E30">
        <v>33.36</v>
      </c>
      <c r="F30">
        <v>33.6</v>
      </c>
      <c r="G30">
        <v>50426</v>
      </c>
      <c r="H30">
        <v>164361</v>
      </c>
      <c r="I30">
        <v>201803</v>
      </c>
      <c r="J30">
        <v>3.29</v>
      </c>
      <c r="K30" s="8">
        <v>0.53999999999999915</v>
      </c>
      <c r="L30" s="8">
        <v>0.28999999999999915</v>
      </c>
      <c r="M30" s="8">
        <v>0.25</v>
      </c>
      <c r="N30" s="8">
        <v>0.53999999999999915</v>
      </c>
      <c r="O30">
        <v>600</v>
      </c>
      <c r="P30" s="9">
        <v>20160</v>
      </c>
      <c r="Q30" s="8">
        <v>0.54221906699999955</v>
      </c>
      <c r="R30">
        <v>325.33144019999975</v>
      </c>
      <c r="S30">
        <v>500</v>
      </c>
      <c r="T30">
        <v>5000</v>
      </c>
      <c r="U30" s="9">
        <v>1</v>
      </c>
      <c r="V30">
        <v>-2.9753049687587059E-4</v>
      </c>
      <c r="W30">
        <v>-5.9999999999988063</v>
      </c>
      <c r="X30">
        <v>-1</v>
      </c>
      <c r="Y30">
        <v>1</v>
      </c>
      <c r="Z30">
        <v>-1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f t="shared" si="0"/>
        <v>-1</v>
      </c>
      <c r="AJ30">
        <f>(W30*AI30)</f>
        <v>5.9999999999988063</v>
      </c>
      <c r="AK30">
        <f t="shared" si="2"/>
        <v>-5.9999999999988063</v>
      </c>
      <c r="AL30" t="str">
        <f t="shared" si="1"/>
        <v/>
      </c>
    </row>
    <row r="31" spans="1:38" x14ac:dyDescent="0.25">
      <c r="A31" t="s">
        <v>23</v>
      </c>
      <c r="B31">
        <v>20171213</v>
      </c>
      <c r="C31">
        <v>33.549999999999997</v>
      </c>
      <c r="D31">
        <v>33.64</v>
      </c>
      <c r="E31">
        <v>33.15</v>
      </c>
      <c r="F31">
        <v>33.4</v>
      </c>
      <c r="G31">
        <v>62716</v>
      </c>
      <c r="H31">
        <v>177362</v>
      </c>
      <c r="I31">
        <v>201803</v>
      </c>
      <c r="J31">
        <v>3.28</v>
      </c>
      <c r="K31" s="8">
        <v>0.49000000000000199</v>
      </c>
      <c r="L31" s="8">
        <v>3.9999999999999147E-2</v>
      </c>
      <c r="M31" s="8">
        <v>0.45000000000000284</v>
      </c>
      <c r="N31" s="8">
        <v>0.49000000000000199</v>
      </c>
      <c r="O31">
        <v>600</v>
      </c>
      <c r="P31" s="9">
        <v>20040</v>
      </c>
      <c r="Q31" s="8">
        <v>0.54662940799999971</v>
      </c>
      <c r="R31">
        <v>327.97764479999984</v>
      </c>
      <c r="S31">
        <v>500</v>
      </c>
      <c r="T31">
        <v>5000</v>
      </c>
      <c r="U31" s="9">
        <v>1</v>
      </c>
      <c r="V31">
        <v>-5.9523809523810371E-3</v>
      </c>
      <c r="W31">
        <v>-120.00000000000171</v>
      </c>
      <c r="X31">
        <v>-1</v>
      </c>
      <c r="Y31">
        <v>1</v>
      </c>
      <c r="Z31">
        <v>-1</v>
      </c>
      <c r="AA31">
        <v>1</v>
      </c>
      <c r="AB31">
        <v>-1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f t="shared" si="0"/>
        <v>-1</v>
      </c>
      <c r="AJ31">
        <f>(W31*AI31)</f>
        <v>120.00000000000171</v>
      </c>
      <c r="AK31">
        <f t="shared" si="2"/>
        <v>-120.00000000000171</v>
      </c>
      <c r="AL31" t="str">
        <f t="shared" si="1"/>
        <v/>
      </c>
    </row>
    <row r="32" spans="1:38" x14ac:dyDescent="0.25">
      <c r="A32" t="s">
        <v>23</v>
      </c>
      <c r="B32">
        <v>20171214</v>
      </c>
      <c r="C32">
        <v>33.36</v>
      </c>
      <c r="D32">
        <v>33.479999999999997</v>
      </c>
      <c r="E32">
        <v>33.07</v>
      </c>
      <c r="F32">
        <v>33.369999999999997</v>
      </c>
      <c r="G32">
        <v>32154</v>
      </c>
      <c r="H32">
        <v>179881</v>
      </c>
      <c r="I32">
        <v>201803</v>
      </c>
      <c r="J32">
        <v>3.22</v>
      </c>
      <c r="K32" s="8">
        <v>0.40999999999999659</v>
      </c>
      <c r="L32" s="8">
        <v>7.9999999999998295E-2</v>
      </c>
      <c r="M32" s="8">
        <v>0.32999999999999829</v>
      </c>
      <c r="N32" s="8">
        <v>0.40999999999999659</v>
      </c>
      <c r="O32">
        <v>600</v>
      </c>
      <c r="P32" s="9">
        <v>20022</v>
      </c>
      <c r="Q32" s="8">
        <v>0.52946129699999955</v>
      </c>
      <c r="R32">
        <v>317.67677819999972</v>
      </c>
      <c r="S32">
        <v>500</v>
      </c>
      <c r="T32">
        <v>5000</v>
      </c>
      <c r="U32" s="9">
        <v>1</v>
      </c>
      <c r="V32">
        <v>-8.9820359281440529E-4</v>
      </c>
      <c r="W32">
        <v>-18.000000000000682</v>
      </c>
      <c r="X32">
        <v>1</v>
      </c>
      <c r="Y32">
        <v>-1</v>
      </c>
      <c r="Z32">
        <v>-1</v>
      </c>
      <c r="AA32">
        <v>1</v>
      </c>
      <c r="AB32">
        <v>1</v>
      </c>
      <c r="AC32">
        <v>1</v>
      </c>
      <c r="AD32">
        <v>-1</v>
      </c>
      <c r="AE32">
        <v>1</v>
      </c>
      <c r="AF32">
        <v>1</v>
      </c>
      <c r="AG32">
        <v>1</v>
      </c>
      <c r="AH32">
        <v>-1</v>
      </c>
      <c r="AI32">
        <f t="shared" si="0"/>
        <v>1</v>
      </c>
      <c r="AJ32">
        <f>(W32*AI32)</f>
        <v>-18.000000000000682</v>
      </c>
      <c r="AK32">
        <f t="shared" si="2"/>
        <v>18.000000000000682</v>
      </c>
      <c r="AL32" t="str">
        <f t="shared" si="1"/>
        <v/>
      </c>
    </row>
    <row r="33" spans="1:38" x14ac:dyDescent="0.25">
      <c r="A33" t="s">
        <v>23</v>
      </c>
      <c r="B33">
        <v>20171215</v>
      </c>
      <c r="C33">
        <v>33.340000000000003</v>
      </c>
      <c r="D33">
        <v>33.840000000000003</v>
      </c>
      <c r="E33">
        <v>33.15</v>
      </c>
      <c r="F33">
        <v>33.340000000000003</v>
      </c>
      <c r="G33">
        <v>56202</v>
      </c>
      <c r="H33">
        <v>183278</v>
      </c>
      <c r="I33">
        <v>201803</v>
      </c>
      <c r="J33">
        <v>3.23</v>
      </c>
      <c r="K33" s="8">
        <v>0.69000000000000483</v>
      </c>
      <c r="L33" s="8">
        <v>0.47000000000000597</v>
      </c>
      <c r="M33" s="8">
        <v>0.21999999999999886</v>
      </c>
      <c r="N33" s="8">
        <v>0.69000000000000483</v>
      </c>
      <c r="O33">
        <v>600</v>
      </c>
      <c r="P33" s="9">
        <v>20004.000000000004</v>
      </c>
      <c r="Q33" s="8">
        <v>0.54136042999999956</v>
      </c>
      <c r="R33">
        <v>324.81625799999972</v>
      </c>
      <c r="S33">
        <v>500</v>
      </c>
      <c r="T33">
        <v>5000</v>
      </c>
      <c r="U33" s="9">
        <v>1</v>
      </c>
      <c r="V33">
        <v>-8.9901108780323746E-4</v>
      </c>
      <c r="W33">
        <v>-17.999999999996419</v>
      </c>
      <c r="X33">
        <v>1</v>
      </c>
      <c r="Y33">
        <v>-1</v>
      </c>
      <c r="Z33">
        <v>-1</v>
      </c>
      <c r="AA33">
        <v>1</v>
      </c>
      <c r="AB33">
        <v>-1</v>
      </c>
      <c r="AC33">
        <v>-1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f t="shared" si="0"/>
        <v>-1</v>
      </c>
      <c r="AJ33">
        <f>(W33*AI33)</f>
        <v>17.999999999996419</v>
      </c>
      <c r="AK33">
        <f t="shared" si="2"/>
        <v>-17.999999999996419</v>
      </c>
      <c r="AL33" t="str">
        <f t="shared" si="1"/>
        <v/>
      </c>
    </row>
    <row r="34" spans="1:38" x14ac:dyDescent="0.25">
      <c r="A34" t="s">
        <v>23</v>
      </c>
      <c r="B34">
        <v>20171218</v>
      </c>
      <c r="C34">
        <v>33.33</v>
      </c>
      <c r="D34">
        <v>33.56</v>
      </c>
      <c r="E34">
        <v>33.15</v>
      </c>
      <c r="F34">
        <v>33.18</v>
      </c>
      <c r="G34">
        <v>38435</v>
      </c>
      <c r="H34">
        <v>185798</v>
      </c>
      <c r="I34">
        <v>201803</v>
      </c>
      <c r="J34">
        <v>3.18</v>
      </c>
      <c r="K34" s="8">
        <v>0.41000000000000369</v>
      </c>
      <c r="L34" s="8">
        <v>0.21999999999999886</v>
      </c>
      <c r="M34" s="8">
        <v>0.19000000000000483</v>
      </c>
      <c r="N34" s="8">
        <v>0.41000000000000369</v>
      </c>
      <c r="O34">
        <v>600</v>
      </c>
      <c r="P34" s="9">
        <v>19908</v>
      </c>
      <c r="Q34" s="8">
        <v>0.53725059749999993</v>
      </c>
      <c r="R34">
        <v>322.35035849999997</v>
      </c>
      <c r="S34">
        <v>500</v>
      </c>
      <c r="T34">
        <v>5000</v>
      </c>
      <c r="U34" s="9">
        <v>1</v>
      </c>
      <c r="V34">
        <v>-4.7990401919617183E-3</v>
      </c>
      <c r="W34">
        <v>-96.000000000002231</v>
      </c>
      <c r="X34">
        <v>-1</v>
      </c>
      <c r="Y34">
        <v>1</v>
      </c>
      <c r="Z34">
        <v>-1</v>
      </c>
      <c r="AA34">
        <v>1</v>
      </c>
      <c r="AB34">
        <v>-1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f t="shared" ref="AI34:AI65" si="3">IF(X34+Z34+AC34+AG34&gt;0,1,IF(X34+Z34+AC34+AG34&lt;0,-1,0))</f>
        <v>-1</v>
      </c>
      <c r="AJ34">
        <f>(W34*AI34)</f>
        <v>96.000000000002231</v>
      </c>
      <c r="AK34">
        <f t="shared" si="2"/>
        <v>-96.000000000002231</v>
      </c>
      <c r="AL34" t="str">
        <f t="shared" si="1"/>
        <v/>
      </c>
    </row>
    <row r="35" spans="1:38" x14ac:dyDescent="0.25">
      <c r="A35" t="s">
        <v>23</v>
      </c>
      <c r="B35">
        <v>20171219</v>
      </c>
      <c r="C35">
        <v>33.29</v>
      </c>
      <c r="D35">
        <v>33.46</v>
      </c>
      <c r="E35">
        <v>33.200000000000003</v>
      </c>
      <c r="F35">
        <v>33.39</v>
      </c>
      <c r="G35">
        <v>41711</v>
      </c>
      <c r="H35">
        <v>190983</v>
      </c>
      <c r="I35">
        <v>201803</v>
      </c>
      <c r="J35">
        <v>3.23</v>
      </c>
      <c r="K35" s="8">
        <v>0.25999999999999801</v>
      </c>
      <c r="L35" s="8">
        <v>0.28000000000000114</v>
      </c>
      <c r="M35" s="8">
        <v>2.0000000000003126E-2</v>
      </c>
      <c r="N35" s="8">
        <v>0.28000000000000114</v>
      </c>
      <c r="O35">
        <v>600</v>
      </c>
      <c r="P35" s="9">
        <v>20034</v>
      </c>
      <c r="Q35" s="8">
        <v>0.51408472799999994</v>
      </c>
      <c r="R35">
        <v>308.45083679999993</v>
      </c>
      <c r="S35">
        <v>500</v>
      </c>
      <c r="T35">
        <v>5000</v>
      </c>
      <c r="U35" s="9">
        <v>1</v>
      </c>
      <c r="V35">
        <v>6.3291139240506588E-3</v>
      </c>
      <c r="W35">
        <v>126.00000000000051</v>
      </c>
      <c r="X35">
        <v>-1</v>
      </c>
      <c r="Y35">
        <v>1</v>
      </c>
      <c r="Z35">
        <v>1</v>
      </c>
      <c r="AA35">
        <v>-1</v>
      </c>
      <c r="AB35">
        <v>-1</v>
      </c>
      <c r="AC35">
        <v>1</v>
      </c>
      <c r="AD35">
        <v>1</v>
      </c>
      <c r="AE35">
        <v>-1</v>
      </c>
      <c r="AF35">
        <v>0</v>
      </c>
      <c r="AG35">
        <v>0</v>
      </c>
      <c r="AH35">
        <v>0</v>
      </c>
      <c r="AI35">
        <f t="shared" si="3"/>
        <v>1</v>
      </c>
      <c r="AJ35">
        <f>(W35*AI35)</f>
        <v>126.00000000000051</v>
      </c>
      <c r="AK35">
        <f t="shared" si="2"/>
        <v>-126.00000000000051</v>
      </c>
      <c r="AL35" t="str">
        <f t="shared" si="1"/>
        <v/>
      </c>
    </row>
    <row r="36" spans="1:38" x14ac:dyDescent="0.25">
      <c r="A36" t="s">
        <v>23</v>
      </c>
      <c r="B36">
        <v>20171220</v>
      </c>
      <c r="C36">
        <v>33.35</v>
      </c>
      <c r="D36">
        <v>33.64</v>
      </c>
      <c r="E36">
        <v>33.049999999999997</v>
      </c>
      <c r="F36">
        <v>33.130000000000003</v>
      </c>
      <c r="G36">
        <v>68334</v>
      </c>
      <c r="H36">
        <v>201057</v>
      </c>
      <c r="I36">
        <v>201803</v>
      </c>
      <c r="J36">
        <v>3.23</v>
      </c>
      <c r="K36" s="8">
        <v>0.59000000000000341</v>
      </c>
      <c r="L36" s="8">
        <v>0.25</v>
      </c>
      <c r="M36" s="8">
        <v>0.34000000000000341</v>
      </c>
      <c r="N36" s="8">
        <v>0.59000000000000341</v>
      </c>
      <c r="O36">
        <v>600</v>
      </c>
      <c r="P36" s="9">
        <v>19878</v>
      </c>
      <c r="Q36" s="8">
        <v>0.52098386149999987</v>
      </c>
      <c r="R36">
        <v>312.59031689999995</v>
      </c>
      <c r="S36">
        <v>500</v>
      </c>
      <c r="T36">
        <v>5000</v>
      </c>
      <c r="U36" s="9">
        <v>1</v>
      </c>
      <c r="V36">
        <v>-7.7867625037435764E-3</v>
      </c>
      <c r="W36">
        <v>-155.99999999999881</v>
      </c>
      <c r="X36">
        <v>-1</v>
      </c>
      <c r="Y36">
        <v>1</v>
      </c>
      <c r="Z36">
        <v>-1</v>
      </c>
      <c r="AA36">
        <v>1</v>
      </c>
      <c r="AB36">
        <v>-1</v>
      </c>
      <c r="AC36">
        <v>1</v>
      </c>
      <c r="AD36">
        <v>1</v>
      </c>
      <c r="AE36">
        <v>-1</v>
      </c>
      <c r="AF36">
        <v>0</v>
      </c>
      <c r="AG36">
        <v>-1</v>
      </c>
      <c r="AH36">
        <v>1</v>
      </c>
      <c r="AI36">
        <f t="shared" si="3"/>
        <v>-1</v>
      </c>
      <c r="AJ36">
        <f>(W36*AI36)</f>
        <v>155.99999999999881</v>
      </c>
      <c r="AK36">
        <f t="shared" si="2"/>
        <v>-155.99999999999881</v>
      </c>
      <c r="AL36" t="str">
        <f t="shared" si="1"/>
        <v/>
      </c>
    </row>
    <row r="37" spans="1:38" x14ac:dyDescent="0.25">
      <c r="A37" t="s">
        <v>23</v>
      </c>
      <c r="B37">
        <v>20171221</v>
      </c>
      <c r="C37">
        <v>33.11</v>
      </c>
      <c r="D37">
        <v>33.18</v>
      </c>
      <c r="E37">
        <v>32.67</v>
      </c>
      <c r="F37">
        <v>32.83</v>
      </c>
      <c r="G37">
        <v>87975</v>
      </c>
      <c r="H37">
        <v>206636</v>
      </c>
      <c r="I37">
        <v>201803</v>
      </c>
      <c r="J37">
        <v>3.22</v>
      </c>
      <c r="K37" s="8">
        <v>0.50999999999999801</v>
      </c>
      <c r="L37" s="8">
        <v>4.9999999999997158E-2</v>
      </c>
      <c r="M37" s="8">
        <v>0.46000000000000085</v>
      </c>
      <c r="N37" s="8">
        <v>0.50999999999999801</v>
      </c>
      <c r="O37">
        <v>600</v>
      </c>
      <c r="P37" s="9">
        <v>19698</v>
      </c>
      <c r="Q37" s="8">
        <v>0.51936282149999968</v>
      </c>
      <c r="R37">
        <v>311.61769289999984</v>
      </c>
      <c r="S37">
        <v>500</v>
      </c>
      <c r="T37">
        <v>5000</v>
      </c>
      <c r="U37" s="9">
        <v>1</v>
      </c>
      <c r="V37">
        <v>-9.0552369453668659E-3</v>
      </c>
      <c r="W37">
        <v>-180.00000000000256</v>
      </c>
      <c r="X37">
        <v>1</v>
      </c>
      <c r="Y37">
        <v>-1</v>
      </c>
      <c r="Z37">
        <v>-1</v>
      </c>
      <c r="AA37">
        <v>1</v>
      </c>
      <c r="AB37">
        <v>-1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f t="shared" si="3"/>
        <v>1</v>
      </c>
      <c r="AJ37">
        <f>(W37*AI37)</f>
        <v>-180.00000000000256</v>
      </c>
      <c r="AK37">
        <f t="shared" si="2"/>
        <v>180.00000000000256</v>
      </c>
      <c r="AL37" t="str">
        <f t="shared" si="1"/>
        <v/>
      </c>
    </row>
    <row r="38" spans="1:38" x14ac:dyDescent="0.25">
      <c r="A38" t="s">
        <v>23</v>
      </c>
      <c r="B38">
        <v>20171222</v>
      </c>
      <c r="C38">
        <v>32.79</v>
      </c>
      <c r="D38">
        <v>33.03</v>
      </c>
      <c r="E38">
        <v>32.68</v>
      </c>
      <c r="F38">
        <v>32.94</v>
      </c>
      <c r="G38">
        <v>43639</v>
      </c>
      <c r="H38">
        <v>208701</v>
      </c>
      <c r="I38">
        <v>201803</v>
      </c>
      <c r="J38">
        <v>3.25</v>
      </c>
      <c r="K38" s="8">
        <v>0.35000000000000142</v>
      </c>
      <c r="L38" s="8">
        <v>0.20000000000000284</v>
      </c>
      <c r="M38" s="8">
        <v>0.14999999999999858</v>
      </c>
      <c r="N38" s="8">
        <v>0.35000000000000142</v>
      </c>
      <c r="O38">
        <v>600</v>
      </c>
      <c r="P38" s="9">
        <v>19764</v>
      </c>
      <c r="Q38" s="8">
        <v>0.51727540399999972</v>
      </c>
      <c r="R38">
        <v>310.36524239999983</v>
      </c>
      <c r="S38">
        <v>500</v>
      </c>
      <c r="T38">
        <v>5000</v>
      </c>
      <c r="U38" s="9">
        <v>1</v>
      </c>
      <c r="V38">
        <v>3.3505939689308386E-3</v>
      </c>
      <c r="W38">
        <v>65.999999999999659</v>
      </c>
      <c r="X38">
        <v>1</v>
      </c>
      <c r="Y38">
        <v>-1</v>
      </c>
      <c r="Z38">
        <v>1</v>
      </c>
      <c r="AA38">
        <v>-1</v>
      </c>
      <c r="AB38">
        <v>-1</v>
      </c>
      <c r="AC38">
        <v>1</v>
      </c>
      <c r="AD38">
        <v>1</v>
      </c>
      <c r="AE38">
        <v>-1</v>
      </c>
      <c r="AF38">
        <v>1</v>
      </c>
      <c r="AG38">
        <v>-1</v>
      </c>
      <c r="AH38">
        <v>1</v>
      </c>
      <c r="AI38">
        <f t="shared" si="3"/>
        <v>1</v>
      </c>
      <c r="AJ38">
        <f>(W38*AI38)</f>
        <v>65.999999999999659</v>
      </c>
      <c r="AK38">
        <f t="shared" si="2"/>
        <v>-65.999999999999659</v>
      </c>
      <c r="AL38" t="str">
        <f t="shared" si="1"/>
        <v/>
      </c>
    </row>
    <row r="39" spans="1:38" x14ac:dyDescent="0.25">
      <c r="A39" t="s">
        <v>23</v>
      </c>
      <c r="B39">
        <v>20171226</v>
      </c>
      <c r="C39">
        <v>33.01</v>
      </c>
      <c r="D39">
        <v>33.549999999999997</v>
      </c>
      <c r="E39">
        <v>33.01</v>
      </c>
      <c r="F39">
        <v>33.42</v>
      </c>
      <c r="G39">
        <v>52451</v>
      </c>
      <c r="H39">
        <v>211036</v>
      </c>
      <c r="I39">
        <v>201803</v>
      </c>
      <c r="J39">
        <v>3.33</v>
      </c>
      <c r="K39" s="8">
        <v>0.53999999999999915</v>
      </c>
      <c r="L39" s="8">
        <v>0.60999999999999943</v>
      </c>
      <c r="M39" s="8">
        <v>7.0000000000000284E-2</v>
      </c>
      <c r="N39" s="8">
        <v>0.60999999999999943</v>
      </c>
      <c r="O39">
        <v>600</v>
      </c>
      <c r="P39" s="9">
        <v>20052</v>
      </c>
      <c r="Q39" s="8">
        <v>0.5116140174999998</v>
      </c>
      <c r="R39">
        <v>306.96841049999989</v>
      </c>
      <c r="S39">
        <v>500</v>
      </c>
      <c r="T39">
        <v>5000</v>
      </c>
      <c r="U39" s="9">
        <v>1</v>
      </c>
      <c r="V39">
        <v>1.4571948998178628E-2</v>
      </c>
      <c r="W39">
        <v>288.00000000000239</v>
      </c>
      <c r="X39">
        <v>-1</v>
      </c>
      <c r="Y39">
        <v>1</v>
      </c>
      <c r="Z39">
        <v>1</v>
      </c>
      <c r="AA39">
        <v>-1</v>
      </c>
      <c r="AB39">
        <v>-1</v>
      </c>
      <c r="AC39">
        <v>0</v>
      </c>
      <c r="AD39">
        <v>1</v>
      </c>
      <c r="AE39">
        <v>-1</v>
      </c>
      <c r="AF39">
        <v>-1</v>
      </c>
      <c r="AG39">
        <v>0</v>
      </c>
      <c r="AH39">
        <v>0</v>
      </c>
      <c r="AI39">
        <f t="shared" si="3"/>
        <v>0</v>
      </c>
      <c r="AJ39">
        <f>(W39*AI39)</f>
        <v>0</v>
      </c>
      <c r="AK39">
        <f t="shared" si="2"/>
        <v>0</v>
      </c>
      <c r="AL39" t="str">
        <f t="shared" si="1"/>
        <v/>
      </c>
    </row>
    <row r="40" spans="1:38" x14ac:dyDescent="0.25">
      <c r="A40" t="s">
        <v>23</v>
      </c>
      <c r="B40">
        <v>20171227</v>
      </c>
      <c r="C40">
        <v>33.44</v>
      </c>
      <c r="D40">
        <v>33.659999999999997</v>
      </c>
      <c r="E40">
        <v>33.200000000000003</v>
      </c>
      <c r="F40">
        <v>33.270000000000003</v>
      </c>
      <c r="G40">
        <v>62704</v>
      </c>
      <c r="H40">
        <v>210889</v>
      </c>
      <c r="I40">
        <v>201803</v>
      </c>
      <c r="J40">
        <v>3.33</v>
      </c>
      <c r="K40" s="8">
        <v>0.45999999999999375</v>
      </c>
      <c r="L40" s="8">
        <v>0.23999999999999488</v>
      </c>
      <c r="M40" s="8">
        <v>0.21999999999999886</v>
      </c>
      <c r="N40" s="8">
        <v>0.45999999999999375</v>
      </c>
      <c r="O40">
        <v>600</v>
      </c>
      <c r="P40" s="9">
        <v>19962.000000000004</v>
      </c>
      <c r="Q40" s="8">
        <v>0.51201315049999963</v>
      </c>
      <c r="R40">
        <v>307.2078902999998</v>
      </c>
      <c r="S40">
        <v>500</v>
      </c>
      <c r="T40">
        <v>5000</v>
      </c>
      <c r="U40" s="9">
        <v>1</v>
      </c>
      <c r="V40">
        <v>-4.4883303411130636E-3</v>
      </c>
      <c r="W40">
        <v>-89.999999999999147</v>
      </c>
      <c r="X40">
        <v>1</v>
      </c>
      <c r="Y40">
        <v>-1</v>
      </c>
      <c r="Z40">
        <v>-1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-1</v>
      </c>
      <c r="AI40">
        <f t="shared" si="3"/>
        <v>1</v>
      </c>
      <c r="AJ40">
        <f>(W40*AI40)</f>
        <v>-89.999999999999147</v>
      </c>
      <c r="AK40">
        <f t="shared" si="2"/>
        <v>89.999999999999147</v>
      </c>
      <c r="AL40" t="str">
        <f t="shared" si="1"/>
        <v/>
      </c>
    </row>
    <row r="41" spans="1:38" x14ac:dyDescent="0.25">
      <c r="A41" t="s">
        <v>23</v>
      </c>
      <c r="B41">
        <v>20171228</v>
      </c>
      <c r="C41">
        <v>33.26</v>
      </c>
      <c r="D41">
        <v>33.32</v>
      </c>
      <c r="E41">
        <v>32.520000000000003</v>
      </c>
      <c r="F41">
        <v>32.71</v>
      </c>
      <c r="G41">
        <v>69235</v>
      </c>
      <c r="H41">
        <v>215909</v>
      </c>
      <c r="I41">
        <v>201803</v>
      </c>
      <c r="J41">
        <v>3.33</v>
      </c>
      <c r="K41" s="8">
        <v>0.79999999999999716</v>
      </c>
      <c r="L41" s="8">
        <v>4.9999999999997158E-2</v>
      </c>
      <c r="M41" s="8">
        <v>0.75</v>
      </c>
      <c r="N41" s="8">
        <v>0.79999999999999716</v>
      </c>
      <c r="O41">
        <v>600</v>
      </c>
      <c r="P41" s="9">
        <v>19626</v>
      </c>
      <c r="Q41" s="8">
        <v>0.53242573299999951</v>
      </c>
      <c r="R41">
        <v>319.45543979999968</v>
      </c>
      <c r="S41">
        <v>500</v>
      </c>
      <c r="T41">
        <v>5000</v>
      </c>
      <c r="U41" s="9">
        <v>1</v>
      </c>
      <c r="V41">
        <v>-1.6831980763450622E-2</v>
      </c>
      <c r="W41">
        <v>-336.00000000000136</v>
      </c>
      <c r="X41">
        <v>1</v>
      </c>
      <c r="Y41">
        <v>-1</v>
      </c>
      <c r="Z41">
        <v>-1</v>
      </c>
      <c r="AA41">
        <v>1</v>
      </c>
      <c r="AB41">
        <v>-1</v>
      </c>
      <c r="AC41">
        <v>-1</v>
      </c>
      <c r="AD41">
        <v>0</v>
      </c>
      <c r="AE41">
        <v>0</v>
      </c>
      <c r="AF41">
        <v>-1</v>
      </c>
      <c r="AG41">
        <v>0</v>
      </c>
      <c r="AH41">
        <v>0</v>
      </c>
      <c r="AI41">
        <f t="shared" si="3"/>
        <v>-1</v>
      </c>
      <c r="AJ41">
        <f>(W41*AI41)</f>
        <v>336.00000000000136</v>
      </c>
      <c r="AK41">
        <f t="shared" si="2"/>
        <v>-336.00000000000136</v>
      </c>
      <c r="AL41" t="str">
        <f t="shared" si="1"/>
        <v/>
      </c>
    </row>
    <row r="42" spans="1:38" x14ac:dyDescent="0.25">
      <c r="A42" t="s">
        <v>23</v>
      </c>
      <c r="B42">
        <v>20171229</v>
      </c>
      <c r="C42">
        <v>32.71</v>
      </c>
      <c r="D42">
        <v>33.369999999999997</v>
      </c>
      <c r="E42">
        <v>32.6</v>
      </c>
      <c r="F42">
        <v>33.26</v>
      </c>
      <c r="G42">
        <v>55447</v>
      </c>
      <c r="H42">
        <v>215151</v>
      </c>
      <c r="I42">
        <v>201803</v>
      </c>
      <c r="J42">
        <v>3.31</v>
      </c>
      <c r="K42" s="8">
        <v>0.76999999999999602</v>
      </c>
      <c r="L42" s="8">
        <v>0.65999999999999659</v>
      </c>
      <c r="M42" s="8">
        <v>0.10999999999999943</v>
      </c>
      <c r="N42" s="8">
        <v>0.76999999999999602</v>
      </c>
      <c r="O42">
        <v>600</v>
      </c>
      <c r="P42" s="9">
        <v>19956</v>
      </c>
      <c r="Q42" s="8">
        <v>0.51869261849999937</v>
      </c>
      <c r="R42">
        <v>311.21557109999964</v>
      </c>
      <c r="S42">
        <v>500</v>
      </c>
      <c r="T42">
        <v>5000</v>
      </c>
      <c r="U42" s="9">
        <v>1</v>
      </c>
      <c r="V42">
        <v>1.6814429837969953E-2</v>
      </c>
      <c r="W42">
        <v>329.99999999999829</v>
      </c>
      <c r="X42">
        <v>-1</v>
      </c>
      <c r="Y42">
        <v>1</v>
      </c>
      <c r="Z42">
        <v>1</v>
      </c>
      <c r="AA42">
        <v>-1</v>
      </c>
      <c r="AB42">
        <v>-1</v>
      </c>
      <c r="AC42">
        <v>0</v>
      </c>
      <c r="AD42">
        <v>-1</v>
      </c>
      <c r="AE42">
        <v>1</v>
      </c>
      <c r="AF42">
        <v>0</v>
      </c>
      <c r="AG42">
        <v>1</v>
      </c>
      <c r="AH42">
        <v>-1</v>
      </c>
      <c r="AI42">
        <f t="shared" si="3"/>
        <v>1</v>
      </c>
      <c r="AJ42">
        <f>(W42*AI42)</f>
        <v>329.99999999999829</v>
      </c>
      <c r="AK42">
        <f t="shared" si="2"/>
        <v>-329.99999999999829</v>
      </c>
      <c r="AL42" t="str">
        <f t="shared" si="1"/>
        <v/>
      </c>
    </row>
    <row r="43" spans="1:38" x14ac:dyDescent="0.25">
      <c r="A43" t="s">
        <v>23</v>
      </c>
      <c r="B43">
        <v>20180102</v>
      </c>
      <c r="C43">
        <v>33.39</v>
      </c>
      <c r="D43">
        <v>33.619999999999997</v>
      </c>
      <c r="E43">
        <v>33.229999999999997</v>
      </c>
      <c r="F43">
        <v>33.549999999999997</v>
      </c>
      <c r="G43">
        <v>44415</v>
      </c>
      <c r="H43">
        <v>216815</v>
      </c>
      <c r="I43">
        <v>201803</v>
      </c>
      <c r="J43">
        <v>3.32</v>
      </c>
      <c r="K43" s="8">
        <v>0.39000000000000057</v>
      </c>
      <c r="L43" s="8">
        <v>0.35999999999999943</v>
      </c>
      <c r="M43" s="8">
        <v>3.0000000000001137E-2</v>
      </c>
      <c r="N43" s="8">
        <v>0.39000000000000057</v>
      </c>
      <c r="O43">
        <v>600</v>
      </c>
      <c r="P43" s="9">
        <v>20130</v>
      </c>
      <c r="Q43" s="8">
        <v>0.51559175199999951</v>
      </c>
      <c r="R43">
        <v>309.35505119999971</v>
      </c>
      <c r="S43">
        <v>500</v>
      </c>
      <c r="T43">
        <v>5000</v>
      </c>
      <c r="U43" s="9">
        <v>1</v>
      </c>
      <c r="V43">
        <v>8.7191822008418265E-3</v>
      </c>
      <c r="W43">
        <v>173.99999999999949</v>
      </c>
      <c r="X43">
        <v>-1</v>
      </c>
      <c r="Y43">
        <v>1</v>
      </c>
      <c r="Z43">
        <v>1</v>
      </c>
      <c r="AA43">
        <v>-1</v>
      </c>
      <c r="AB43">
        <v>1</v>
      </c>
      <c r="AC43">
        <v>-1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f t="shared" si="3"/>
        <v>-1</v>
      </c>
      <c r="AJ43">
        <f>(W43*AI43)</f>
        <v>-173.99999999999949</v>
      </c>
      <c r="AK43">
        <f t="shared" si="2"/>
        <v>173.99999999999949</v>
      </c>
      <c r="AL43" t="str">
        <f t="shared" si="1"/>
        <v/>
      </c>
    </row>
    <row r="44" spans="1:38" x14ac:dyDescent="0.25">
      <c r="A44" t="s">
        <v>23</v>
      </c>
      <c r="B44">
        <v>20180103</v>
      </c>
      <c r="C44">
        <v>33.54</v>
      </c>
      <c r="D44">
        <v>33.909999999999997</v>
      </c>
      <c r="E44">
        <v>33.520000000000003</v>
      </c>
      <c r="F44">
        <v>33.9</v>
      </c>
      <c r="G44">
        <v>51227</v>
      </c>
      <c r="H44">
        <v>218765</v>
      </c>
      <c r="I44">
        <v>201803</v>
      </c>
      <c r="J44">
        <v>3.2</v>
      </c>
      <c r="K44" s="8">
        <v>0.38999999999999346</v>
      </c>
      <c r="L44" s="8">
        <v>0.35999999999999943</v>
      </c>
      <c r="M44" s="8">
        <v>2.9999999999994031E-2</v>
      </c>
      <c r="N44" s="8">
        <v>0.38999999999999346</v>
      </c>
      <c r="O44">
        <v>600</v>
      </c>
      <c r="P44" s="9">
        <v>20340</v>
      </c>
      <c r="Q44" s="8">
        <v>0.5079707119999991</v>
      </c>
      <c r="R44">
        <v>304.78242719999946</v>
      </c>
      <c r="S44">
        <v>500</v>
      </c>
      <c r="T44">
        <v>5000</v>
      </c>
      <c r="U44" s="9">
        <v>1</v>
      </c>
      <c r="V44">
        <v>1.0432190760059655E-2</v>
      </c>
      <c r="W44">
        <v>210.00000000000085</v>
      </c>
      <c r="X44">
        <v>-1</v>
      </c>
      <c r="Y44">
        <v>1</v>
      </c>
      <c r="Z44">
        <v>1</v>
      </c>
      <c r="AA44">
        <v>-1</v>
      </c>
      <c r="AB44">
        <v>1</v>
      </c>
      <c r="AC44">
        <v>0</v>
      </c>
      <c r="AD44">
        <v>0</v>
      </c>
      <c r="AE44">
        <v>0</v>
      </c>
      <c r="AF44">
        <v>-1</v>
      </c>
      <c r="AG44">
        <v>1</v>
      </c>
      <c r="AH44">
        <v>-1</v>
      </c>
      <c r="AI44">
        <f t="shared" si="3"/>
        <v>1</v>
      </c>
      <c r="AJ44">
        <f>(W44*AI44)</f>
        <v>210.00000000000085</v>
      </c>
      <c r="AK44">
        <f t="shared" si="2"/>
        <v>-210.00000000000085</v>
      </c>
      <c r="AL44" t="str">
        <f t="shared" si="1"/>
        <v/>
      </c>
    </row>
    <row r="45" spans="1:38" x14ac:dyDescent="0.25">
      <c r="A45" t="s">
        <v>23</v>
      </c>
      <c r="B45">
        <v>20180104</v>
      </c>
      <c r="C45">
        <v>33.82</v>
      </c>
      <c r="D45">
        <v>33.979999999999997</v>
      </c>
      <c r="E45">
        <v>33.700000000000003</v>
      </c>
      <c r="F45">
        <v>33.869999999999997</v>
      </c>
      <c r="G45">
        <v>51139</v>
      </c>
      <c r="H45">
        <v>215202</v>
      </c>
      <c r="I45">
        <v>201803</v>
      </c>
      <c r="J45">
        <v>3.27</v>
      </c>
      <c r="K45" s="8">
        <v>0.27999999999999403</v>
      </c>
      <c r="L45" s="8">
        <v>7.9999999999998295E-2</v>
      </c>
      <c r="M45" s="8">
        <v>0.19999999999999574</v>
      </c>
      <c r="N45" s="8">
        <v>0.27999999999999403</v>
      </c>
      <c r="O45">
        <v>600</v>
      </c>
      <c r="P45" s="9">
        <v>20322</v>
      </c>
      <c r="Q45" s="8">
        <v>0.50439225999999882</v>
      </c>
      <c r="R45">
        <v>302.63535599999926</v>
      </c>
      <c r="S45">
        <v>500</v>
      </c>
      <c r="T45">
        <v>5000</v>
      </c>
      <c r="U45" s="9">
        <v>1</v>
      </c>
      <c r="V45">
        <v>-8.8495575221242298E-4</v>
      </c>
      <c r="W45">
        <v>-18.000000000000682</v>
      </c>
      <c r="X45">
        <v>1</v>
      </c>
      <c r="Y45">
        <v>-1</v>
      </c>
      <c r="Z45">
        <v>-1</v>
      </c>
      <c r="AA45">
        <v>1</v>
      </c>
      <c r="AB45">
        <v>1</v>
      </c>
      <c r="AC45">
        <v>-1</v>
      </c>
      <c r="AD45">
        <v>0</v>
      </c>
      <c r="AE45">
        <v>0</v>
      </c>
      <c r="AF45">
        <v>-1</v>
      </c>
      <c r="AG45">
        <v>1</v>
      </c>
      <c r="AH45">
        <v>-1</v>
      </c>
      <c r="AI45">
        <f t="shared" si="3"/>
        <v>0</v>
      </c>
      <c r="AJ45">
        <f>(W45*AI45)</f>
        <v>0</v>
      </c>
      <c r="AK45">
        <f t="shared" si="2"/>
        <v>0</v>
      </c>
      <c r="AL45" t="str">
        <f t="shared" si="1"/>
        <v/>
      </c>
    </row>
    <row r="46" spans="1:38" x14ac:dyDescent="0.25">
      <c r="A46" t="s">
        <v>23</v>
      </c>
      <c r="B46">
        <v>20180105</v>
      </c>
      <c r="C46">
        <v>33.86</v>
      </c>
      <c r="D46">
        <v>34.1</v>
      </c>
      <c r="E46">
        <v>33.700000000000003</v>
      </c>
      <c r="F46">
        <v>33.76</v>
      </c>
      <c r="G46">
        <v>41163</v>
      </c>
      <c r="H46">
        <v>213288</v>
      </c>
      <c r="I46">
        <v>201803</v>
      </c>
      <c r="J46">
        <v>3.26</v>
      </c>
      <c r="K46" s="8">
        <v>0.39999999999999858</v>
      </c>
      <c r="L46" s="8">
        <v>0.23000000000000398</v>
      </c>
      <c r="M46" s="8">
        <v>0.1699999999999946</v>
      </c>
      <c r="N46" s="8">
        <v>0.39999999999999858</v>
      </c>
      <c r="O46">
        <v>600</v>
      </c>
      <c r="P46" s="9">
        <v>20256</v>
      </c>
      <c r="Q46" s="8">
        <v>0.49727121949999892</v>
      </c>
      <c r="R46">
        <v>298.36273169999936</v>
      </c>
      <c r="S46">
        <v>500</v>
      </c>
      <c r="T46">
        <v>5000</v>
      </c>
      <c r="U46" s="9">
        <v>1</v>
      </c>
      <c r="V46">
        <v>-3.2477118393858706E-3</v>
      </c>
      <c r="W46">
        <v>-65.999999999999659</v>
      </c>
      <c r="X46">
        <v>1</v>
      </c>
      <c r="Y46">
        <v>-1</v>
      </c>
      <c r="Z46">
        <v>-1</v>
      </c>
      <c r="AA46">
        <v>1</v>
      </c>
      <c r="AB46">
        <v>1</v>
      </c>
      <c r="AC46">
        <v>1</v>
      </c>
      <c r="AD46">
        <v>1</v>
      </c>
      <c r="AE46">
        <v>-1</v>
      </c>
      <c r="AF46">
        <v>1</v>
      </c>
      <c r="AG46">
        <v>1</v>
      </c>
      <c r="AH46">
        <v>-1</v>
      </c>
      <c r="AI46">
        <f t="shared" si="3"/>
        <v>1</v>
      </c>
      <c r="AJ46">
        <f>(W46*AI46)</f>
        <v>-65.999999999999659</v>
      </c>
      <c r="AK46">
        <f t="shared" si="2"/>
        <v>65.999999999999659</v>
      </c>
      <c r="AL46" t="str">
        <f t="shared" si="1"/>
        <v/>
      </c>
    </row>
    <row r="47" spans="1:38" x14ac:dyDescent="0.25">
      <c r="A47" t="s">
        <v>23</v>
      </c>
      <c r="B47">
        <v>20180108</v>
      </c>
      <c r="C47">
        <v>33.74</v>
      </c>
      <c r="D47">
        <v>33.89</v>
      </c>
      <c r="E47">
        <v>33.29</v>
      </c>
      <c r="F47">
        <v>33.54</v>
      </c>
      <c r="G47">
        <v>58852</v>
      </c>
      <c r="H47">
        <v>214313</v>
      </c>
      <c r="I47">
        <v>201803</v>
      </c>
      <c r="J47">
        <v>3.29</v>
      </c>
      <c r="K47" s="8">
        <v>0.60000000000000142</v>
      </c>
      <c r="L47" s="8">
        <v>0.13000000000000256</v>
      </c>
      <c r="M47" s="8">
        <v>0.46999999999999886</v>
      </c>
      <c r="N47" s="8">
        <v>0.60000000000000142</v>
      </c>
      <c r="O47">
        <v>600</v>
      </c>
      <c r="P47" s="9">
        <v>20124</v>
      </c>
      <c r="Q47" s="8">
        <v>0.49763897199999896</v>
      </c>
      <c r="R47">
        <v>298.58338319999939</v>
      </c>
      <c r="S47">
        <v>500</v>
      </c>
      <c r="T47">
        <v>5000</v>
      </c>
      <c r="U47" s="9">
        <v>1</v>
      </c>
      <c r="V47">
        <v>-6.5165876777250852E-3</v>
      </c>
      <c r="W47">
        <v>-131.99999999999932</v>
      </c>
      <c r="X47">
        <v>1</v>
      </c>
      <c r="Y47">
        <v>-1</v>
      </c>
      <c r="Z47">
        <v>-1</v>
      </c>
      <c r="AA47">
        <v>1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-1</v>
      </c>
      <c r="AI47">
        <f t="shared" si="3"/>
        <v>1</v>
      </c>
      <c r="AJ47">
        <f>(W47*AI47)</f>
        <v>-131.99999999999932</v>
      </c>
      <c r="AK47">
        <f t="shared" si="2"/>
        <v>131.99999999999932</v>
      </c>
      <c r="AL47" t="str">
        <f t="shared" si="1"/>
        <v/>
      </c>
    </row>
    <row r="48" spans="1:38" x14ac:dyDescent="0.25">
      <c r="A48" t="s">
        <v>23</v>
      </c>
      <c r="B48">
        <v>20180109</v>
      </c>
      <c r="C48">
        <v>33.56</v>
      </c>
      <c r="D48">
        <v>33.76</v>
      </c>
      <c r="E48">
        <v>33.340000000000003</v>
      </c>
      <c r="F48">
        <v>33.700000000000003</v>
      </c>
      <c r="G48">
        <v>53592</v>
      </c>
      <c r="H48">
        <v>212971</v>
      </c>
      <c r="I48">
        <v>201803</v>
      </c>
      <c r="J48">
        <v>3.28</v>
      </c>
      <c r="K48" s="8">
        <v>0.4199999999999946</v>
      </c>
      <c r="L48" s="8">
        <v>0.21999999999999886</v>
      </c>
      <c r="M48" s="8">
        <v>0.19999999999999574</v>
      </c>
      <c r="N48" s="8">
        <v>0.4199999999999946</v>
      </c>
      <c r="O48">
        <v>600</v>
      </c>
      <c r="P48" s="9">
        <v>20220</v>
      </c>
      <c r="Q48" s="8">
        <v>0.48749999999999893</v>
      </c>
      <c r="R48">
        <v>292.49999999999937</v>
      </c>
      <c r="S48">
        <v>500</v>
      </c>
      <c r="T48">
        <v>5000</v>
      </c>
      <c r="U48" s="9">
        <v>1</v>
      </c>
      <c r="V48">
        <v>4.7704233750746478E-3</v>
      </c>
      <c r="W48">
        <v>96.000000000002217</v>
      </c>
      <c r="X48">
        <v>-1</v>
      </c>
      <c r="Y48">
        <v>1</v>
      </c>
      <c r="Z48">
        <v>1</v>
      </c>
      <c r="AA48">
        <v>-1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-1</v>
      </c>
      <c r="AH48">
        <v>1</v>
      </c>
      <c r="AI48">
        <f t="shared" si="3"/>
        <v>-1</v>
      </c>
      <c r="AJ48">
        <f>(W48*AI48)</f>
        <v>-96.000000000002217</v>
      </c>
      <c r="AK48">
        <f t="shared" si="2"/>
        <v>96.000000000002217</v>
      </c>
      <c r="AL48" t="str">
        <f t="shared" si="1"/>
        <v/>
      </c>
    </row>
    <row r="49" spans="1:38" x14ac:dyDescent="0.25">
      <c r="A49" t="s">
        <v>23</v>
      </c>
      <c r="B49">
        <v>20180110</v>
      </c>
      <c r="C49">
        <v>33.65</v>
      </c>
      <c r="D49">
        <v>33.83</v>
      </c>
      <c r="E49">
        <v>33.229999999999997</v>
      </c>
      <c r="F49">
        <v>33.450000000000003</v>
      </c>
      <c r="G49">
        <v>48896</v>
      </c>
      <c r="H49">
        <v>216271</v>
      </c>
      <c r="I49">
        <v>201803</v>
      </c>
      <c r="J49">
        <v>3.24</v>
      </c>
      <c r="K49" s="8">
        <v>0.60000000000000142</v>
      </c>
      <c r="L49" s="8">
        <v>0.12999999999999545</v>
      </c>
      <c r="M49" s="8">
        <v>0.47000000000000597</v>
      </c>
      <c r="N49" s="8">
        <v>0.60000000000000142</v>
      </c>
      <c r="O49">
        <v>600</v>
      </c>
      <c r="P49" s="9">
        <v>20070</v>
      </c>
      <c r="Q49" s="8">
        <v>0.49949999999999906</v>
      </c>
      <c r="R49">
        <v>299.69999999999942</v>
      </c>
      <c r="S49">
        <v>500</v>
      </c>
      <c r="T49">
        <v>5000</v>
      </c>
      <c r="U49" s="9">
        <v>1</v>
      </c>
      <c r="V49">
        <v>-7.418397626112759E-3</v>
      </c>
      <c r="W49">
        <v>-150</v>
      </c>
      <c r="X49">
        <v>-1</v>
      </c>
      <c r="Y49">
        <v>1</v>
      </c>
      <c r="Z49">
        <v>-1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-1</v>
      </c>
      <c r="AG49">
        <v>0</v>
      </c>
      <c r="AH49">
        <v>0</v>
      </c>
      <c r="AI49">
        <f t="shared" si="3"/>
        <v>-1</v>
      </c>
      <c r="AJ49">
        <f>(W49*AI49)</f>
        <v>150</v>
      </c>
      <c r="AK49">
        <f t="shared" si="2"/>
        <v>-150</v>
      </c>
      <c r="AL49" t="str">
        <f t="shared" si="1"/>
        <v/>
      </c>
    </row>
    <row r="50" spans="1:38" x14ac:dyDescent="0.25">
      <c r="A50" t="s">
        <v>23</v>
      </c>
      <c r="B50">
        <v>20180111</v>
      </c>
      <c r="C50">
        <v>33.450000000000003</v>
      </c>
      <c r="D50">
        <v>33.549999999999997</v>
      </c>
      <c r="E50">
        <v>33.08</v>
      </c>
      <c r="F50">
        <v>33.15</v>
      </c>
      <c r="G50">
        <v>55170</v>
      </c>
      <c r="H50">
        <v>212958</v>
      </c>
      <c r="I50">
        <v>201803</v>
      </c>
      <c r="J50">
        <v>3.27</v>
      </c>
      <c r="K50" s="8">
        <v>0.46999999999999886</v>
      </c>
      <c r="L50" s="8">
        <v>9.9999999999994316E-2</v>
      </c>
      <c r="M50" s="8">
        <v>0.37000000000000455</v>
      </c>
      <c r="N50" s="8">
        <v>0.46999999999999886</v>
      </c>
      <c r="O50">
        <v>600</v>
      </c>
      <c r="P50" s="9">
        <v>19890</v>
      </c>
      <c r="Q50" s="8">
        <v>0.495999999999999</v>
      </c>
      <c r="R50">
        <v>297.5999999999994</v>
      </c>
      <c r="S50">
        <v>500</v>
      </c>
      <c r="T50">
        <v>5000</v>
      </c>
      <c r="U50" s="9">
        <v>1</v>
      </c>
      <c r="V50">
        <v>-8.9686098654709785E-3</v>
      </c>
      <c r="W50">
        <v>-180.00000000000253</v>
      </c>
      <c r="X50">
        <v>-1</v>
      </c>
      <c r="Y50">
        <v>1</v>
      </c>
      <c r="Z50">
        <v>-1</v>
      </c>
      <c r="AA50">
        <v>1</v>
      </c>
      <c r="AB50">
        <v>-1</v>
      </c>
      <c r="AC50">
        <v>0</v>
      </c>
      <c r="AD50">
        <v>0</v>
      </c>
      <c r="AE50">
        <v>0</v>
      </c>
      <c r="AF50">
        <v>-1</v>
      </c>
      <c r="AG50">
        <v>-1</v>
      </c>
      <c r="AH50">
        <v>1</v>
      </c>
      <c r="AI50">
        <f t="shared" si="3"/>
        <v>-1</v>
      </c>
      <c r="AJ50">
        <f>(W50*AI50)</f>
        <v>180.00000000000253</v>
      </c>
      <c r="AK50">
        <f t="shared" si="2"/>
        <v>-180.00000000000253</v>
      </c>
      <c r="AL50" t="str">
        <f t="shared" si="1"/>
        <v/>
      </c>
    </row>
    <row r="51" spans="1:38" x14ac:dyDescent="0.25">
      <c r="A51" t="s">
        <v>23</v>
      </c>
      <c r="B51">
        <v>20180112</v>
      </c>
      <c r="C51">
        <v>33.08</v>
      </c>
      <c r="D51">
        <v>33.4</v>
      </c>
      <c r="E51">
        <v>32.83</v>
      </c>
      <c r="F51">
        <v>33.130000000000003</v>
      </c>
      <c r="G51">
        <v>62735</v>
      </c>
      <c r="H51">
        <v>212958</v>
      </c>
      <c r="I51">
        <v>201803</v>
      </c>
      <c r="J51">
        <v>3.29</v>
      </c>
      <c r="K51" s="8">
        <v>0.57000000000000028</v>
      </c>
      <c r="L51" s="8">
        <v>0.25</v>
      </c>
      <c r="M51" s="8">
        <v>0.32000000000000028</v>
      </c>
      <c r="N51" s="8">
        <v>0.57000000000000028</v>
      </c>
      <c r="O51">
        <v>600</v>
      </c>
      <c r="P51" s="9">
        <v>19878</v>
      </c>
      <c r="Q51" s="8">
        <v>0.49999999999999895</v>
      </c>
      <c r="R51">
        <v>299.99999999999937</v>
      </c>
      <c r="S51">
        <v>500</v>
      </c>
      <c r="T51">
        <v>5000</v>
      </c>
      <c r="U51" s="9">
        <v>1</v>
      </c>
      <c r="V51">
        <v>-6.0331825037695391E-4</v>
      </c>
      <c r="W51">
        <v>-11.999999999997613</v>
      </c>
      <c r="X51">
        <v>1</v>
      </c>
      <c r="Y51">
        <v>-1</v>
      </c>
      <c r="Z51">
        <v>-1</v>
      </c>
      <c r="AA51">
        <v>1</v>
      </c>
      <c r="AB51">
        <v>-1</v>
      </c>
      <c r="AC51">
        <v>-1</v>
      </c>
      <c r="AD51">
        <v>1</v>
      </c>
      <c r="AE51">
        <v>-1</v>
      </c>
      <c r="AF51">
        <v>1</v>
      </c>
      <c r="AG51">
        <v>-1</v>
      </c>
      <c r="AH51">
        <v>1</v>
      </c>
      <c r="AI51">
        <f t="shared" si="3"/>
        <v>-1</v>
      </c>
      <c r="AJ51">
        <f>(W51*AI51)</f>
        <v>11.999999999997613</v>
      </c>
      <c r="AK51">
        <f t="shared" si="2"/>
        <v>-11.999999999997613</v>
      </c>
      <c r="AL51" t="str">
        <f t="shared" si="1"/>
        <v/>
      </c>
    </row>
    <row r="52" spans="1:38" x14ac:dyDescent="0.25">
      <c r="A52" t="s">
        <v>24</v>
      </c>
      <c r="B52">
        <v>20171101</v>
      </c>
      <c r="C52">
        <v>107.50744263999999</v>
      </c>
      <c r="D52">
        <v>107.50744263999999</v>
      </c>
      <c r="E52">
        <v>107.45283866</v>
      </c>
      <c r="F52">
        <v>107.4684398</v>
      </c>
      <c r="G52">
        <v>432009</v>
      </c>
      <c r="H52">
        <v>1645329</v>
      </c>
      <c r="I52">
        <v>201712</v>
      </c>
      <c r="J52">
        <v>3.27</v>
      </c>
      <c r="K52" s="8">
        <v>5.4603979999996E-2</v>
      </c>
      <c r="L52" s="8"/>
      <c r="M52" s="8"/>
      <c r="N52" s="8"/>
      <c r="O52">
        <v>2000</v>
      </c>
      <c r="P52" s="9">
        <v>214936.87959999999</v>
      </c>
      <c r="Q52" s="8"/>
      <c r="S52">
        <v>500</v>
      </c>
      <c r="T52">
        <v>5000</v>
      </c>
      <c r="U52" s="9"/>
      <c r="X52">
        <v>1</v>
      </c>
      <c r="Y52">
        <v>-1</v>
      </c>
      <c r="Z52">
        <v>0</v>
      </c>
      <c r="AA52">
        <v>0</v>
      </c>
      <c r="AC52">
        <v>0</v>
      </c>
      <c r="AD52">
        <v>-1</v>
      </c>
      <c r="AE52">
        <v>1</v>
      </c>
      <c r="AF52">
        <v>1</v>
      </c>
      <c r="AG52">
        <v>-1</v>
      </c>
      <c r="AH52">
        <v>1</v>
      </c>
      <c r="AI52">
        <f t="shared" si="3"/>
        <v>0</v>
      </c>
      <c r="AL52" t="str">
        <f t="shared" si="1"/>
        <v/>
      </c>
    </row>
    <row r="53" spans="1:38" x14ac:dyDescent="0.25">
      <c r="A53" t="s">
        <v>24</v>
      </c>
      <c r="B53">
        <v>20171102</v>
      </c>
      <c r="C53">
        <v>107.48404093000001</v>
      </c>
      <c r="D53">
        <v>107.52304377999999</v>
      </c>
      <c r="E53">
        <v>107.4684398</v>
      </c>
      <c r="F53">
        <v>107.49184150000001</v>
      </c>
      <c r="G53">
        <v>334434</v>
      </c>
      <c r="H53">
        <v>1674202</v>
      </c>
      <c r="I53">
        <v>201712</v>
      </c>
      <c r="J53">
        <v>3.17</v>
      </c>
      <c r="K53" s="8">
        <v>5.4603979999996E-2</v>
      </c>
      <c r="L53" s="8">
        <v>5.4603979999996E-2</v>
      </c>
      <c r="M53" s="8">
        <v>0</v>
      </c>
      <c r="N53" s="8">
        <v>5.4603979999996E-2</v>
      </c>
      <c r="O53">
        <v>2000</v>
      </c>
      <c r="P53" s="9">
        <v>214983.68300000002</v>
      </c>
      <c r="Q53" s="8"/>
      <c r="S53">
        <v>500</v>
      </c>
      <c r="T53">
        <v>5000</v>
      </c>
      <c r="U53" s="9"/>
      <c r="V53">
        <v>2.1775416153392379E-4</v>
      </c>
      <c r="X53">
        <v>1</v>
      </c>
      <c r="Y53">
        <v>-1</v>
      </c>
      <c r="Z53">
        <v>1</v>
      </c>
      <c r="AA53">
        <v>-1</v>
      </c>
      <c r="AC53">
        <v>0</v>
      </c>
      <c r="AD53">
        <v>1</v>
      </c>
      <c r="AE53">
        <v>-1</v>
      </c>
      <c r="AF53">
        <v>0</v>
      </c>
      <c r="AG53">
        <v>1</v>
      </c>
      <c r="AH53">
        <v>-1</v>
      </c>
      <c r="AI53">
        <f t="shared" si="3"/>
        <v>1</v>
      </c>
      <c r="AL53" t="str">
        <f t="shared" si="1"/>
        <v/>
      </c>
    </row>
    <row r="54" spans="1:38" x14ac:dyDescent="0.25">
      <c r="A54" t="s">
        <v>24</v>
      </c>
      <c r="B54">
        <v>20171103</v>
      </c>
      <c r="C54">
        <v>107.49184150000001</v>
      </c>
      <c r="D54">
        <v>107.53864492</v>
      </c>
      <c r="E54">
        <v>107.43723752</v>
      </c>
      <c r="F54">
        <v>107.4684398</v>
      </c>
      <c r="G54">
        <v>288972</v>
      </c>
      <c r="H54">
        <v>1696803</v>
      </c>
      <c r="I54">
        <v>201712</v>
      </c>
      <c r="J54">
        <v>3.17</v>
      </c>
      <c r="K54" s="8">
        <v>0.10140739999999937</v>
      </c>
      <c r="L54" s="8">
        <v>4.680341999998916E-2</v>
      </c>
      <c r="M54" s="8">
        <v>5.460398000001021E-2</v>
      </c>
      <c r="N54" s="8">
        <v>0.10140739999999937</v>
      </c>
      <c r="O54">
        <v>2000</v>
      </c>
      <c r="P54" s="9">
        <v>214936.87959999999</v>
      </c>
      <c r="Q54" s="8"/>
      <c r="S54">
        <v>500</v>
      </c>
      <c r="T54">
        <v>5000</v>
      </c>
      <c r="U54" s="9"/>
      <c r="V54">
        <v>-2.177067549820324E-4</v>
      </c>
      <c r="X54">
        <v>1</v>
      </c>
      <c r="Y54">
        <v>-1</v>
      </c>
      <c r="Z54">
        <v>-1</v>
      </c>
      <c r="AA54">
        <v>1</v>
      </c>
      <c r="AC54">
        <v>-1</v>
      </c>
      <c r="AD54">
        <v>1</v>
      </c>
      <c r="AE54">
        <v>-1</v>
      </c>
      <c r="AF54">
        <v>0</v>
      </c>
      <c r="AG54">
        <v>1</v>
      </c>
      <c r="AH54">
        <v>-1</v>
      </c>
      <c r="AI54">
        <f t="shared" si="3"/>
        <v>0</v>
      </c>
      <c r="AL54" t="str">
        <f t="shared" si="1"/>
        <v/>
      </c>
    </row>
    <row r="55" spans="1:38" x14ac:dyDescent="0.25">
      <c r="A55" t="s">
        <v>24</v>
      </c>
      <c r="B55">
        <v>20171106</v>
      </c>
      <c r="C55">
        <v>107.47624036000001</v>
      </c>
      <c r="D55">
        <v>107.49964206999999</v>
      </c>
      <c r="E55">
        <v>107.46063923</v>
      </c>
      <c r="F55">
        <v>107.47624036000001</v>
      </c>
      <c r="G55">
        <v>285676</v>
      </c>
      <c r="H55">
        <v>1724027</v>
      </c>
      <c r="I55">
        <v>201712</v>
      </c>
      <c r="J55">
        <v>3.13</v>
      </c>
      <c r="K55" s="8">
        <v>3.9002839999994876E-2</v>
      </c>
      <c r="L55" s="8">
        <v>3.1202269999994314E-2</v>
      </c>
      <c r="M55" s="8">
        <v>7.8005700000005618E-3</v>
      </c>
      <c r="N55" s="8">
        <v>3.9002839999994876E-2</v>
      </c>
      <c r="O55">
        <v>2000</v>
      </c>
      <c r="P55" s="9">
        <v>214952.48072000002</v>
      </c>
      <c r="Q55" s="8"/>
      <c r="S55">
        <v>500</v>
      </c>
      <c r="T55">
        <v>5000</v>
      </c>
      <c r="U55" s="9"/>
      <c r="V55">
        <v>7.2584658477630937E-5</v>
      </c>
      <c r="X55">
        <v>1</v>
      </c>
      <c r="Y55">
        <v>-1</v>
      </c>
      <c r="Z55">
        <v>1</v>
      </c>
      <c r="AA55">
        <v>-1</v>
      </c>
      <c r="AC55">
        <v>0</v>
      </c>
      <c r="AD55">
        <v>-1</v>
      </c>
      <c r="AE55">
        <v>1</v>
      </c>
      <c r="AF55">
        <v>0</v>
      </c>
      <c r="AG55">
        <v>1</v>
      </c>
      <c r="AH55">
        <v>-1</v>
      </c>
      <c r="AI55">
        <f t="shared" si="3"/>
        <v>1</v>
      </c>
      <c r="AL55" t="str">
        <f t="shared" si="1"/>
        <v/>
      </c>
    </row>
    <row r="56" spans="1:38" x14ac:dyDescent="0.25">
      <c r="A56" t="s">
        <v>24</v>
      </c>
      <c r="B56">
        <v>20171107</v>
      </c>
      <c r="C56">
        <v>107.4684398</v>
      </c>
      <c r="D56">
        <v>107.47624036000001</v>
      </c>
      <c r="E56">
        <v>107.45283866</v>
      </c>
      <c r="F56">
        <v>107.4684398</v>
      </c>
      <c r="G56">
        <v>265254</v>
      </c>
      <c r="H56">
        <v>1743218</v>
      </c>
      <c r="I56">
        <v>201712</v>
      </c>
      <c r="J56">
        <v>3.1</v>
      </c>
      <c r="K56" s="8">
        <v>2.3401700000007963E-2</v>
      </c>
      <c r="L56" s="8">
        <v>0</v>
      </c>
      <c r="M56" s="8">
        <v>2.3401700000007963E-2</v>
      </c>
      <c r="N56" s="8">
        <v>2.3401700000007963E-2</v>
      </c>
      <c r="O56">
        <v>2000</v>
      </c>
      <c r="P56" s="9">
        <v>214936.87959999999</v>
      </c>
      <c r="Q56" s="8"/>
      <c r="S56">
        <v>500</v>
      </c>
      <c r="T56">
        <v>5000</v>
      </c>
      <c r="U56" s="9"/>
      <c r="V56">
        <v>-7.257939032737151E-5</v>
      </c>
      <c r="X56">
        <v>1</v>
      </c>
      <c r="Y56">
        <v>-1</v>
      </c>
      <c r="Z56">
        <v>-1</v>
      </c>
      <c r="AA56">
        <v>1</v>
      </c>
      <c r="AC56">
        <v>0</v>
      </c>
      <c r="AD56">
        <v>1</v>
      </c>
      <c r="AE56">
        <v>-1</v>
      </c>
      <c r="AF56">
        <v>0</v>
      </c>
      <c r="AG56">
        <v>-1</v>
      </c>
      <c r="AH56">
        <v>1</v>
      </c>
      <c r="AI56">
        <f t="shared" si="3"/>
        <v>-1</v>
      </c>
      <c r="AL56" t="str">
        <f t="shared" si="1"/>
        <v/>
      </c>
    </row>
    <row r="57" spans="1:38" x14ac:dyDescent="0.25">
      <c r="A57" t="s">
        <v>24</v>
      </c>
      <c r="B57">
        <v>20171108</v>
      </c>
      <c r="C57">
        <v>107.45283866</v>
      </c>
      <c r="D57">
        <v>107.47624036000001</v>
      </c>
      <c r="E57">
        <v>107.42943695</v>
      </c>
      <c r="F57">
        <v>107.44503809</v>
      </c>
      <c r="G57">
        <v>242937</v>
      </c>
      <c r="H57">
        <v>1749783</v>
      </c>
      <c r="I57">
        <v>201712</v>
      </c>
      <c r="J57">
        <v>3.06</v>
      </c>
      <c r="K57" s="8">
        <v>4.6803410000009649E-2</v>
      </c>
      <c r="L57" s="8">
        <v>7.8005600000068398E-3</v>
      </c>
      <c r="M57" s="8">
        <v>3.9002850000002809E-2</v>
      </c>
      <c r="N57" s="8">
        <v>4.6803410000009649E-2</v>
      </c>
      <c r="O57">
        <v>2000</v>
      </c>
      <c r="P57" s="9">
        <v>214890.07618</v>
      </c>
      <c r="Q57" s="8"/>
      <c r="S57">
        <v>500</v>
      </c>
      <c r="T57">
        <v>5000</v>
      </c>
      <c r="U57" s="9"/>
      <c r="V57">
        <v>-2.1775425458443927E-4</v>
      </c>
      <c r="X57">
        <v>1</v>
      </c>
      <c r="Y57">
        <v>-1</v>
      </c>
      <c r="Z57">
        <v>-1</v>
      </c>
      <c r="AA57">
        <v>1</v>
      </c>
      <c r="AC57">
        <v>0</v>
      </c>
      <c r="AD57">
        <v>-1</v>
      </c>
      <c r="AE57">
        <v>1</v>
      </c>
      <c r="AF57">
        <v>0</v>
      </c>
      <c r="AG57">
        <v>0</v>
      </c>
      <c r="AH57">
        <v>0</v>
      </c>
      <c r="AI57">
        <f t="shared" si="3"/>
        <v>0</v>
      </c>
      <c r="AL57" t="str">
        <f t="shared" si="1"/>
        <v/>
      </c>
    </row>
    <row r="58" spans="1:38" x14ac:dyDescent="0.25">
      <c r="A58" t="s">
        <v>24</v>
      </c>
      <c r="B58">
        <v>20171109</v>
      </c>
      <c r="C58">
        <v>107.43723752</v>
      </c>
      <c r="D58">
        <v>107.47624036000001</v>
      </c>
      <c r="E58">
        <v>107.42163638</v>
      </c>
      <c r="F58">
        <v>107.47624036000001</v>
      </c>
      <c r="G58">
        <v>424312</v>
      </c>
      <c r="H58">
        <v>1749579</v>
      </c>
      <c r="I58">
        <v>201712</v>
      </c>
      <c r="J58">
        <v>3.06</v>
      </c>
      <c r="K58" s="8">
        <v>5.460398000001021E-2</v>
      </c>
      <c r="L58" s="8">
        <v>3.1202270000008525E-2</v>
      </c>
      <c r="M58" s="8">
        <v>2.3401710000001685E-2</v>
      </c>
      <c r="N58" s="8">
        <v>5.460398000001021E-2</v>
      </c>
      <c r="O58">
        <v>2000</v>
      </c>
      <c r="P58" s="9">
        <v>214952.48072000002</v>
      </c>
      <c r="Q58" s="8"/>
      <c r="S58">
        <v>500</v>
      </c>
      <c r="T58">
        <v>5000</v>
      </c>
      <c r="U58" s="9"/>
      <c r="V58">
        <v>2.9040214936563503E-4</v>
      </c>
      <c r="X58">
        <v>-1</v>
      </c>
      <c r="Y58">
        <v>1</v>
      </c>
      <c r="Z58">
        <v>1</v>
      </c>
      <c r="AA58">
        <v>-1</v>
      </c>
      <c r="AB58">
        <v>-1</v>
      </c>
      <c r="AC58">
        <v>0</v>
      </c>
      <c r="AD58">
        <v>1</v>
      </c>
      <c r="AE58">
        <v>-1</v>
      </c>
      <c r="AF58">
        <v>1</v>
      </c>
      <c r="AG58">
        <v>0</v>
      </c>
      <c r="AH58">
        <v>0</v>
      </c>
      <c r="AI58">
        <f t="shared" si="3"/>
        <v>0</v>
      </c>
      <c r="AL58" t="str">
        <f t="shared" si="1"/>
        <v/>
      </c>
    </row>
    <row r="59" spans="1:38" x14ac:dyDescent="0.25">
      <c r="A59" t="s">
        <v>24</v>
      </c>
      <c r="B59">
        <v>20171110</v>
      </c>
      <c r="C59">
        <v>107.46063923</v>
      </c>
      <c r="D59">
        <v>107.4684398</v>
      </c>
      <c r="E59">
        <v>107.41383580999999</v>
      </c>
      <c r="F59">
        <v>107.42163638</v>
      </c>
      <c r="G59">
        <v>286446</v>
      </c>
      <c r="H59">
        <v>1739250</v>
      </c>
      <c r="I59">
        <v>201712</v>
      </c>
      <c r="J59">
        <v>3.04</v>
      </c>
      <c r="K59" s="8">
        <v>5.4603990000003932E-2</v>
      </c>
      <c r="L59" s="8">
        <v>7.8005600000068398E-3</v>
      </c>
      <c r="M59" s="8">
        <v>6.2404550000010772E-2</v>
      </c>
      <c r="N59" s="8">
        <v>6.2404550000010772E-2</v>
      </c>
      <c r="O59">
        <v>2000</v>
      </c>
      <c r="P59" s="9">
        <v>214843.27275999999</v>
      </c>
      <c r="Q59" s="8"/>
      <c r="S59">
        <v>500</v>
      </c>
      <c r="T59">
        <v>5000</v>
      </c>
      <c r="U59" s="9"/>
      <c r="V59">
        <v>-5.080562905541722E-4</v>
      </c>
      <c r="X59">
        <v>-1</v>
      </c>
      <c r="Y59">
        <v>1</v>
      </c>
      <c r="Z59">
        <v>-1</v>
      </c>
      <c r="AA59">
        <v>1</v>
      </c>
      <c r="AB59">
        <v>-1</v>
      </c>
      <c r="AC59">
        <v>0</v>
      </c>
      <c r="AD59">
        <v>1</v>
      </c>
      <c r="AE59">
        <v>-1</v>
      </c>
      <c r="AF59">
        <v>0</v>
      </c>
      <c r="AG59">
        <v>-1</v>
      </c>
      <c r="AH59">
        <v>1</v>
      </c>
      <c r="AI59">
        <f t="shared" si="3"/>
        <v>-1</v>
      </c>
      <c r="AL59" t="str">
        <f t="shared" si="1"/>
        <v/>
      </c>
    </row>
    <row r="60" spans="1:38" x14ac:dyDescent="0.25">
      <c r="A60" t="s">
        <v>24</v>
      </c>
      <c r="B60">
        <v>20171113</v>
      </c>
      <c r="C60">
        <v>107.42943695</v>
      </c>
      <c r="D60">
        <v>107.44503809</v>
      </c>
      <c r="E60">
        <v>107.35923183</v>
      </c>
      <c r="F60">
        <v>107.37483297</v>
      </c>
      <c r="G60">
        <v>281294</v>
      </c>
      <c r="H60">
        <v>1752754</v>
      </c>
      <c r="I60">
        <v>201712</v>
      </c>
      <c r="J60">
        <v>2.93</v>
      </c>
      <c r="K60" s="8">
        <v>8.5806259999998247E-2</v>
      </c>
      <c r="L60" s="8">
        <v>2.3401710000001685E-2</v>
      </c>
      <c r="M60" s="8">
        <v>6.2404549999996561E-2</v>
      </c>
      <c r="N60" s="8">
        <v>8.5806259999998247E-2</v>
      </c>
      <c r="O60">
        <v>2000</v>
      </c>
      <c r="P60" s="9">
        <v>214749.66594000001</v>
      </c>
      <c r="Q60" s="8"/>
      <c r="S60">
        <v>500</v>
      </c>
      <c r="T60">
        <v>5000</v>
      </c>
      <c r="U60" s="9"/>
      <c r="V60">
        <v>-4.3569816637711731E-4</v>
      </c>
      <c r="X60">
        <v>-1</v>
      </c>
      <c r="Y60">
        <v>1</v>
      </c>
      <c r="Z60">
        <v>-1</v>
      </c>
      <c r="AA60">
        <v>1</v>
      </c>
      <c r="AB60">
        <v>-1</v>
      </c>
      <c r="AC60">
        <v>-1</v>
      </c>
      <c r="AD60">
        <v>0</v>
      </c>
      <c r="AE60">
        <v>0</v>
      </c>
      <c r="AF60">
        <v>1</v>
      </c>
      <c r="AG60">
        <v>1</v>
      </c>
      <c r="AH60">
        <v>-1</v>
      </c>
      <c r="AI60">
        <f t="shared" si="3"/>
        <v>-1</v>
      </c>
      <c r="AL60" t="str">
        <f t="shared" si="1"/>
        <v/>
      </c>
    </row>
    <row r="61" spans="1:38" x14ac:dyDescent="0.25">
      <c r="A61" t="s">
        <v>24</v>
      </c>
      <c r="B61">
        <v>20171114</v>
      </c>
      <c r="C61">
        <v>107.3670324</v>
      </c>
      <c r="D61">
        <v>107.38263354</v>
      </c>
      <c r="E61">
        <v>107.34363069</v>
      </c>
      <c r="F61">
        <v>107.35923183</v>
      </c>
      <c r="G61">
        <v>370513</v>
      </c>
      <c r="H61">
        <v>1755213</v>
      </c>
      <c r="I61">
        <v>201712</v>
      </c>
      <c r="J61">
        <v>2.93</v>
      </c>
      <c r="K61" s="8">
        <v>3.9002850000002809E-2</v>
      </c>
      <c r="L61" s="8">
        <v>7.8005700000005618E-3</v>
      </c>
      <c r="M61" s="8">
        <v>3.1202280000002247E-2</v>
      </c>
      <c r="N61" s="8">
        <v>3.9002850000002809E-2</v>
      </c>
      <c r="O61">
        <v>2000</v>
      </c>
      <c r="P61" s="9">
        <v>214718.46366000001</v>
      </c>
      <c r="Q61" s="8"/>
      <c r="S61">
        <v>500</v>
      </c>
      <c r="T61">
        <v>5000</v>
      </c>
      <c r="U61" s="9"/>
      <c r="V61">
        <v>-1.4529605838232136E-4</v>
      </c>
      <c r="X61">
        <v>-1</v>
      </c>
      <c r="Y61">
        <v>1</v>
      </c>
      <c r="Z61">
        <v>-1</v>
      </c>
      <c r="AA61">
        <v>1</v>
      </c>
      <c r="AB61">
        <v>-1</v>
      </c>
      <c r="AC61">
        <v>0</v>
      </c>
      <c r="AD61">
        <v>1</v>
      </c>
      <c r="AE61">
        <v>-1</v>
      </c>
      <c r="AF61">
        <v>0</v>
      </c>
      <c r="AG61">
        <v>1</v>
      </c>
      <c r="AH61">
        <v>-1</v>
      </c>
      <c r="AI61">
        <f t="shared" si="3"/>
        <v>-1</v>
      </c>
      <c r="AL61" t="str">
        <f t="shared" si="1"/>
        <v/>
      </c>
    </row>
    <row r="62" spans="1:38" x14ac:dyDescent="0.25">
      <c r="A62" t="s">
        <v>24</v>
      </c>
      <c r="B62">
        <v>20171115</v>
      </c>
      <c r="C62">
        <v>107.37483297</v>
      </c>
      <c r="D62">
        <v>107.42943695</v>
      </c>
      <c r="E62">
        <v>107.35923183</v>
      </c>
      <c r="F62">
        <v>107.37483297</v>
      </c>
      <c r="G62">
        <v>535684</v>
      </c>
      <c r="H62">
        <v>1731804</v>
      </c>
      <c r="I62">
        <v>201712</v>
      </c>
      <c r="J62">
        <v>3</v>
      </c>
      <c r="K62" s="8">
        <v>7.0205119999997123E-2</v>
      </c>
      <c r="L62" s="8">
        <v>7.0205119999997123E-2</v>
      </c>
      <c r="M62" s="8">
        <v>0</v>
      </c>
      <c r="N62" s="8">
        <v>7.0205119999997123E-2</v>
      </c>
      <c r="O62">
        <v>2000</v>
      </c>
      <c r="P62" s="9">
        <v>214749.66594000001</v>
      </c>
      <c r="Q62" s="8"/>
      <c r="S62">
        <v>500</v>
      </c>
      <c r="T62">
        <v>5000</v>
      </c>
      <c r="U62" s="9"/>
      <c r="V62">
        <v>1.4531717239468555E-4</v>
      </c>
      <c r="X62">
        <v>-1</v>
      </c>
      <c r="Y62">
        <v>1</v>
      </c>
      <c r="Z62">
        <v>1</v>
      </c>
      <c r="AA62">
        <v>-1</v>
      </c>
      <c r="AB62">
        <v>-1</v>
      </c>
      <c r="AC62">
        <v>-1</v>
      </c>
      <c r="AD62">
        <v>0</v>
      </c>
      <c r="AE62">
        <v>0</v>
      </c>
      <c r="AF62">
        <v>1</v>
      </c>
      <c r="AG62">
        <v>-1</v>
      </c>
      <c r="AH62">
        <v>1</v>
      </c>
      <c r="AI62">
        <f t="shared" si="3"/>
        <v>-1</v>
      </c>
      <c r="AL62" t="str">
        <f t="shared" si="1"/>
        <v/>
      </c>
    </row>
    <row r="63" spans="1:38" x14ac:dyDescent="0.25">
      <c r="A63" t="s">
        <v>24</v>
      </c>
      <c r="B63">
        <v>20171116</v>
      </c>
      <c r="C63">
        <v>107.37483297</v>
      </c>
      <c r="D63">
        <v>107.38263354</v>
      </c>
      <c r="E63">
        <v>107.32022898</v>
      </c>
      <c r="F63">
        <v>107.32802955</v>
      </c>
      <c r="G63">
        <v>452645</v>
      </c>
      <c r="H63">
        <v>1741621</v>
      </c>
      <c r="I63">
        <v>201712</v>
      </c>
      <c r="J63">
        <v>2.98</v>
      </c>
      <c r="K63" s="8">
        <v>6.2404560000004494E-2</v>
      </c>
      <c r="L63" s="8">
        <v>7.8005700000005618E-3</v>
      </c>
      <c r="M63" s="8">
        <v>5.4603990000003932E-2</v>
      </c>
      <c r="N63" s="8">
        <v>6.2404560000004494E-2</v>
      </c>
      <c r="O63">
        <v>2000</v>
      </c>
      <c r="P63" s="9">
        <v>214656.05909999998</v>
      </c>
      <c r="Q63" s="8"/>
      <c r="S63">
        <v>500</v>
      </c>
      <c r="T63">
        <v>5000</v>
      </c>
      <c r="U63" s="9"/>
      <c r="V63">
        <v>-4.3588817514696404E-4</v>
      </c>
      <c r="X63">
        <v>-1</v>
      </c>
      <c r="Y63">
        <v>1</v>
      </c>
      <c r="Z63">
        <v>-1</v>
      </c>
      <c r="AA63">
        <v>1</v>
      </c>
      <c r="AB63">
        <v>-1</v>
      </c>
      <c r="AC63">
        <v>1</v>
      </c>
      <c r="AD63">
        <v>0</v>
      </c>
      <c r="AE63">
        <v>0</v>
      </c>
      <c r="AF63">
        <v>-1</v>
      </c>
      <c r="AG63">
        <v>-1</v>
      </c>
      <c r="AH63">
        <v>1</v>
      </c>
      <c r="AI63">
        <f t="shared" si="3"/>
        <v>-1</v>
      </c>
      <c r="AL63" t="str">
        <f t="shared" si="1"/>
        <v/>
      </c>
    </row>
    <row r="64" spans="1:38" x14ac:dyDescent="0.25">
      <c r="A64" t="s">
        <v>24</v>
      </c>
      <c r="B64">
        <v>20171117</v>
      </c>
      <c r="C64">
        <v>107.32802955</v>
      </c>
      <c r="D64">
        <v>107.34363069</v>
      </c>
      <c r="E64">
        <v>107.30462785</v>
      </c>
      <c r="F64">
        <v>107.31242841</v>
      </c>
      <c r="G64">
        <v>376264</v>
      </c>
      <c r="H64">
        <v>1768384</v>
      </c>
      <c r="I64">
        <v>201712</v>
      </c>
      <c r="J64">
        <v>2.96</v>
      </c>
      <c r="K64" s="8">
        <v>3.9002839999994876E-2</v>
      </c>
      <c r="L64" s="8">
        <v>1.5601140000001124E-2</v>
      </c>
      <c r="M64" s="8">
        <v>2.3401699999993752E-2</v>
      </c>
      <c r="N64" s="8">
        <v>3.9002839999994876E-2</v>
      </c>
      <c r="O64">
        <v>2000</v>
      </c>
      <c r="P64" s="9">
        <v>214624.85681999999</v>
      </c>
      <c r="Q64" s="8"/>
      <c r="S64">
        <v>500</v>
      </c>
      <c r="T64">
        <v>5000</v>
      </c>
      <c r="U64" s="9"/>
      <c r="V64">
        <v>-1.4535941883413739E-4</v>
      </c>
      <c r="X64">
        <v>1</v>
      </c>
      <c r="Y64">
        <v>-1</v>
      </c>
      <c r="Z64">
        <v>-1</v>
      </c>
      <c r="AA64">
        <v>1</v>
      </c>
      <c r="AB64">
        <v>-1</v>
      </c>
      <c r="AC64">
        <v>1</v>
      </c>
      <c r="AD64">
        <v>0</v>
      </c>
      <c r="AE64">
        <v>0</v>
      </c>
      <c r="AF64">
        <v>-1</v>
      </c>
      <c r="AG64">
        <v>-1</v>
      </c>
      <c r="AH64">
        <v>1</v>
      </c>
      <c r="AI64">
        <f t="shared" si="3"/>
        <v>0</v>
      </c>
      <c r="AL64" t="str">
        <f t="shared" si="1"/>
        <v/>
      </c>
    </row>
    <row r="65" spans="1:38" x14ac:dyDescent="0.25">
      <c r="A65" t="s">
        <v>24</v>
      </c>
      <c r="B65">
        <v>20171120</v>
      </c>
      <c r="C65">
        <v>107.32022898</v>
      </c>
      <c r="D65">
        <v>107.34363069</v>
      </c>
      <c r="E65">
        <v>107.265625</v>
      </c>
      <c r="F65">
        <v>107.265625</v>
      </c>
      <c r="G65">
        <v>592332</v>
      </c>
      <c r="H65">
        <v>1739370</v>
      </c>
      <c r="I65">
        <v>201712</v>
      </c>
      <c r="J65">
        <v>2.92</v>
      </c>
      <c r="K65" s="8">
        <v>7.8005689999997685E-2</v>
      </c>
      <c r="L65" s="8">
        <v>3.1202280000002247E-2</v>
      </c>
      <c r="M65" s="8">
        <v>4.6803409999995438E-2</v>
      </c>
      <c r="N65" s="8">
        <v>7.8005689999997685E-2</v>
      </c>
      <c r="O65">
        <v>2000</v>
      </c>
      <c r="P65" s="9">
        <v>214531.25</v>
      </c>
      <c r="Q65" s="8"/>
      <c r="S65">
        <v>500</v>
      </c>
      <c r="T65">
        <v>5000</v>
      </c>
      <c r="U65" s="9"/>
      <c r="V65">
        <v>-4.3614156061381261E-4</v>
      </c>
      <c r="X65">
        <v>1</v>
      </c>
      <c r="Y65">
        <v>-1</v>
      </c>
      <c r="Z65">
        <v>-1</v>
      </c>
      <c r="AA65">
        <v>1</v>
      </c>
      <c r="AB65">
        <v>-1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f t="shared" si="3"/>
        <v>0</v>
      </c>
      <c r="AL65" t="str">
        <f t="shared" si="1"/>
        <v/>
      </c>
    </row>
    <row r="66" spans="1:38" x14ac:dyDescent="0.25">
      <c r="A66" t="s">
        <v>24</v>
      </c>
      <c r="B66">
        <v>20171121</v>
      </c>
      <c r="C66">
        <v>107.265625</v>
      </c>
      <c r="D66">
        <v>107.27342557</v>
      </c>
      <c r="E66">
        <v>107.21102102</v>
      </c>
      <c r="F66">
        <v>107.22662215</v>
      </c>
      <c r="G66">
        <v>652930</v>
      </c>
      <c r="H66">
        <v>1575755</v>
      </c>
      <c r="I66">
        <v>201712</v>
      </c>
      <c r="J66">
        <v>2.86</v>
      </c>
      <c r="K66" s="8">
        <v>6.2404549999996561E-2</v>
      </c>
      <c r="L66" s="8">
        <v>7.8005700000005618E-3</v>
      </c>
      <c r="M66" s="8">
        <v>5.4603979999996E-2</v>
      </c>
      <c r="N66" s="8">
        <v>6.2404549999996561E-2</v>
      </c>
      <c r="O66">
        <v>2000</v>
      </c>
      <c r="P66" s="9">
        <v>214453.24429999999</v>
      </c>
      <c r="Q66" s="8"/>
      <c r="S66">
        <v>500</v>
      </c>
      <c r="T66">
        <v>5000</v>
      </c>
      <c r="U66" s="9"/>
      <c r="V66">
        <v>-3.6360996358342023E-4</v>
      </c>
      <c r="X66">
        <v>1</v>
      </c>
      <c r="Y66">
        <v>-1</v>
      </c>
      <c r="Z66">
        <v>-1</v>
      </c>
      <c r="AA66">
        <v>1</v>
      </c>
      <c r="AB66">
        <v>-1</v>
      </c>
      <c r="AC66">
        <v>0</v>
      </c>
      <c r="AD66">
        <v>1</v>
      </c>
      <c r="AE66">
        <v>-1</v>
      </c>
      <c r="AF66">
        <v>1</v>
      </c>
      <c r="AG66">
        <v>0</v>
      </c>
      <c r="AH66">
        <v>0</v>
      </c>
      <c r="AI66">
        <f t="shared" ref="AI66:AI101" si="4">IF(X66+Z66+AC66+AG66&gt;0,1,IF(X66+Z66+AC66+AG66&lt;0,-1,0))</f>
        <v>0</v>
      </c>
      <c r="AL66" t="str">
        <f t="shared" si="1"/>
        <v/>
      </c>
    </row>
    <row r="67" spans="1:38" x14ac:dyDescent="0.25">
      <c r="A67" t="s">
        <v>24</v>
      </c>
      <c r="B67">
        <v>20171122</v>
      </c>
      <c r="C67">
        <v>107.22662215</v>
      </c>
      <c r="D67">
        <v>107.33583012</v>
      </c>
      <c r="E67">
        <v>107.22662215</v>
      </c>
      <c r="F67">
        <v>107.32802955</v>
      </c>
      <c r="G67">
        <v>866495</v>
      </c>
      <c r="H67">
        <v>1300417</v>
      </c>
      <c r="I67">
        <v>201712</v>
      </c>
      <c r="J67">
        <v>2.92</v>
      </c>
      <c r="K67" s="8">
        <v>0.10920796999999993</v>
      </c>
      <c r="L67" s="8">
        <v>0.10920796999999993</v>
      </c>
      <c r="M67" s="8">
        <v>0</v>
      </c>
      <c r="N67" s="8">
        <v>0.10920796999999993</v>
      </c>
      <c r="O67">
        <v>2000</v>
      </c>
      <c r="P67" s="9">
        <v>214656.05909999998</v>
      </c>
      <c r="Q67" s="8"/>
      <c r="S67">
        <v>500</v>
      </c>
      <c r="T67">
        <v>5000</v>
      </c>
      <c r="U67" s="9"/>
      <c r="V67">
        <v>9.4572968882802183E-4</v>
      </c>
      <c r="X67">
        <v>1</v>
      </c>
      <c r="Y67">
        <v>-1</v>
      </c>
      <c r="Z67">
        <v>1</v>
      </c>
      <c r="AA67">
        <v>-1</v>
      </c>
      <c r="AB67">
        <v>-1</v>
      </c>
      <c r="AC67">
        <v>0</v>
      </c>
      <c r="AD67">
        <v>1</v>
      </c>
      <c r="AE67">
        <v>-1</v>
      </c>
      <c r="AF67">
        <v>0</v>
      </c>
      <c r="AG67">
        <v>0</v>
      </c>
      <c r="AH67">
        <v>0</v>
      </c>
      <c r="AI67">
        <f t="shared" si="4"/>
        <v>1</v>
      </c>
      <c r="AL67" t="str">
        <f t="shared" ref="AL67:AL130" si="5">IF(A67="ES",F67,"")</f>
        <v/>
      </c>
    </row>
    <row r="68" spans="1:38" x14ac:dyDescent="0.25">
      <c r="A68" t="s">
        <v>24</v>
      </c>
      <c r="B68">
        <v>20171124</v>
      </c>
      <c r="C68">
        <v>107.32802955</v>
      </c>
      <c r="D68">
        <v>107.33583012</v>
      </c>
      <c r="E68">
        <v>107.28902671</v>
      </c>
      <c r="F68">
        <v>107.28902671</v>
      </c>
      <c r="G68">
        <v>386756</v>
      </c>
      <c r="H68">
        <v>1156983</v>
      </c>
      <c r="I68">
        <v>201712</v>
      </c>
      <c r="J68">
        <v>2.89</v>
      </c>
      <c r="K68" s="8">
        <v>4.6803409999995438E-2</v>
      </c>
      <c r="L68" s="8">
        <v>7.8005700000005618E-3</v>
      </c>
      <c r="M68" s="8">
        <v>3.9002839999994876E-2</v>
      </c>
      <c r="N68" s="8">
        <v>4.6803409999995438E-2</v>
      </c>
      <c r="O68">
        <v>2000</v>
      </c>
      <c r="P68" s="9">
        <v>214578.05342000001</v>
      </c>
      <c r="Q68" s="8"/>
      <c r="S68">
        <v>500</v>
      </c>
      <c r="T68">
        <v>5000</v>
      </c>
      <c r="U68" s="9"/>
      <c r="V68">
        <v>-3.6339845391296366E-4</v>
      </c>
      <c r="X68">
        <v>-1</v>
      </c>
      <c r="Y68">
        <v>1</v>
      </c>
      <c r="Z68">
        <v>-1</v>
      </c>
      <c r="AA68">
        <v>1</v>
      </c>
      <c r="AB68">
        <v>-1</v>
      </c>
      <c r="AC68">
        <v>0</v>
      </c>
      <c r="AD68">
        <v>-1</v>
      </c>
      <c r="AE68">
        <v>1</v>
      </c>
      <c r="AF68">
        <v>-1</v>
      </c>
      <c r="AG68">
        <v>-1</v>
      </c>
      <c r="AH68">
        <v>1</v>
      </c>
      <c r="AI68">
        <f t="shared" si="4"/>
        <v>-1</v>
      </c>
      <c r="AL68" t="str">
        <f t="shared" si="5"/>
        <v/>
      </c>
    </row>
    <row r="69" spans="1:38" x14ac:dyDescent="0.25">
      <c r="A69" t="s">
        <v>24</v>
      </c>
      <c r="B69">
        <v>20171127</v>
      </c>
      <c r="C69">
        <v>107.29682728</v>
      </c>
      <c r="D69">
        <v>107.31242841</v>
      </c>
      <c r="E69">
        <v>107.265625</v>
      </c>
      <c r="F69">
        <v>107.31242841</v>
      </c>
      <c r="G69">
        <v>1258620</v>
      </c>
      <c r="H69">
        <v>706307</v>
      </c>
      <c r="I69">
        <v>201712</v>
      </c>
      <c r="J69">
        <v>2.88</v>
      </c>
      <c r="K69" s="8">
        <v>4.6803409999995438E-2</v>
      </c>
      <c r="L69" s="8">
        <v>2.3401699999993752E-2</v>
      </c>
      <c r="M69" s="8">
        <v>2.3401710000001685E-2</v>
      </c>
      <c r="N69" s="8">
        <v>4.6803409999995438E-2</v>
      </c>
      <c r="O69">
        <v>2000</v>
      </c>
      <c r="P69" s="9">
        <v>214624.85681999999</v>
      </c>
      <c r="Q69" s="8"/>
      <c r="S69">
        <v>500</v>
      </c>
      <c r="T69">
        <v>5000</v>
      </c>
      <c r="U69" s="9"/>
      <c r="V69">
        <v>2.1811829893142809E-4</v>
      </c>
      <c r="X69">
        <v>-1</v>
      </c>
      <c r="Y69">
        <v>1</v>
      </c>
      <c r="Z69">
        <v>1</v>
      </c>
      <c r="AA69">
        <v>-1</v>
      </c>
      <c r="AB69">
        <v>-1</v>
      </c>
      <c r="AC69">
        <v>-1</v>
      </c>
      <c r="AD69">
        <v>0</v>
      </c>
      <c r="AE69">
        <v>0</v>
      </c>
      <c r="AF69">
        <v>-1</v>
      </c>
      <c r="AG69">
        <v>0</v>
      </c>
      <c r="AH69">
        <v>0</v>
      </c>
      <c r="AI69">
        <f t="shared" si="4"/>
        <v>-1</v>
      </c>
      <c r="AL69" t="str">
        <f t="shared" si="5"/>
        <v/>
      </c>
    </row>
    <row r="70" spans="1:38" x14ac:dyDescent="0.25">
      <c r="A70" t="s">
        <v>24</v>
      </c>
      <c r="B70">
        <v>20171128</v>
      </c>
      <c r="C70">
        <v>107.30462785</v>
      </c>
      <c r="D70">
        <v>107.33583012</v>
      </c>
      <c r="E70">
        <v>107.27342557</v>
      </c>
      <c r="F70">
        <v>107.28902671</v>
      </c>
      <c r="G70">
        <v>1133444</v>
      </c>
      <c r="H70">
        <v>335440</v>
      </c>
      <c r="I70">
        <v>201712</v>
      </c>
      <c r="J70">
        <v>2.96</v>
      </c>
      <c r="K70" s="8">
        <v>6.2404549999996561E-2</v>
      </c>
      <c r="L70" s="8">
        <v>2.3401710000001685E-2</v>
      </c>
      <c r="M70" s="8">
        <v>3.9002839999994876E-2</v>
      </c>
      <c r="N70" s="8">
        <v>6.2404549999996561E-2</v>
      </c>
      <c r="O70">
        <v>2000</v>
      </c>
      <c r="P70" s="9">
        <v>214578.05342000001</v>
      </c>
      <c r="Q70" s="8"/>
      <c r="S70">
        <v>500</v>
      </c>
      <c r="T70">
        <v>5000</v>
      </c>
      <c r="U70" s="9"/>
      <c r="V70">
        <v>-2.1807073371394366E-4</v>
      </c>
      <c r="X70">
        <v>-1</v>
      </c>
      <c r="Y70">
        <v>1</v>
      </c>
      <c r="Z70">
        <v>-1</v>
      </c>
      <c r="AA70">
        <v>1</v>
      </c>
      <c r="AB70">
        <v>1</v>
      </c>
      <c r="AC70">
        <v>-1</v>
      </c>
      <c r="AD70">
        <v>-1</v>
      </c>
      <c r="AE70">
        <v>1</v>
      </c>
      <c r="AF70">
        <v>0</v>
      </c>
      <c r="AG70">
        <v>-1</v>
      </c>
      <c r="AH70">
        <v>1</v>
      </c>
      <c r="AI70">
        <f t="shared" si="4"/>
        <v>-1</v>
      </c>
      <c r="AL70" t="str">
        <f t="shared" si="5"/>
        <v/>
      </c>
    </row>
    <row r="71" spans="1:38" x14ac:dyDescent="0.25">
      <c r="A71" t="s">
        <v>24</v>
      </c>
      <c r="B71">
        <v>20171129</v>
      </c>
      <c r="C71">
        <v>107.2890625</v>
      </c>
      <c r="D71">
        <v>107.296875</v>
      </c>
      <c r="E71">
        <v>107.2265625</v>
      </c>
      <c r="F71">
        <v>107.265625</v>
      </c>
      <c r="G71">
        <v>503309</v>
      </c>
      <c r="H71">
        <v>1654936</v>
      </c>
      <c r="I71">
        <v>201803</v>
      </c>
      <c r="J71">
        <v>3</v>
      </c>
      <c r="K71" s="10">
        <v>7.03125E-2</v>
      </c>
      <c r="L71" s="10">
        <v>7.8482899999983147E-3</v>
      </c>
      <c r="M71" s="10">
        <v>6.2464210000001685E-2</v>
      </c>
      <c r="N71" s="10">
        <v>7.03125E-2</v>
      </c>
      <c r="O71">
        <v>2000</v>
      </c>
      <c r="P71" s="12">
        <v>214531.25</v>
      </c>
      <c r="Q71" s="10"/>
      <c r="R71" s="11"/>
      <c r="S71" s="11">
        <v>500</v>
      </c>
      <c r="T71">
        <v>5000</v>
      </c>
      <c r="U71" s="12"/>
      <c r="V71" s="11">
        <v>-2.1811839213767888E-4</v>
      </c>
      <c r="W71" s="11"/>
      <c r="X71">
        <v>-1</v>
      </c>
      <c r="Y71">
        <v>1</v>
      </c>
      <c r="Z71">
        <v>-1</v>
      </c>
      <c r="AA71">
        <v>1</v>
      </c>
      <c r="AB71">
        <v>1</v>
      </c>
      <c r="AC71">
        <v>-1</v>
      </c>
      <c r="AD71">
        <v>0</v>
      </c>
      <c r="AE71">
        <v>0</v>
      </c>
      <c r="AF71">
        <v>-1</v>
      </c>
      <c r="AG71">
        <v>0</v>
      </c>
      <c r="AH71">
        <v>0</v>
      </c>
      <c r="AI71">
        <f t="shared" si="4"/>
        <v>-1</v>
      </c>
      <c r="AL71" t="str">
        <f t="shared" si="5"/>
        <v/>
      </c>
    </row>
    <row r="72" spans="1:38" x14ac:dyDescent="0.25">
      <c r="A72" t="s">
        <v>24</v>
      </c>
      <c r="B72" s="11">
        <v>20171130</v>
      </c>
      <c r="C72" s="11">
        <v>107.25</v>
      </c>
      <c r="D72" s="11">
        <v>107.2578125</v>
      </c>
      <c r="E72" s="11">
        <v>107.1796875</v>
      </c>
      <c r="F72" s="11">
        <v>107.203125</v>
      </c>
      <c r="G72" s="11">
        <v>647732</v>
      </c>
      <c r="H72" s="11">
        <v>1666122</v>
      </c>
      <c r="I72" s="11">
        <v>201803</v>
      </c>
      <c r="J72" s="11">
        <v>3.04</v>
      </c>
      <c r="K72" s="10">
        <v>7.8125E-2</v>
      </c>
      <c r="L72" s="10">
        <v>7.8125E-3</v>
      </c>
      <c r="M72" s="10">
        <v>8.59375E-2</v>
      </c>
      <c r="N72" s="10">
        <v>8.59375E-2</v>
      </c>
      <c r="O72">
        <v>2000</v>
      </c>
      <c r="P72" s="12">
        <v>214406.25</v>
      </c>
      <c r="Q72" s="10">
        <v>6.2026453500000397E-2</v>
      </c>
      <c r="R72" s="11">
        <v>124.0529070000008</v>
      </c>
      <c r="S72" s="11">
        <v>500</v>
      </c>
      <c r="T72">
        <v>5000</v>
      </c>
      <c r="U72" s="12">
        <v>4</v>
      </c>
      <c r="V72" s="11">
        <v>-5.8266569555717404E-4</v>
      </c>
      <c r="W72" s="11"/>
      <c r="X72" s="11">
        <v>-1</v>
      </c>
      <c r="Y72">
        <v>1</v>
      </c>
      <c r="Z72">
        <v>-1</v>
      </c>
      <c r="AA72">
        <v>1</v>
      </c>
      <c r="AB72">
        <v>1</v>
      </c>
      <c r="AC72">
        <v>1</v>
      </c>
      <c r="AD72">
        <v>1</v>
      </c>
      <c r="AE72">
        <v>-1</v>
      </c>
      <c r="AF72">
        <v>-1</v>
      </c>
      <c r="AG72">
        <v>1</v>
      </c>
      <c r="AH72">
        <v>-1</v>
      </c>
      <c r="AI72">
        <f t="shared" si="4"/>
        <v>0</v>
      </c>
      <c r="AL72" t="str">
        <f t="shared" si="5"/>
        <v/>
      </c>
    </row>
    <row r="73" spans="1:38" x14ac:dyDescent="0.25">
      <c r="A73" t="s">
        <v>24</v>
      </c>
      <c r="B73">
        <v>20171201</v>
      </c>
      <c r="C73">
        <v>107.203125</v>
      </c>
      <c r="D73">
        <v>107.2890625</v>
      </c>
      <c r="E73">
        <v>107.1328125</v>
      </c>
      <c r="F73">
        <v>107.21875</v>
      </c>
      <c r="G73">
        <v>781677</v>
      </c>
      <c r="H73">
        <v>1703171</v>
      </c>
      <c r="I73">
        <v>201803</v>
      </c>
      <c r="J73">
        <v>2.96</v>
      </c>
      <c r="K73" s="8">
        <v>0.15625</v>
      </c>
      <c r="L73" s="8">
        <v>8.59375E-2</v>
      </c>
      <c r="M73" s="8">
        <v>7.03125E-2</v>
      </c>
      <c r="N73" s="8">
        <v>0.15625</v>
      </c>
      <c r="O73">
        <v>2000</v>
      </c>
      <c r="P73" s="9">
        <v>214437.5</v>
      </c>
      <c r="Q73" s="8">
        <v>6.7108754500000603E-2</v>
      </c>
      <c r="R73">
        <v>134.2175090000012</v>
      </c>
      <c r="S73">
        <v>500</v>
      </c>
      <c r="T73">
        <v>5000</v>
      </c>
      <c r="U73" s="9">
        <v>3</v>
      </c>
      <c r="V73">
        <v>1.4575134819997084E-4</v>
      </c>
      <c r="W73">
        <v>125</v>
      </c>
      <c r="X73">
        <v>-1</v>
      </c>
      <c r="Y73">
        <v>1</v>
      </c>
      <c r="Z73">
        <v>1</v>
      </c>
      <c r="AA73">
        <v>-1</v>
      </c>
      <c r="AB73">
        <v>-1</v>
      </c>
      <c r="AC73">
        <v>1</v>
      </c>
      <c r="AD73">
        <v>-1</v>
      </c>
      <c r="AE73">
        <v>1</v>
      </c>
      <c r="AF73">
        <v>1</v>
      </c>
      <c r="AG73">
        <v>1</v>
      </c>
      <c r="AH73">
        <v>-1</v>
      </c>
      <c r="AI73">
        <f t="shared" si="4"/>
        <v>1</v>
      </c>
      <c r="AJ73">
        <f>(W73*AI73)</f>
        <v>125</v>
      </c>
      <c r="AK73">
        <f>-1*AJ73</f>
        <v>-125</v>
      </c>
      <c r="AL73" t="str">
        <f t="shared" si="5"/>
        <v/>
      </c>
    </row>
    <row r="74" spans="1:38" x14ac:dyDescent="0.25">
      <c r="A74" t="s">
        <v>24</v>
      </c>
      <c r="B74">
        <v>20171204</v>
      </c>
      <c r="C74">
        <v>107.1796875</v>
      </c>
      <c r="D74">
        <v>107.1875</v>
      </c>
      <c r="E74">
        <v>107.1328125</v>
      </c>
      <c r="F74">
        <v>107.15625</v>
      </c>
      <c r="G74">
        <v>326291</v>
      </c>
      <c r="H74">
        <v>1702764</v>
      </c>
      <c r="I74">
        <v>201803</v>
      </c>
      <c r="J74">
        <v>2.95</v>
      </c>
      <c r="K74" s="8">
        <v>5.46875E-2</v>
      </c>
      <c r="L74" s="8">
        <v>3.125E-2</v>
      </c>
      <c r="M74" s="8">
        <v>8.59375E-2</v>
      </c>
      <c r="N74" s="8">
        <v>8.59375E-2</v>
      </c>
      <c r="O74">
        <v>2000</v>
      </c>
      <c r="P74" s="9">
        <v>214312.5</v>
      </c>
      <c r="Q74" s="8">
        <v>6.6335259500000632E-2</v>
      </c>
      <c r="R74">
        <v>132.67051900000126</v>
      </c>
      <c r="S74">
        <v>500</v>
      </c>
      <c r="T74">
        <v>5000</v>
      </c>
      <c r="U74" s="9">
        <v>3</v>
      </c>
      <c r="V74">
        <v>-5.8292043136111925E-4</v>
      </c>
      <c r="W74">
        <v>-375</v>
      </c>
      <c r="X74">
        <v>1</v>
      </c>
      <c r="Y74">
        <v>-1</v>
      </c>
      <c r="Z74">
        <v>-1</v>
      </c>
      <c r="AA74">
        <v>1</v>
      </c>
      <c r="AB74">
        <v>-1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-1</v>
      </c>
      <c r="AI74">
        <f t="shared" si="4"/>
        <v>1</v>
      </c>
      <c r="AJ74">
        <f>(W74*AI74)</f>
        <v>-375</v>
      </c>
      <c r="AK74">
        <f t="shared" ref="AK74:AK101" si="6">-1*AJ74</f>
        <v>375</v>
      </c>
      <c r="AL74" t="str">
        <f t="shared" si="5"/>
        <v/>
      </c>
    </row>
    <row r="75" spans="1:38" x14ac:dyDescent="0.25">
      <c r="A75" t="s">
        <v>24</v>
      </c>
      <c r="B75">
        <v>20171205</v>
      </c>
      <c r="C75">
        <v>107.15625</v>
      </c>
      <c r="D75">
        <v>107.1640625</v>
      </c>
      <c r="E75">
        <v>107.09375</v>
      </c>
      <c r="F75">
        <v>107.1171875</v>
      </c>
      <c r="G75">
        <v>423617</v>
      </c>
      <c r="H75">
        <v>1721305</v>
      </c>
      <c r="I75">
        <v>201803</v>
      </c>
      <c r="J75">
        <v>2.91</v>
      </c>
      <c r="K75" s="8">
        <v>7.03125E-2</v>
      </c>
      <c r="L75" s="8">
        <v>7.8125E-3</v>
      </c>
      <c r="M75" s="8">
        <v>6.25E-2</v>
      </c>
      <c r="N75" s="8">
        <v>7.03125E-2</v>
      </c>
      <c r="O75">
        <v>2000</v>
      </c>
      <c r="P75" s="9">
        <v>214234.375</v>
      </c>
      <c r="Q75" s="8">
        <v>6.7900742500000888E-2</v>
      </c>
      <c r="R75">
        <v>135.80148500000178</v>
      </c>
      <c r="S75">
        <v>500</v>
      </c>
      <c r="T75">
        <v>5000</v>
      </c>
      <c r="U75" s="9">
        <v>3</v>
      </c>
      <c r="V75">
        <v>-3.6453776611256928E-4</v>
      </c>
      <c r="W75">
        <v>-234.375</v>
      </c>
      <c r="X75">
        <v>1</v>
      </c>
      <c r="Y75">
        <v>-1</v>
      </c>
      <c r="Z75">
        <v>-1</v>
      </c>
      <c r="AA75">
        <v>1</v>
      </c>
      <c r="AB75">
        <v>-1</v>
      </c>
      <c r="AC75">
        <v>1</v>
      </c>
      <c r="AD75">
        <v>-1</v>
      </c>
      <c r="AE75">
        <v>1</v>
      </c>
      <c r="AF75">
        <v>1</v>
      </c>
      <c r="AG75">
        <v>0</v>
      </c>
      <c r="AH75">
        <v>0</v>
      </c>
      <c r="AI75">
        <f t="shared" si="4"/>
        <v>1</v>
      </c>
      <c r="AJ75">
        <f>(W75*AI75)</f>
        <v>-234.375</v>
      </c>
      <c r="AK75">
        <f t="shared" si="6"/>
        <v>234.375</v>
      </c>
      <c r="AL75" t="str">
        <f t="shared" si="5"/>
        <v/>
      </c>
    </row>
    <row r="76" spans="1:38" x14ac:dyDescent="0.25">
      <c r="A76" t="s">
        <v>24</v>
      </c>
      <c r="B76">
        <v>20171206</v>
      </c>
      <c r="C76">
        <v>107.1328125</v>
      </c>
      <c r="D76">
        <v>107.1953125</v>
      </c>
      <c r="E76">
        <v>107.1171875</v>
      </c>
      <c r="F76">
        <v>107.1640625</v>
      </c>
      <c r="G76">
        <v>454566</v>
      </c>
      <c r="H76">
        <v>1705847</v>
      </c>
      <c r="I76">
        <v>201803</v>
      </c>
      <c r="J76">
        <v>2.9</v>
      </c>
      <c r="K76" s="8">
        <v>7.8125E-2</v>
      </c>
      <c r="L76" s="8">
        <v>7.8125E-2</v>
      </c>
      <c r="M76" s="8">
        <v>0</v>
      </c>
      <c r="N76" s="8">
        <v>7.8125E-2</v>
      </c>
      <c r="O76">
        <v>2000</v>
      </c>
      <c r="P76" s="9">
        <v>214328.125</v>
      </c>
      <c r="Q76" s="8">
        <v>7.0636907500000484E-2</v>
      </c>
      <c r="R76">
        <v>141.27381500000098</v>
      </c>
      <c r="S76">
        <v>500</v>
      </c>
      <c r="T76">
        <v>5000</v>
      </c>
      <c r="U76" s="9">
        <v>3</v>
      </c>
      <c r="V76">
        <v>4.376048428269273E-4</v>
      </c>
      <c r="W76">
        <v>281.25</v>
      </c>
      <c r="X76">
        <v>-1</v>
      </c>
      <c r="Y76">
        <v>1</v>
      </c>
      <c r="Z76">
        <v>1</v>
      </c>
      <c r="AA76">
        <v>-1</v>
      </c>
      <c r="AB76">
        <v>-1</v>
      </c>
      <c r="AC76">
        <v>0</v>
      </c>
      <c r="AD76">
        <v>0</v>
      </c>
      <c r="AE76">
        <v>0</v>
      </c>
      <c r="AF76">
        <v>1</v>
      </c>
      <c r="AG76">
        <v>-1</v>
      </c>
      <c r="AH76">
        <v>1</v>
      </c>
      <c r="AI76">
        <f t="shared" si="4"/>
        <v>-1</v>
      </c>
      <c r="AJ76">
        <f>(W76*AI76)</f>
        <v>-281.25</v>
      </c>
      <c r="AK76">
        <f t="shared" si="6"/>
        <v>281.25</v>
      </c>
      <c r="AL76" t="str">
        <f t="shared" si="5"/>
        <v/>
      </c>
    </row>
    <row r="77" spans="1:38" x14ac:dyDescent="0.25">
      <c r="A77" t="s">
        <v>24</v>
      </c>
      <c r="B77">
        <v>20171207</v>
      </c>
      <c r="C77">
        <v>107.15625</v>
      </c>
      <c r="D77">
        <v>107.1796875</v>
      </c>
      <c r="E77">
        <v>107.140625</v>
      </c>
      <c r="F77">
        <v>107.1484375</v>
      </c>
      <c r="G77">
        <v>329365</v>
      </c>
      <c r="H77">
        <v>1714870</v>
      </c>
      <c r="I77">
        <v>201803</v>
      </c>
      <c r="J77">
        <v>2.87</v>
      </c>
      <c r="K77" s="8">
        <v>3.90625E-2</v>
      </c>
      <c r="L77" s="8">
        <v>1.5625E-2</v>
      </c>
      <c r="M77" s="8">
        <v>2.34375E-2</v>
      </c>
      <c r="N77" s="8">
        <v>3.90625E-2</v>
      </c>
      <c r="O77">
        <v>2000</v>
      </c>
      <c r="P77" s="9">
        <v>214296.875</v>
      </c>
      <c r="Q77" s="8">
        <v>7.024986200000001E-2</v>
      </c>
      <c r="R77">
        <v>140.49972400000001</v>
      </c>
      <c r="S77">
        <v>500</v>
      </c>
      <c r="T77">
        <v>5000</v>
      </c>
      <c r="U77" s="9">
        <v>3</v>
      </c>
      <c r="V77">
        <v>-1.4580447619741925E-4</v>
      </c>
      <c r="W77">
        <v>-93.75</v>
      </c>
      <c r="X77">
        <v>-1</v>
      </c>
      <c r="Y77">
        <v>1</v>
      </c>
      <c r="Z77">
        <v>-1</v>
      </c>
      <c r="AA77">
        <v>1</v>
      </c>
      <c r="AB77">
        <v>-1</v>
      </c>
      <c r="AC77">
        <v>0</v>
      </c>
      <c r="AD77">
        <v>1</v>
      </c>
      <c r="AE77">
        <v>-1</v>
      </c>
      <c r="AF77">
        <v>-1</v>
      </c>
      <c r="AG77">
        <v>1</v>
      </c>
      <c r="AH77">
        <v>-1</v>
      </c>
      <c r="AI77">
        <f t="shared" si="4"/>
        <v>-1</v>
      </c>
      <c r="AJ77">
        <f>(W77*AI77)</f>
        <v>93.75</v>
      </c>
      <c r="AK77">
        <f t="shared" si="6"/>
        <v>-93.75</v>
      </c>
      <c r="AL77" t="str">
        <f t="shared" si="5"/>
        <v/>
      </c>
    </row>
    <row r="78" spans="1:38" x14ac:dyDescent="0.25">
      <c r="A78" t="s">
        <v>24</v>
      </c>
      <c r="B78">
        <v>20171208</v>
      </c>
      <c r="C78">
        <v>107.15625</v>
      </c>
      <c r="D78">
        <v>107.203125</v>
      </c>
      <c r="E78">
        <v>107.125</v>
      </c>
      <c r="F78">
        <v>107.171875</v>
      </c>
      <c r="G78">
        <v>327225</v>
      </c>
      <c r="H78">
        <v>1726324</v>
      </c>
      <c r="I78">
        <v>201803</v>
      </c>
      <c r="J78">
        <v>2.92</v>
      </c>
      <c r="K78" s="8">
        <v>7.8125E-2</v>
      </c>
      <c r="L78" s="8">
        <v>5.46875E-2</v>
      </c>
      <c r="M78" s="8">
        <v>2.34375E-2</v>
      </c>
      <c r="N78" s="8">
        <v>7.8125E-2</v>
      </c>
      <c r="O78">
        <v>2000</v>
      </c>
      <c r="P78" s="9">
        <v>214343.75</v>
      </c>
      <c r="Q78" s="8">
        <v>7.1425912999999494E-2</v>
      </c>
      <c r="R78">
        <v>142.85182599999899</v>
      </c>
      <c r="S78">
        <v>500</v>
      </c>
      <c r="T78">
        <v>5000</v>
      </c>
      <c r="U78" s="9">
        <v>3</v>
      </c>
      <c r="V78">
        <v>2.1873860736419979E-4</v>
      </c>
      <c r="W78">
        <v>140.62500000000003</v>
      </c>
      <c r="X78">
        <v>1</v>
      </c>
      <c r="Y78">
        <v>-1</v>
      </c>
      <c r="Z78">
        <v>1</v>
      </c>
      <c r="AA78">
        <v>-1</v>
      </c>
      <c r="AB78">
        <v>-1</v>
      </c>
      <c r="AC78">
        <v>1</v>
      </c>
      <c r="AD78">
        <v>1</v>
      </c>
      <c r="AE78">
        <v>-1</v>
      </c>
      <c r="AF78">
        <v>-1</v>
      </c>
      <c r="AG78">
        <v>0</v>
      </c>
      <c r="AH78">
        <v>0</v>
      </c>
      <c r="AI78">
        <f t="shared" si="4"/>
        <v>1</v>
      </c>
      <c r="AJ78">
        <f>(W78*AI78)</f>
        <v>140.62500000000003</v>
      </c>
      <c r="AK78">
        <f t="shared" si="6"/>
        <v>-140.62500000000003</v>
      </c>
      <c r="AL78" t="str">
        <f t="shared" si="5"/>
        <v/>
      </c>
    </row>
    <row r="79" spans="1:38" x14ac:dyDescent="0.25">
      <c r="A79" t="s">
        <v>24</v>
      </c>
      <c r="B79">
        <v>20171211</v>
      </c>
      <c r="C79">
        <v>107.171875</v>
      </c>
      <c r="D79">
        <v>107.2109375</v>
      </c>
      <c r="E79">
        <v>107.1171875</v>
      </c>
      <c r="F79">
        <v>107.125</v>
      </c>
      <c r="G79">
        <v>223476</v>
      </c>
      <c r="H79">
        <v>1723266</v>
      </c>
      <c r="I79">
        <v>201803</v>
      </c>
      <c r="J79">
        <v>2.96</v>
      </c>
      <c r="K79" s="8">
        <v>9.375E-2</v>
      </c>
      <c r="L79" s="8">
        <v>3.90625E-2</v>
      </c>
      <c r="M79" s="8">
        <v>5.46875E-2</v>
      </c>
      <c r="N79" s="8">
        <v>9.375E-2</v>
      </c>
      <c r="O79">
        <v>2000</v>
      </c>
      <c r="P79" s="9">
        <v>214250</v>
      </c>
      <c r="Q79" s="8">
        <v>7.2993185499998961E-2</v>
      </c>
      <c r="R79">
        <v>145.98637099999792</v>
      </c>
      <c r="S79">
        <v>500</v>
      </c>
      <c r="T79">
        <v>5000</v>
      </c>
      <c r="U79" s="9">
        <v>3</v>
      </c>
      <c r="V79">
        <v>-4.3738154249890656E-4</v>
      </c>
      <c r="W79">
        <v>-281.25</v>
      </c>
      <c r="X79">
        <v>1</v>
      </c>
      <c r="Y79">
        <v>-1</v>
      </c>
      <c r="Z79">
        <v>-1</v>
      </c>
      <c r="AA79">
        <v>1</v>
      </c>
      <c r="AB79">
        <v>-1</v>
      </c>
      <c r="AC79">
        <v>-1</v>
      </c>
      <c r="AD79">
        <v>0</v>
      </c>
      <c r="AE79">
        <v>0</v>
      </c>
      <c r="AF79">
        <v>1</v>
      </c>
      <c r="AG79">
        <v>0</v>
      </c>
      <c r="AH79">
        <v>0</v>
      </c>
      <c r="AI79">
        <f t="shared" si="4"/>
        <v>-1</v>
      </c>
      <c r="AJ79">
        <f>(W79*AI79)</f>
        <v>281.25</v>
      </c>
      <c r="AK79">
        <f t="shared" si="6"/>
        <v>-281.25</v>
      </c>
      <c r="AL79" t="str">
        <f t="shared" si="5"/>
        <v/>
      </c>
    </row>
    <row r="80" spans="1:38" x14ac:dyDescent="0.25">
      <c r="A80" t="s">
        <v>24</v>
      </c>
      <c r="B80">
        <v>20171212</v>
      </c>
      <c r="C80">
        <v>107.125</v>
      </c>
      <c r="D80">
        <v>107.1328125</v>
      </c>
      <c r="E80">
        <v>107.0703125</v>
      </c>
      <c r="F80">
        <v>107.109375</v>
      </c>
      <c r="G80">
        <v>354501</v>
      </c>
      <c r="H80">
        <v>1730394</v>
      </c>
      <c r="I80">
        <v>201803</v>
      </c>
      <c r="J80">
        <v>2.81</v>
      </c>
      <c r="K80" s="8">
        <v>6.25E-2</v>
      </c>
      <c r="L80" s="8">
        <v>7.8125E-3</v>
      </c>
      <c r="M80" s="8">
        <v>5.46875E-2</v>
      </c>
      <c r="N80" s="8">
        <v>6.25E-2</v>
      </c>
      <c r="O80">
        <v>2000</v>
      </c>
      <c r="P80" s="9">
        <v>214218.75</v>
      </c>
      <c r="Q80" s="8">
        <v>7.1827872499999043E-2</v>
      </c>
      <c r="R80">
        <v>143.65574499999809</v>
      </c>
      <c r="S80">
        <v>500</v>
      </c>
      <c r="T80">
        <v>5000</v>
      </c>
      <c r="U80" s="9">
        <v>3</v>
      </c>
      <c r="V80">
        <v>-1.4585764294049007E-4</v>
      </c>
      <c r="W80">
        <v>-93.749999999999986</v>
      </c>
      <c r="X80">
        <v>-1</v>
      </c>
      <c r="Y80">
        <v>1</v>
      </c>
      <c r="Z80">
        <v>-1</v>
      </c>
      <c r="AA80">
        <v>1</v>
      </c>
      <c r="AB80">
        <v>-1</v>
      </c>
      <c r="AC80">
        <v>-1</v>
      </c>
      <c r="AD80">
        <v>0</v>
      </c>
      <c r="AE80">
        <v>0</v>
      </c>
      <c r="AF80">
        <v>-1</v>
      </c>
      <c r="AG80">
        <v>0</v>
      </c>
      <c r="AH80">
        <v>0</v>
      </c>
      <c r="AI80">
        <f t="shared" si="4"/>
        <v>-1</v>
      </c>
      <c r="AJ80">
        <f>(W80*AI80)</f>
        <v>93.749999999999986</v>
      </c>
      <c r="AK80">
        <f t="shared" si="6"/>
        <v>-93.749999999999986</v>
      </c>
      <c r="AL80" t="str">
        <f t="shared" si="5"/>
        <v/>
      </c>
    </row>
    <row r="81" spans="1:38" x14ac:dyDescent="0.25">
      <c r="A81" t="s">
        <v>24</v>
      </c>
      <c r="B81">
        <v>20171213</v>
      </c>
      <c r="C81">
        <v>107.109375</v>
      </c>
      <c r="D81">
        <v>107.2265625</v>
      </c>
      <c r="E81">
        <v>107.0625</v>
      </c>
      <c r="F81">
        <v>107.2109375</v>
      </c>
      <c r="G81">
        <v>449342</v>
      </c>
      <c r="H81">
        <v>1728744</v>
      </c>
      <c r="I81">
        <v>201803</v>
      </c>
      <c r="J81">
        <v>2.82</v>
      </c>
      <c r="K81" s="8">
        <v>0.1640625</v>
      </c>
      <c r="L81" s="8">
        <v>0.1171875</v>
      </c>
      <c r="M81" s="8">
        <v>4.6875E-2</v>
      </c>
      <c r="N81" s="8">
        <v>0.1640625</v>
      </c>
      <c r="O81">
        <v>2000</v>
      </c>
      <c r="P81" s="9">
        <v>214421.875</v>
      </c>
      <c r="Q81" s="8">
        <v>7.8080854999998908E-2</v>
      </c>
      <c r="R81">
        <v>156.16170999999781</v>
      </c>
      <c r="S81">
        <v>500</v>
      </c>
      <c r="T81">
        <v>5000</v>
      </c>
      <c r="U81" s="9">
        <v>3</v>
      </c>
      <c r="V81">
        <v>9.4821298322392419E-4</v>
      </c>
      <c r="W81">
        <v>609.375</v>
      </c>
      <c r="X81">
        <v>-1</v>
      </c>
      <c r="Y81">
        <v>1</v>
      </c>
      <c r="Z81">
        <v>1</v>
      </c>
      <c r="AA81">
        <v>-1</v>
      </c>
      <c r="AB81">
        <v>-1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-1</v>
      </c>
      <c r="AI81">
        <f t="shared" si="4"/>
        <v>1</v>
      </c>
      <c r="AJ81">
        <f>(W81*AI81)</f>
        <v>609.375</v>
      </c>
      <c r="AK81">
        <f t="shared" si="6"/>
        <v>-609.375</v>
      </c>
      <c r="AL81" t="str">
        <f t="shared" si="5"/>
        <v/>
      </c>
    </row>
    <row r="82" spans="1:38" x14ac:dyDescent="0.25">
      <c r="A82" t="s">
        <v>24</v>
      </c>
      <c r="B82">
        <v>20171214</v>
      </c>
      <c r="C82">
        <v>107.2265625</v>
      </c>
      <c r="D82">
        <v>107.234375</v>
      </c>
      <c r="E82">
        <v>107.125</v>
      </c>
      <c r="F82">
        <v>107.1484375</v>
      </c>
      <c r="G82">
        <v>430365</v>
      </c>
      <c r="H82">
        <v>1740945</v>
      </c>
      <c r="I82">
        <v>201803</v>
      </c>
      <c r="J82">
        <v>2.7</v>
      </c>
      <c r="K82" s="8">
        <v>0.109375</v>
      </c>
      <c r="L82" s="8">
        <v>2.34375E-2</v>
      </c>
      <c r="M82" s="8">
        <v>8.59375E-2</v>
      </c>
      <c r="N82" s="8">
        <v>0.109375</v>
      </c>
      <c r="O82">
        <v>2000</v>
      </c>
      <c r="P82" s="9">
        <v>214296.875</v>
      </c>
      <c r="Q82" s="8">
        <v>8.0039348999999052E-2</v>
      </c>
      <c r="R82">
        <v>160.0786979999981</v>
      </c>
      <c r="S82">
        <v>500</v>
      </c>
      <c r="T82">
        <v>5000</v>
      </c>
      <c r="U82" s="9">
        <v>3</v>
      </c>
      <c r="V82">
        <v>-5.8296290898491579E-4</v>
      </c>
      <c r="W82">
        <v>-374.99999999999994</v>
      </c>
      <c r="X82">
        <v>1</v>
      </c>
      <c r="Y82">
        <v>-1</v>
      </c>
      <c r="Z82">
        <v>-1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f t="shared" si="4"/>
        <v>0</v>
      </c>
      <c r="AJ82">
        <f>(W82*AI82)</f>
        <v>0</v>
      </c>
      <c r="AK82">
        <f t="shared" si="6"/>
        <v>0</v>
      </c>
      <c r="AL82" t="str">
        <f t="shared" si="5"/>
        <v/>
      </c>
    </row>
    <row r="83" spans="1:38" x14ac:dyDescent="0.25">
      <c r="A83" t="s">
        <v>24</v>
      </c>
      <c r="B83">
        <v>20171215</v>
      </c>
      <c r="C83">
        <v>107.1484375</v>
      </c>
      <c r="D83">
        <v>107.1484375</v>
      </c>
      <c r="E83">
        <v>107.0703125</v>
      </c>
      <c r="F83">
        <v>107.1015625</v>
      </c>
      <c r="G83">
        <v>267388</v>
      </c>
      <c r="H83">
        <v>1749365</v>
      </c>
      <c r="I83">
        <v>201803</v>
      </c>
      <c r="J83">
        <v>2.74</v>
      </c>
      <c r="K83" s="8">
        <v>7.8125E-2</v>
      </c>
      <c r="L83" s="8">
        <v>0</v>
      </c>
      <c r="M83" s="8">
        <v>7.8125E-2</v>
      </c>
      <c r="N83" s="8">
        <v>7.8125E-2</v>
      </c>
      <c r="O83">
        <v>2000</v>
      </c>
      <c r="P83" s="9">
        <v>214203.125</v>
      </c>
      <c r="Q83" s="8">
        <v>8.0825370999998827E-2</v>
      </c>
      <c r="R83">
        <v>161.65074199999765</v>
      </c>
      <c r="S83">
        <v>500</v>
      </c>
      <c r="T83">
        <v>5000</v>
      </c>
      <c r="U83" s="9">
        <v>3</v>
      </c>
      <c r="V83">
        <v>-4.3747721472839958E-4</v>
      </c>
      <c r="W83">
        <v>-281.25000000000006</v>
      </c>
      <c r="X83">
        <v>1</v>
      </c>
      <c r="Y83">
        <v>-1</v>
      </c>
      <c r="Z83">
        <v>-1</v>
      </c>
      <c r="AA83">
        <v>1</v>
      </c>
      <c r="AB83">
        <v>1</v>
      </c>
      <c r="AC83">
        <v>-1</v>
      </c>
      <c r="AD83">
        <v>1</v>
      </c>
      <c r="AE83">
        <v>-1</v>
      </c>
      <c r="AF83">
        <v>1</v>
      </c>
      <c r="AG83">
        <v>1</v>
      </c>
      <c r="AH83">
        <v>-1</v>
      </c>
      <c r="AI83">
        <f t="shared" si="4"/>
        <v>0</v>
      </c>
      <c r="AJ83">
        <f>(W83*AI83)</f>
        <v>0</v>
      </c>
      <c r="AK83">
        <f t="shared" si="6"/>
        <v>0</v>
      </c>
      <c r="AL83" t="str">
        <f t="shared" si="5"/>
        <v/>
      </c>
    </row>
    <row r="84" spans="1:38" x14ac:dyDescent="0.25">
      <c r="A84" t="s">
        <v>24</v>
      </c>
      <c r="B84">
        <v>20171218</v>
      </c>
      <c r="C84">
        <v>107.09375</v>
      </c>
      <c r="D84">
        <v>107.125</v>
      </c>
      <c r="E84">
        <v>107.0625</v>
      </c>
      <c r="F84">
        <v>107.125</v>
      </c>
      <c r="G84">
        <v>208891</v>
      </c>
      <c r="H84">
        <v>1750459</v>
      </c>
      <c r="I84">
        <v>201803</v>
      </c>
      <c r="J84">
        <v>2.79</v>
      </c>
      <c r="K84" s="8">
        <v>6.25E-2</v>
      </c>
      <c r="L84" s="8">
        <v>2.34375E-2</v>
      </c>
      <c r="M84" s="8">
        <v>3.90625E-2</v>
      </c>
      <c r="N84" s="8">
        <v>6.25E-2</v>
      </c>
      <c r="O84">
        <v>2000</v>
      </c>
      <c r="P84" s="9">
        <v>214250</v>
      </c>
      <c r="Q84" s="8">
        <v>8.2000228999999078E-2</v>
      </c>
      <c r="R84">
        <v>164.00045799999816</v>
      </c>
      <c r="S84">
        <v>500</v>
      </c>
      <c r="T84">
        <v>5000</v>
      </c>
      <c r="U84" s="9">
        <v>3</v>
      </c>
      <c r="V84">
        <v>2.1883434240280107E-4</v>
      </c>
      <c r="W84">
        <v>140.625</v>
      </c>
      <c r="X84">
        <v>-1</v>
      </c>
      <c r="Y84">
        <v>1</v>
      </c>
      <c r="Z84">
        <v>1</v>
      </c>
      <c r="AA84">
        <v>-1</v>
      </c>
      <c r="AB84">
        <v>-1</v>
      </c>
      <c r="AC84">
        <v>0</v>
      </c>
      <c r="AD84">
        <v>1</v>
      </c>
      <c r="AE84">
        <v>-1</v>
      </c>
      <c r="AF84">
        <v>-1</v>
      </c>
      <c r="AG84">
        <v>0</v>
      </c>
      <c r="AH84">
        <v>0</v>
      </c>
      <c r="AI84">
        <f t="shared" si="4"/>
        <v>0</v>
      </c>
      <c r="AJ84">
        <f>(W84*AI84)</f>
        <v>0</v>
      </c>
      <c r="AK84">
        <f t="shared" si="6"/>
        <v>0</v>
      </c>
      <c r="AL84" t="str">
        <f t="shared" si="5"/>
        <v/>
      </c>
    </row>
    <row r="85" spans="1:38" x14ac:dyDescent="0.25">
      <c r="A85" t="s">
        <v>24</v>
      </c>
      <c r="B85">
        <v>20171219</v>
      </c>
      <c r="C85">
        <v>107.109375</v>
      </c>
      <c r="D85">
        <v>107.1171875</v>
      </c>
      <c r="E85">
        <v>107.0390625</v>
      </c>
      <c r="F85">
        <v>107.0703125</v>
      </c>
      <c r="G85">
        <v>270152</v>
      </c>
      <c r="H85">
        <v>1752433</v>
      </c>
      <c r="I85">
        <v>201803</v>
      </c>
      <c r="J85">
        <v>2.7</v>
      </c>
      <c r="K85" s="8">
        <v>7.8125E-2</v>
      </c>
      <c r="L85" s="8">
        <v>7.8125E-3</v>
      </c>
      <c r="M85" s="8">
        <v>8.59375E-2</v>
      </c>
      <c r="N85" s="8">
        <v>8.59375E-2</v>
      </c>
      <c r="O85">
        <v>2000</v>
      </c>
      <c r="P85" s="9">
        <v>214140.625</v>
      </c>
      <c r="Q85" s="8">
        <v>8.2396819499999191E-2</v>
      </c>
      <c r="R85">
        <v>164.79363899999839</v>
      </c>
      <c r="S85">
        <v>500</v>
      </c>
      <c r="T85">
        <v>5000</v>
      </c>
      <c r="U85" s="9">
        <v>3</v>
      </c>
      <c r="V85">
        <v>-5.1050175029171527E-4</v>
      </c>
      <c r="W85">
        <v>-328.125</v>
      </c>
      <c r="X85">
        <v>-1</v>
      </c>
      <c r="Y85">
        <v>1</v>
      </c>
      <c r="Z85">
        <v>-1</v>
      </c>
      <c r="AA85">
        <v>1</v>
      </c>
      <c r="AB85">
        <v>1</v>
      </c>
      <c r="AC85">
        <v>-1</v>
      </c>
      <c r="AD85">
        <v>-1</v>
      </c>
      <c r="AE85">
        <v>1</v>
      </c>
      <c r="AF85">
        <v>1</v>
      </c>
      <c r="AG85">
        <v>1</v>
      </c>
      <c r="AH85">
        <v>-1</v>
      </c>
      <c r="AI85">
        <f t="shared" si="4"/>
        <v>-1</v>
      </c>
      <c r="AJ85">
        <f>(W85*AI85)</f>
        <v>328.125</v>
      </c>
      <c r="AK85">
        <f t="shared" si="6"/>
        <v>-328.125</v>
      </c>
      <c r="AL85" t="str">
        <f t="shared" si="5"/>
        <v/>
      </c>
    </row>
    <row r="86" spans="1:38" x14ac:dyDescent="0.25">
      <c r="A86" t="s">
        <v>24</v>
      </c>
      <c r="B86">
        <v>20171220</v>
      </c>
      <c r="C86">
        <v>107.0703125</v>
      </c>
      <c r="D86">
        <v>107.0859375</v>
      </c>
      <c r="E86">
        <v>107.03125</v>
      </c>
      <c r="F86">
        <v>107.0546875</v>
      </c>
      <c r="G86">
        <v>353063</v>
      </c>
      <c r="H86">
        <v>1748898</v>
      </c>
      <c r="I86">
        <v>201803</v>
      </c>
      <c r="J86">
        <v>2.64</v>
      </c>
      <c r="K86" s="8">
        <v>5.46875E-2</v>
      </c>
      <c r="L86" s="8">
        <v>1.5625E-2</v>
      </c>
      <c r="M86" s="8">
        <v>3.90625E-2</v>
      </c>
      <c r="N86" s="8">
        <v>5.46875E-2</v>
      </c>
      <c r="O86">
        <v>2000</v>
      </c>
      <c r="P86" s="9">
        <v>214109.375</v>
      </c>
      <c r="Q86" s="8">
        <v>8.2010966999999366E-2</v>
      </c>
      <c r="R86">
        <v>164.02193399999874</v>
      </c>
      <c r="S86">
        <v>500</v>
      </c>
      <c r="T86">
        <v>5000</v>
      </c>
      <c r="U86" s="9">
        <v>3</v>
      </c>
      <c r="V86">
        <v>-1.459321415541773E-4</v>
      </c>
      <c r="W86">
        <v>-93.749999999999986</v>
      </c>
      <c r="X86">
        <v>-1</v>
      </c>
      <c r="Y86">
        <v>1</v>
      </c>
      <c r="Z86">
        <v>-1</v>
      </c>
      <c r="AA86">
        <v>1</v>
      </c>
      <c r="AB86">
        <v>-1</v>
      </c>
      <c r="AC86">
        <v>-1</v>
      </c>
      <c r="AD86">
        <v>-1</v>
      </c>
      <c r="AE86">
        <v>1</v>
      </c>
      <c r="AF86">
        <v>0</v>
      </c>
      <c r="AG86">
        <v>0</v>
      </c>
      <c r="AH86">
        <v>0</v>
      </c>
      <c r="AI86">
        <f t="shared" si="4"/>
        <v>-1</v>
      </c>
      <c r="AJ86">
        <f>(W86*AI86)</f>
        <v>93.749999999999986</v>
      </c>
      <c r="AK86">
        <f t="shared" si="6"/>
        <v>-93.749999999999986</v>
      </c>
      <c r="AL86" t="str">
        <f t="shared" si="5"/>
        <v/>
      </c>
    </row>
    <row r="87" spans="1:38" x14ac:dyDescent="0.25">
      <c r="A87" t="s">
        <v>24</v>
      </c>
      <c r="B87">
        <v>20171221</v>
      </c>
      <c r="C87">
        <v>107.0546875</v>
      </c>
      <c r="D87">
        <v>107.0859375</v>
      </c>
      <c r="E87">
        <v>107.0234375</v>
      </c>
      <c r="F87">
        <v>107.0234375</v>
      </c>
      <c r="G87">
        <v>178039</v>
      </c>
      <c r="H87">
        <v>1755943</v>
      </c>
      <c r="I87">
        <v>201803</v>
      </c>
      <c r="J87">
        <v>2.62</v>
      </c>
      <c r="K87" s="8">
        <v>6.25E-2</v>
      </c>
      <c r="L87" s="8">
        <v>3.125E-2</v>
      </c>
      <c r="M87" s="8">
        <v>3.125E-2</v>
      </c>
      <c r="N87" s="8">
        <v>6.25E-2</v>
      </c>
      <c r="O87">
        <v>2000</v>
      </c>
      <c r="P87" s="9">
        <v>214046.875</v>
      </c>
      <c r="Q87" s="8">
        <v>7.9675568499999377E-2</v>
      </c>
      <c r="R87">
        <v>159.35113699999874</v>
      </c>
      <c r="S87">
        <v>500</v>
      </c>
      <c r="T87">
        <v>5000</v>
      </c>
      <c r="U87" s="9">
        <v>3</v>
      </c>
      <c r="V87">
        <v>-2.9190688170473617E-4</v>
      </c>
      <c r="W87">
        <v>-187.5</v>
      </c>
      <c r="X87">
        <v>1</v>
      </c>
      <c r="Y87">
        <v>-1</v>
      </c>
      <c r="Z87">
        <v>-1</v>
      </c>
      <c r="AA87">
        <v>1</v>
      </c>
      <c r="AB87">
        <v>-1</v>
      </c>
      <c r="AC87">
        <v>-1</v>
      </c>
      <c r="AD87">
        <v>0</v>
      </c>
      <c r="AE87">
        <v>0</v>
      </c>
      <c r="AF87">
        <v>1</v>
      </c>
      <c r="AG87">
        <v>-1</v>
      </c>
      <c r="AH87">
        <v>1</v>
      </c>
      <c r="AI87">
        <f t="shared" si="4"/>
        <v>-1</v>
      </c>
      <c r="AJ87">
        <f>(W87*AI87)</f>
        <v>187.5</v>
      </c>
      <c r="AK87">
        <f t="shared" si="6"/>
        <v>-187.5</v>
      </c>
      <c r="AL87" t="str">
        <f t="shared" si="5"/>
        <v/>
      </c>
    </row>
    <row r="88" spans="1:38" x14ac:dyDescent="0.25">
      <c r="A88" t="s">
        <v>24</v>
      </c>
      <c r="B88">
        <v>20171222</v>
      </c>
      <c r="C88">
        <v>107.0234375</v>
      </c>
      <c r="D88">
        <v>107.046875</v>
      </c>
      <c r="E88">
        <v>106.9921875</v>
      </c>
      <c r="F88">
        <v>107</v>
      </c>
      <c r="G88">
        <v>132385</v>
      </c>
      <c r="H88">
        <v>1767858</v>
      </c>
      <c r="I88">
        <v>201803</v>
      </c>
      <c r="J88">
        <v>2.66</v>
      </c>
      <c r="K88" s="8">
        <v>5.46875E-2</v>
      </c>
      <c r="L88" s="8">
        <v>2.34375E-2</v>
      </c>
      <c r="M88" s="8">
        <v>3.125E-2</v>
      </c>
      <c r="N88" s="8">
        <v>5.46875E-2</v>
      </c>
      <c r="O88">
        <v>2000</v>
      </c>
      <c r="P88" s="9">
        <v>214000</v>
      </c>
      <c r="Q88" s="8">
        <v>8.0069772999999594E-2</v>
      </c>
      <c r="R88">
        <v>160.1395459999992</v>
      </c>
      <c r="S88">
        <v>500</v>
      </c>
      <c r="T88">
        <v>5000</v>
      </c>
      <c r="U88" s="9">
        <v>3</v>
      </c>
      <c r="V88">
        <v>-2.1899408715964669E-4</v>
      </c>
      <c r="W88">
        <v>-140.625</v>
      </c>
      <c r="X88">
        <v>1</v>
      </c>
      <c r="Y88">
        <v>-1</v>
      </c>
      <c r="Z88">
        <v>-1</v>
      </c>
      <c r="AA88">
        <v>1</v>
      </c>
      <c r="AB88">
        <v>-1</v>
      </c>
      <c r="AC88">
        <v>0</v>
      </c>
      <c r="AD88">
        <v>-1</v>
      </c>
      <c r="AE88">
        <v>1</v>
      </c>
      <c r="AF88">
        <v>1</v>
      </c>
      <c r="AG88">
        <v>-1</v>
      </c>
      <c r="AH88">
        <v>1</v>
      </c>
      <c r="AI88">
        <f t="shared" si="4"/>
        <v>-1</v>
      </c>
      <c r="AJ88">
        <f>(W88*AI88)</f>
        <v>140.625</v>
      </c>
      <c r="AK88">
        <f t="shared" si="6"/>
        <v>-140.625</v>
      </c>
      <c r="AL88" t="str">
        <f t="shared" si="5"/>
        <v/>
      </c>
    </row>
    <row r="89" spans="1:38" x14ac:dyDescent="0.25">
      <c r="A89" t="s">
        <v>24</v>
      </c>
      <c r="B89">
        <v>20171226</v>
      </c>
      <c r="C89">
        <v>106.9921875</v>
      </c>
      <c r="D89">
        <v>107.0078125</v>
      </c>
      <c r="E89">
        <v>106.96875</v>
      </c>
      <c r="F89">
        <v>107</v>
      </c>
      <c r="G89">
        <v>105836</v>
      </c>
      <c r="H89">
        <v>1777247</v>
      </c>
      <c r="I89">
        <v>201803</v>
      </c>
      <c r="J89">
        <v>2.58</v>
      </c>
      <c r="K89" s="8">
        <v>3.90625E-2</v>
      </c>
      <c r="L89" s="8">
        <v>7.8125E-3</v>
      </c>
      <c r="M89" s="8">
        <v>3.125E-2</v>
      </c>
      <c r="N89" s="8">
        <v>3.90625E-2</v>
      </c>
      <c r="O89">
        <v>2000</v>
      </c>
      <c r="P89" s="9">
        <v>214000</v>
      </c>
      <c r="Q89" s="8">
        <v>7.9682727499999828E-2</v>
      </c>
      <c r="R89">
        <v>159.36545499999966</v>
      </c>
      <c r="S89">
        <v>500</v>
      </c>
      <c r="T89">
        <v>5000</v>
      </c>
      <c r="U89" s="9">
        <v>3</v>
      </c>
      <c r="V89">
        <v>0</v>
      </c>
      <c r="W89">
        <v>0</v>
      </c>
      <c r="X89">
        <v>-1</v>
      </c>
      <c r="Y89">
        <v>1</v>
      </c>
      <c r="Z89">
        <v>0</v>
      </c>
      <c r="AA89">
        <v>0</v>
      </c>
      <c r="AB89">
        <v>-1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-1</v>
      </c>
      <c r="AI89">
        <f t="shared" si="4"/>
        <v>0</v>
      </c>
      <c r="AJ89">
        <f>(W89*AI89)</f>
        <v>0</v>
      </c>
      <c r="AK89">
        <f t="shared" si="6"/>
        <v>0</v>
      </c>
      <c r="AL89" t="str">
        <f t="shared" si="5"/>
        <v/>
      </c>
    </row>
    <row r="90" spans="1:38" x14ac:dyDescent="0.25">
      <c r="A90" t="s">
        <v>24</v>
      </c>
      <c r="B90">
        <v>20171227</v>
      </c>
      <c r="C90">
        <v>107</v>
      </c>
      <c r="D90">
        <v>107.0546875</v>
      </c>
      <c r="E90">
        <v>106.984375</v>
      </c>
      <c r="F90">
        <v>107.0546875</v>
      </c>
      <c r="G90">
        <v>181444</v>
      </c>
      <c r="H90">
        <v>1779226</v>
      </c>
      <c r="I90">
        <v>201803</v>
      </c>
      <c r="J90">
        <v>2.57</v>
      </c>
      <c r="K90" s="8">
        <v>7.03125E-2</v>
      </c>
      <c r="L90" s="8">
        <v>5.46875E-2</v>
      </c>
      <c r="M90" s="8">
        <v>1.5625E-2</v>
      </c>
      <c r="N90" s="8">
        <v>7.03125E-2</v>
      </c>
      <c r="O90">
        <v>2000</v>
      </c>
      <c r="P90" s="9">
        <v>214109.375</v>
      </c>
      <c r="Q90" s="8">
        <v>8.0078125E-2</v>
      </c>
      <c r="R90">
        <v>160.15625</v>
      </c>
      <c r="S90">
        <v>500</v>
      </c>
      <c r="T90">
        <v>5000</v>
      </c>
      <c r="U90" s="9">
        <v>3</v>
      </c>
      <c r="V90">
        <v>5.1109813084112144E-4</v>
      </c>
      <c r="W90">
        <v>328.12499999999994</v>
      </c>
      <c r="X90">
        <v>1</v>
      </c>
      <c r="Y90">
        <v>-1</v>
      </c>
      <c r="Z90">
        <v>1</v>
      </c>
      <c r="AA90">
        <v>-1</v>
      </c>
      <c r="AB90">
        <v>-1</v>
      </c>
      <c r="AC90">
        <v>1</v>
      </c>
      <c r="AD90">
        <v>0</v>
      </c>
      <c r="AE90">
        <v>0</v>
      </c>
      <c r="AF90">
        <v>1</v>
      </c>
      <c r="AG90">
        <v>0</v>
      </c>
      <c r="AH90">
        <v>0</v>
      </c>
      <c r="AI90">
        <f t="shared" si="4"/>
        <v>1</v>
      </c>
      <c r="AJ90">
        <f>(W90*AI90)</f>
        <v>328.12499999999994</v>
      </c>
      <c r="AK90">
        <f t="shared" si="6"/>
        <v>-328.12499999999994</v>
      </c>
      <c r="AL90" t="str">
        <f t="shared" si="5"/>
        <v/>
      </c>
    </row>
    <row r="91" spans="1:38" x14ac:dyDescent="0.25">
      <c r="A91" t="s">
        <v>24</v>
      </c>
      <c r="B91">
        <v>20171228</v>
      </c>
      <c r="C91">
        <v>107.046875</v>
      </c>
      <c r="D91">
        <v>107.0546875</v>
      </c>
      <c r="E91">
        <v>107.015625</v>
      </c>
      <c r="F91">
        <v>107.0234375</v>
      </c>
      <c r="G91">
        <v>120794</v>
      </c>
      <c r="H91">
        <v>1780581</v>
      </c>
      <c r="I91">
        <v>201803</v>
      </c>
      <c r="J91">
        <v>2.63</v>
      </c>
      <c r="K91" s="8">
        <v>3.90625E-2</v>
      </c>
      <c r="L91" s="8">
        <v>0</v>
      </c>
      <c r="M91" s="8">
        <v>3.90625E-2</v>
      </c>
      <c r="N91" s="8">
        <v>3.90625E-2</v>
      </c>
      <c r="O91">
        <v>2000</v>
      </c>
      <c r="P91" s="9">
        <v>214046.875</v>
      </c>
      <c r="Q91" s="8">
        <v>7.8515625000000006E-2</v>
      </c>
      <c r="R91">
        <v>157.03125</v>
      </c>
      <c r="S91">
        <v>500</v>
      </c>
      <c r="T91">
        <v>5000</v>
      </c>
      <c r="U91" s="9">
        <v>3</v>
      </c>
      <c r="V91">
        <v>-2.9190688170473617E-4</v>
      </c>
      <c r="W91">
        <v>-187.5</v>
      </c>
      <c r="X91">
        <v>1</v>
      </c>
      <c r="Y91">
        <v>-1</v>
      </c>
      <c r="Z91">
        <v>-1</v>
      </c>
      <c r="AA91">
        <v>1</v>
      </c>
      <c r="AB91">
        <v>-1</v>
      </c>
      <c r="AC91">
        <v>0</v>
      </c>
      <c r="AD91">
        <v>-1</v>
      </c>
      <c r="AE91">
        <v>1</v>
      </c>
      <c r="AF91">
        <v>1</v>
      </c>
      <c r="AG91">
        <v>1</v>
      </c>
      <c r="AH91">
        <v>-1</v>
      </c>
      <c r="AI91">
        <f t="shared" si="4"/>
        <v>1</v>
      </c>
      <c r="AJ91">
        <f>(W91*AI91)</f>
        <v>-187.5</v>
      </c>
      <c r="AK91">
        <f t="shared" si="6"/>
        <v>187.5</v>
      </c>
      <c r="AL91" t="str">
        <f t="shared" si="5"/>
        <v/>
      </c>
    </row>
    <row r="92" spans="1:38" x14ac:dyDescent="0.25">
      <c r="A92" t="s">
        <v>24</v>
      </c>
      <c r="B92">
        <v>20171229</v>
      </c>
      <c r="C92">
        <v>107.0234375</v>
      </c>
      <c r="D92">
        <v>107.0703125</v>
      </c>
      <c r="E92">
        <v>107.0234375</v>
      </c>
      <c r="F92">
        <v>107.0546875</v>
      </c>
      <c r="G92">
        <v>152061</v>
      </c>
      <c r="H92">
        <v>1781718</v>
      </c>
      <c r="I92">
        <v>201803</v>
      </c>
      <c r="J92">
        <v>2.59</v>
      </c>
      <c r="K92" s="8">
        <v>4.6875E-2</v>
      </c>
      <c r="L92" s="8">
        <v>4.6875E-2</v>
      </c>
      <c r="M92" s="8">
        <v>0</v>
      </c>
      <c r="N92" s="8">
        <v>4.6875E-2</v>
      </c>
      <c r="O92">
        <v>2000</v>
      </c>
      <c r="P92" s="9">
        <v>214109.375</v>
      </c>
      <c r="Q92" s="8">
        <v>7.6562500000000006E-2</v>
      </c>
      <c r="R92">
        <v>153.125</v>
      </c>
      <c r="S92">
        <v>500</v>
      </c>
      <c r="T92">
        <v>5000</v>
      </c>
      <c r="U92" s="9">
        <v>3</v>
      </c>
      <c r="V92">
        <v>2.9199211621286223E-4</v>
      </c>
      <c r="W92">
        <v>187.49999999999997</v>
      </c>
      <c r="X92">
        <v>-1</v>
      </c>
      <c r="Y92">
        <v>1</v>
      </c>
      <c r="Z92">
        <v>1</v>
      </c>
      <c r="AA92">
        <v>-1</v>
      </c>
      <c r="AB92">
        <v>-1</v>
      </c>
      <c r="AC92">
        <v>0</v>
      </c>
      <c r="AD92">
        <v>1</v>
      </c>
      <c r="AE92">
        <v>-1</v>
      </c>
      <c r="AF92">
        <v>-1</v>
      </c>
      <c r="AG92">
        <v>-1</v>
      </c>
      <c r="AH92">
        <v>1</v>
      </c>
      <c r="AI92">
        <f t="shared" si="4"/>
        <v>-1</v>
      </c>
      <c r="AJ92">
        <f>(W92*AI92)</f>
        <v>-187.49999999999997</v>
      </c>
      <c r="AK92">
        <f t="shared" si="6"/>
        <v>187.49999999999997</v>
      </c>
      <c r="AL92" t="str">
        <f t="shared" si="5"/>
        <v/>
      </c>
    </row>
    <row r="93" spans="1:38" x14ac:dyDescent="0.25">
      <c r="A93" t="s">
        <v>24</v>
      </c>
      <c r="B93">
        <v>20180102</v>
      </c>
      <c r="C93">
        <v>107.046875</v>
      </c>
      <c r="D93">
        <v>107.0546875</v>
      </c>
      <c r="E93">
        <v>106.96875</v>
      </c>
      <c r="F93">
        <v>106.984375</v>
      </c>
      <c r="G93">
        <v>261259</v>
      </c>
      <c r="H93">
        <v>1797752</v>
      </c>
      <c r="I93">
        <v>201803</v>
      </c>
      <c r="J93">
        <v>2.57</v>
      </c>
      <c r="K93" s="8">
        <v>8.59375E-2</v>
      </c>
      <c r="L93" s="8">
        <v>0</v>
      </c>
      <c r="M93" s="8">
        <v>8.59375E-2</v>
      </c>
      <c r="N93" s="8">
        <v>8.59375E-2</v>
      </c>
      <c r="O93">
        <v>2000</v>
      </c>
      <c r="P93" s="9">
        <v>213968.75</v>
      </c>
      <c r="Q93" s="8">
        <v>7.3046874999999997E-2</v>
      </c>
      <c r="R93">
        <v>146.09375</v>
      </c>
      <c r="S93">
        <v>500</v>
      </c>
      <c r="T93">
        <v>5000</v>
      </c>
      <c r="U93" s="9">
        <v>3</v>
      </c>
      <c r="V93">
        <v>-6.5679048383565641E-4</v>
      </c>
      <c r="W93">
        <v>-421.875</v>
      </c>
      <c r="X93">
        <v>-1</v>
      </c>
      <c r="Y93">
        <v>1</v>
      </c>
      <c r="Z93">
        <v>-1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-1</v>
      </c>
      <c r="AG93">
        <v>1</v>
      </c>
      <c r="AH93">
        <v>-1</v>
      </c>
      <c r="AI93">
        <f t="shared" si="4"/>
        <v>-1</v>
      </c>
      <c r="AJ93">
        <f>(W93*AI93)</f>
        <v>421.875</v>
      </c>
      <c r="AK93">
        <f t="shared" si="6"/>
        <v>-421.875</v>
      </c>
      <c r="AL93" t="str">
        <f t="shared" si="5"/>
        <v/>
      </c>
    </row>
    <row r="94" spans="1:38" x14ac:dyDescent="0.25">
      <c r="A94" t="s">
        <v>24</v>
      </c>
      <c r="B94">
        <v>20180103</v>
      </c>
      <c r="C94">
        <v>106.984375</v>
      </c>
      <c r="D94">
        <v>107.0078125</v>
      </c>
      <c r="E94">
        <v>106.953125</v>
      </c>
      <c r="F94">
        <v>106.96875</v>
      </c>
      <c r="G94">
        <v>296103</v>
      </c>
      <c r="H94">
        <v>1816655</v>
      </c>
      <c r="I94">
        <v>201803</v>
      </c>
      <c r="J94">
        <v>2.63</v>
      </c>
      <c r="K94" s="8">
        <v>5.46875E-2</v>
      </c>
      <c r="L94" s="8">
        <v>2.34375E-2</v>
      </c>
      <c r="M94" s="8">
        <v>3.125E-2</v>
      </c>
      <c r="N94" s="8">
        <v>5.46875E-2</v>
      </c>
      <c r="O94">
        <v>2000</v>
      </c>
      <c r="P94" s="9">
        <v>213937.5</v>
      </c>
      <c r="Q94" s="8">
        <v>7.1484375000000003E-2</v>
      </c>
      <c r="R94">
        <v>142.96875</v>
      </c>
      <c r="S94">
        <v>500</v>
      </c>
      <c r="T94">
        <v>5000</v>
      </c>
      <c r="U94" s="9">
        <v>3</v>
      </c>
      <c r="V94">
        <v>-1.4604936468526361E-4</v>
      </c>
      <c r="W94">
        <v>-93.749999999999986</v>
      </c>
      <c r="X94">
        <v>-1</v>
      </c>
      <c r="Y94">
        <v>1</v>
      </c>
      <c r="Z94">
        <v>-1</v>
      </c>
      <c r="AA94">
        <v>1</v>
      </c>
      <c r="AB94">
        <v>-1</v>
      </c>
      <c r="AC94">
        <v>-1</v>
      </c>
      <c r="AD94">
        <v>0</v>
      </c>
      <c r="AE94">
        <v>0</v>
      </c>
      <c r="AF94">
        <v>1</v>
      </c>
      <c r="AG94">
        <v>0</v>
      </c>
      <c r="AH94">
        <v>0</v>
      </c>
      <c r="AI94">
        <f t="shared" si="4"/>
        <v>-1</v>
      </c>
      <c r="AJ94">
        <f>(W94*AI94)</f>
        <v>93.749999999999986</v>
      </c>
      <c r="AK94">
        <f t="shared" si="6"/>
        <v>-93.749999999999986</v>
      </c>
      <c r="AL94" t="str">
        <f t="shared" si="5"/>
        <v/>
      </c>
    </row>
    <row r="95" spans="1:38" x14ac:dyDescent="0.25">
      <c r="A95" t="s">
        <v>24</v>
      </c>
      <c r="B95">
        <v>20180104</v>
      </c>
      <c r="C95">
        <v>106.953125</v>
      </c>
      <c r="D95">
        <v>106.9609375</v>
      </c>
      <c r="E95">
        <v>106.875</v>
      </c>
      <c r="F95">
        <v>106.9140625</v>
      </c>
      <c r="G95">
        <v>427544</v>
      </c>
      <c r="H95">
        <v>1829578</v>
      </c>
      <c r="I95">
        <v>201803</v>
      </c>
      <c r="J95">
        <v>2.76</v>
      </c>
      <c r="K95" s="8">
        <v>8.59375E-2</v>
      </c>
      <c r="L95" s="8">
        <v>7.8125E-3</v>
      </c>
      <c r="M95" s="8">
        <v>9.375E-2</v>
      </c>
      <c r="N95" s="8">
        <v>9.375E-2</v>
      </c>
      <c r="O95">
        <v>2000</v>
      </c>
      <c r="P95" s="9">
        <v>213828.125</v>
      </c>
      <c r="Q95" s="8">
        <v>7.2656250000000006E-2</v>
      </c>
      <c r="R95">
        <v>145.3125</v>
      </c>
      <c r="S95">
        <v>500</v>
      </c>
      <c r="T95">
        <v>5000</v>
      </c>
      <c r="U95" s="9">
        <v>3</v>
      </c>
      <c r="V95">
        <v>-5.1124744376278123E-4</v>
      </c>
      <c r="W95">
        <v>-328.12500000000006</v>
      </c>
      <c r="X95">
        <v>1</v>
      </c>
      <c r="Y95">
        <v>-1</v>
      </c>
      <c r="Z95">
        <v>-1</v>
      </c>
      <c r="AA95">
        <v>1</v>
      </c>
      <c r="AB95">
        <v>-1</v>
      </c>
      <c r="AC95">
        <v>1</v>
      </c>
      <c r="AD95">
        <v>1</v>
      </c>
      <c r="AE95">
        <v>-1</v>
      </c>
      <c r="AF95">
        <v>0</v>
      </c>
      <c r="AG95">
        <v>-1</v>
      </c>
      <c r="AH95">
        <v>1</v>
      </c>
      <c r="AI95">
        <f t="shared" si="4"/>
        <v>0</v>
      </c>
      <c r="AJ95">
        <f>(W95*AI95)</f>
        <v>0</v>
      </c>
      <c r="AK95">
        <f t="shared" si="6"/>
        <v>0</v>
      </c>
      <c r="AL95" t="str">
        <f t="shared" si="5"/>
        <v/>
      </c>
    </row>
    <row r="96" spans="1:38" x14ac:dyDescent="0.25">
      <c r="A96" t="s">
        <v>24</v>
      </c>
      <c r="B96">
        <v>20180105</v>
      </c>
      <c r="C96">
        <v>106.921875</v>
      </c>
      <c r="D96">
        <v>106.96875</v>
      </c>
      <c r="E96">
        <v>106.890625</v>
      </c>
      <c r="F96">
        <v>106.90625</v>
      </c>
      <c r="G96">
        <v>367071</v>
      </c>
      <c r="H96">
        <v>1832448</v>
      </c>
      <c r="I96">
        <v>201803</v>
      </c>
      <c r="J96">
        <v>2.81</v>
      </c>
      <c r="K96" s="8">
        <v>7.8125E-2</v>
      </c>
      <c r="L96" s="8">
        <v>5.46875E-2</v>
      </c>
      <c r="M96" s="8">
        <v>2.34375E-2</v>
      </c>
      <c r="N96" s="8">
        <v>7.8125E-2</v>
      </c>
      <c r="O96">
        <v>2000</v>
      </c>
      <c r="P96" s="9">
        <v>213812.5</v>
      </c>
      <c r="Q96" s="8">
        <v>7.2656250000000006E-2</v>
      </c>
      <c r="R96">
        <v>145.3125</v>
      </c>
      <c r="S96">
        <v>500</v>
      </c>
      <c r="T96">
        <v>5000</v>
      </c>
      <c r="U96" s="9">
        <v>3</v>
      </c>
      <c r="V96">
        <v>-7.3072707343807084E-5</v>
      </c>
      <c r="W96">
        <v>-46.874999999999993</v>
      </c>
      <c r="X96">
        <v>1</v>
      </c>
      <c r="Y96">
        <v>-1</v>
      </c>
      <c r="Z96">
        <v>-1</v>
      </c>
      <c r="AA96">
        <v>1</v>
      </c>
      <c r="AB96">
        <v>-1</v>
      </c>
      <c r="AC96">
        <v>-1</v>
      </c>
      <c r="AD96">
        <v>0</v>
      </c>
      <c r="AE96">
        <v>0</v>
      </c>
      <c r="AF96">
        <v>-1</v>
      </c>
      <c r="AG96">
        <v>-1</v>
      </c>
      <c r="AH96">
        <v>1</v>
      </c>
      <c r="AI96">
        <f t="shared" si="4"/>
        <v>-1</v>
      </c>
      <c r="AJ96">
        <f>(W96*AI96)</f>
        <v>46.874999999999993</v>
      </c>
      <c r="AK96">
        <f t="shared" si="6"/>
        <v>-46.874999999999993</v>
      </c>
      <c r="AL96" t="str">
        <f t="shared" si="5"/>
        <v/>
      </c>
    </row>
    <row r="97" spans="1:38" x14ac:dyDescent="0.25">
      <c r="A97" t="s">
        <v>24</v>
      </c>
      <c r="B97">
        <v>20180108</v>
      </c>
      <c r="C97">
        <v>106.8984375</v>
      </c>
      <c r="D97">
        <v>106.9296875</v>
      </c>
      <c r="E97">
        <v>106.890625</v>
      </c>
      <c r="F97">
        <v>106.9140625</v>
      </c>
      <c r="G97">
        <v>137297</v>
      </c>
      <c r="H97">
        <v>1842719</v>
      </c>
      <c r="I97">
        <v>201803</v>
      </c>
      <c r="J97">
        <v>2.9</v>
      </c>
      <c r="K97" s="8">
        <v>3.90625E-2</v>
      </c>
      <c r="L97" s="8">
        <v>2.34375E-2</v>
      </c>
      <c r="M97" s="8">
        <v>1.5625E-2</v>
      </c>
      <c r="N97" s="8">
        <v>3.90625E-2</v>
      </c>
      <c r="O97">
        <v>2000</v>
      </c>
      <c r="P97" s="9">
        <v>213828.125</v>
      </c>
      <c r="Q97" s="8">
        <v>7.2656250000000006E-2</v>
      </c>
      <c r="R97">
        <v>145.3125</v>
      </c>
      <c r="S97">
        <v>500</v>
      </c>
      <c r="T97">
        <v>5000</v>
      </c>
      <c r="U97" s="9">
        <v>3</v>
      </c>
      <c r="V97">
        <v>7.3078047354574682E-5</v>
      </c>
      <c r="W97">
        <v>46.875</v>
      </c>
      <c r="X97">
        <v>1</v>
      </c>
      <c r="Y97">
        <v>-1</v>
      </c>
      <c r="Z97">
        <v>1</v>
      </c>
      <c r="AA97">
        <v>-1</v>
      </c>
      <c r="AB97">
        <v>-1</v>
      </c>
      <c r="AC97">
        <v>1</v>
      </c>
      <c r="AD97">
        <v>-1</v>
      </c>
      <c r="AE97">
        <v>1</v>
      </c>
      <c r="AF97">
        <v>1</v>
      </c>
      <c r="AG97">
        <v>1</v>
      </c>
      <c r="AH97">
        <v>-1</v>
      </c>
      <c r="AI97">
        <f t="shared" si="4"/>
        <v>1</v>
      </c>
      <c r="AJ97">
        <f>(W97*AI97)</f>
        <v>46.875</v>
      </c>
      <c r="AK97">
        <f t="shared" si="6"/>
        <v>-46.875</v>
      </c>
      <c r="AL97" t="str">
        <f t="shared" si="5"/>
        <v/>
      </c>
    </row>
    <row r="98" spans="1:38" x14ac:dyDescent="0.25">
      <c r="A98" t="s">
        <v>24</v>
      </c>
      <c r="B98">
        <v>20180109</v>
      </c>
      <c r="C98">
        <v>106.90625</v>
      </c>
      <c r="D98">
        <v>106.9453125</v>
      </c>
      <c r="E98">
        <v>106.890625</v>
      </c>
      <c r="F98">
        <v>106.9140625</v>
      </c>
      <c r="G98">
        <v>440716</v>
      </c>
      <c r="H98">
        <v>1851906</v>
      </c>
      <c r="I98">
        <v>201803</v>
      </c>
      <c r="J98">
        <v>2.99</v>
      </c>
      <c r="K98" s="8">
        <v>5.46875E-2</v>
      </c>
      <c r="L98" s="8">
        <v>3.125E-2</v>
      </c>
      <c r="M98" s="8">
        <v>2.34375E-2</v>
      </c>
      <c r="N98" s="8">
        <v>5.46875E-2</v>
      </c>
      <c r="O98">
        <v>2000</v>
      </c>
      <c r="P98" s="9">
        <v>213828.125</v>
      </c>
      <c r="Q98" s="8">
        <v>7.1484375000000003E-2</v>
      </c>
      <c r="R98">
        <v>142.96875</v>
      </c>
      <c r="S98">
        <v>500</v>
      </c>
      <c r="T98">
        <v>5000</v>
      </c>
      <c r="U98" s="9">
        <v>3</v>
      </c>
      <c r="V98">
        <v>0</v>
      </c>
      <c r="W98">
        <v>0</v>
      </c>
      <c r="X98">
        <v>-1</v>
      </c>
      <c r="Y98">
        <v>1</v>
      </c>
      <c r="Z98">
        <v>0</v>
      </c>
      <c r="AA98">
        <v>0</v>
      </c>
      <c r="AB98">
        <v>-1</v>
      </c>
      <c r="AC98">
        <v>-1</v>
      </c>
      <c r="AD98">
        <v>-1</v>
      </c>
      <c r="AE98">
        <v>1</v>
      </c>
      <c r="AF98">
        <v>0</v>
      </c>
      <c r="AG98">
        <v>0</v>
      </c>
      <c r="AH98">
        <v>0</v>
      </c>
      <c r="AI98">
        <f t="shared" si="4"/>
        <v>-1</v>
      </c>
      <c r="AJ98">
        <f>(W98*AI98)</f>
        <v>0</v>
      </c>
      <c r="AK98">
        <f t="shared" si="6"/>
        <v>0</v>
      </c>
      <c r="AL98" t="str">
        <f t="shared" si="5"/>
        <v/>
      </c>
    </row>
    <row r="99" spans="1:38" x14ac:dyDescent="0.25">
      <c r="A99" t="s">
        <v>24</v>
      </c>
      <c r="B99">
        <v>20180110</v>
      </c>
      <c r="C99">
        <v>106.8984375</v>
      </c>
      <c r="D99">
        <v>106.921875</v>
      </c>
      <c r="E99">
        <v>106.875</v>
      </c>
      <c r="F99">
        <v>106.90625</v>
      </c>
      <c r="G99">
        <v>430710</v>
      </c>
      <c r="H99">
        <v>1848247</v>
      </c>
      <c r="I99">
        <v>201803</v>
      </c>
      <c r="J99">
        <v>3</v>
      </c>
      <c r="K99" s="8">
        <v>4.6875E-2</v>
      </c>
      <c r="L99" s="8">
        <v>7.8125E-3</v>
      </c>
      <c r="M99" s="8">
        <v>3.90625E-2</v>
      </c>
      <c r="N99" s="8">
        <v>4.6875E-2</v>
      </c>
      <c r="O99">
        <v>2000</v>
      </c>
      <c r="P99" s="9">
        <v>213812.5</v>
      </c>
      <c r="Q99" s="8">
        <v>6.9140624999999997E-2</v>
      </c>
      <c r="R99">
        <v>138.28125</v>
      </c>
      <c r="S99">
        <v>500</v>
      </c>
      <c r="T99">
        <v>5000</v>
      </c>
      <c r="U99" s="9">
        <v>3</v>
      </c>
      <c r="V99">
        <v>-7.3072707343807084E-5</v>
      </c>
      <c r="W99">
        <v>-46.874999999999993</v>
      </c>
      <c r="X99">
        <v>-1</v>
      </c>
      <c r="Y99">
        <v>1</v>
      </c>
      <c r="Z99">
        <v>-1</v>
      </c>
      <c r="AA99">
        <v>1</v>
      </c>
      <c r="AB99">
        <v>-1</v>
      </c>
      <c r="AC99">
        <v>-1</v>
      </c>
      <c r="AD99">
        <v>-1</v>
      </c>
      <c r="AE99">
        <v>1</v>
      </c>
      <c r="AF99">
        <v>1</v>
      </c>
      <c r="AG99">
        <v>-1</v>
      </c>
      <c r="AH99">
        <v>1</v>
      </c>
      <c r="AI99">
        <f t="shared" si="4"/>
        <v>-1</v>
      </c>
      <c r="AJ99">
        <f>(W99*AI99)</f>
        <v>46.874999999999993</v>
      </c>
      <c r="AK99">
        <f t="shared" si="6"/>
        <v>-46.874999999999993</v>
      </c>
      <c r="AL99" t="str">
        <f t="shared" si="5"/>
        <v/>
      </c>
    </row>
    <row r="100" spans="1:38" x14ac:dyDescent="0.25">
      <c r="A100" t="s">
        <v>24</v>
      </c>
      <c r="B100">
        <v>20180111</v>
      </c>
      <c r="C100">
        <v>106.890625</v>
      </c>
      <c r="D100">
        <v>106.921875</v>
      </c>
      <c r="E100">
        <v>106.875</v>
      </c>
      <c r="F100">
        <v>106.8984375</v>
      </c>
      <c r="G100">
        <v>387944</v>
      </c>
      <c r="H100">
        <v>1850111</v>
      </c>
      <c r="I100">
        <v>201803</v>
      </c>
      <c r="J100">
        <v>3.04</v>
      </c>
      <c r="K100" s="8">
        <v>4.6875E-2</v>
      </c>
      <c r="L100" s="8">
        <v>1.5625E-2</v>
      </c>
      <c r="M100" s="8">
        <v>3.125E-2</v>
      </c>
      <c r="N100" s="8">
        <v>4.6875E-2</v>
      </c>
      <c r="O100">
        <v>2000</v>
      </c>
      <c r="P100" s="9">
        <v>213796.875</v>
      </c>
      <c r="Q100" s="8">
        <v>6.8359375E-2</v>
      </c>
      <c r="R100">
        <v>136.71875</v>
      </c>
      <c r="S100">
        <v>500</v>
      </c>
      <c r="T100">
        <v>5000</v>
      </c>
      <c r="U100" s="9">
        <v>3</v>
      </c>
      <c r="V100">
        <v>-7.3078047354574682E-5</v>
      </c>
      <c r="W100">
        <v>-46.875</v>
      </c>
      <c r="X100">
        <v>-1</v>
      </c>
      <c r="Y100">
        <v>1</v>
      </c>
      <c r="Z100">
        <v>-1</v>
      </c>
      <c r="AA100">
        <v>1</v>
      </c>
      <c r="AB100">
        <v>-1</v>
      </c>
      <c r="AC100">
        <v>0</v>
      </c>
      <c r="AD100">
        <v>1</v>
      </c>
      <c r="AE100">
        <v>-1</v>
      </c>
      <c r="AF100">
        <v>1</v>
      </c>
      <c r="AG100">
        <v>0</v>
      </c>
      <c r="AH100">
        <v>0</v>
      </c>
      <c r="AI100">
        <f t="shared" si="4"/>
        <v>-1</v>
      </c>
      <c r="AJ100">
        <f>(W100*AI100)</f>
        <v>46.875</v>
      </c>
      <c r="AK100">
        <f t="shared" si="6"/>
        <v>-46.875</v>
      </c>
      <c r="AL100" t="str">
        <f t="shared" si="5"/>
        <v/>
      </c>
    </row>
    <row r="101" spans="1:38" x14ac:dyDescent="0.25">
      <c r="A101" t="s">
        <v>24</v>
      </c>
      <c r="B101">
        <v>20180112</v>
      </c>
      <c r="C101">
        <v>106.875</v>
      </c>
      <c r="D101">
        <v>106.8828125</v>
      </c>
      <c r="E101">
        <v>106.796875</v>
      </c>
      <c r="F101">
        <v>106.84375</v>
      </c>
      <c r="G101">
        <v>371260</v>
      </c>
      <c r="H101">
        <v>1850111</v>
      </c>
      <c r="I101">
        <v>201803</v>
      </c>
      <c r="J101">
        <v>3.18</v>
      </c>
      <c r="K101" s="8">
        <v>8.59375E-2</v>
      </c>
      <c r="L101" s="8">
        <v>1.5625E-2</v>
      </c>
      <c r="M101" s="8">
        <v>0.1015625</v>
      </c>
      <c r="N101" s="8">
        <v>0.1015625</v>
      </c>
      <c r="O101">
        <v>2000</v>
      </c>
      <c r="P101" s="9">
        <v>213687.5</v>
      </c>
      <c r="Q101" s="8">
        <v>6.5234374999999997E-2</v>
      </c>
      <c r="R101">
        <v>130.46875</v>
      </c>
      <c r="S101">
        <v>500</v>
      </c>
      <c r="T101">
        <v>5000</v>
      </c>
      <c r="U101" s="9">
        <v>3</v>
      </c>
      <c r="V101">
        <v>-5.115837170211211E-4</v>
      </c>
      <c r="W101">
        <v>-328.125</v>
      </c>
      <c r="X101">
        <v>1</v>
      </c>
      <c r="Y101">
        <v>-1</v>
      </c>
      <c r="Z101">
        <v>-1</v>
      </c>
      <c r="AA101">
        <v>1</v>
      </c>
      <c r="AB101">
        <v>-1</v>
      </c>
      <c r="AC101">
        <v>1</v>
      </c>
      <c r="AD101">
        <v>1</v>
      </c>
      <c r="AE101">
        <v>-1</v>
      </c>
      <c r="AF101">
        <v>-1</v>
      </c>
      <c r="AG101">
        <v>-1</v>
      </c>
      <c r="AH101">
        <v>1</v>
      </c>
      <c r="AI101">
        <f t="shared" si="4"/>
        <v>0</v>
      </c>
      <c r="AJ101">
        <f>(W101*AI101)</f>
        <v>0</v>
      </c>
      <c r="AK101">
        <f t="shared" si="6"/>
        <v>0</v>
      </c>
      <c r="AL101" t="str">
        <f t="shared" si="5"/>
        <v/>
      </c>
    </row>
    <row r="102" spans="1:38" x14ac:dyDescent="0.25">
      <c r="A102" t="s">
        <v>51</v>
      </c>
      <c r="B102">
        <v>20171120</v>
      </c>
      <c r="C102">
        <v>2578.6581613499998</v>
      </c>
      <c r="D102">
        <v>2586.6664165100001</v>
      </c>
      <c r="E102">
        <v>2570.39964822</v>
      </c>
      <c r="F102">
        <v>2584.6643527199999</v>
      </c>
      <c r="G102">
        <v>1000520</v>
      </c>
      <c r="H102">
        <v>3195685</v>
      </c>
      <c r="I102">
        <v>201712</v>
      </c>
      <c r="J102">
        <v>2.93</v>
      </c>
      <c r="AL102">
        <f t="shared" si="5"/>
        <v>2584.6643527199999</v>
      </c>
    </row>
    <row r="103" spans="1:38" x14ac:dyDescent="0.25">
      <c r="A103" t="s">
        <v>51</v>
      </c>
      <c r="B103">
        <v>20171121</v>
      </c>
      <c r="C103">
        <v>2584.6643527199999</v>
      </c>
      <c r="D103">
        <v>2603.18344278</v>
      </c>
      <c r="E103">
        <v>2581.9115150100001</v>
      </c>
      <c r="F103">
        <v>2598.9290572199998</v>
      </c>
      <c r="G103">
        <v>1153787</v>
      </c>
      <c r="H103">
        <v>3213608</v>
      </c>
      <c r="I103">
        <v>201712</v>
      </c>
      <c r="J103">
        <v>2.89</v>
      </c>
      <c r="AL103">
        <f t="shared" si="5"/>
        <v>2598.9290572199998</v>
      </c>
    </row>
    <row r="104" spans="1:38" x14ac:dyDescent="0.25">
      <c r="A104" t="s">
        <v>51</v>
      </c>
      <c r="B104">
        <v>20171122</v>
      </c>
      <c r="C104">
        <v>2598.42854128</v>
      </c>
      <c r="D104">
        <v>2602.6829268299998</v>
      </c>
      <c r="E104">
        <v>2595.42544559</v>
      </c>
      <c r="F104">
        <v>2597.1772514099998</v>
      </c>
      <c r="G104">
        <v>770812</v>
      </c>
      <c r="H104">
        <v>3196045</v>
      </c>
      <c r="I104">
        <v>201712</v>
      </c>
      <c r="J104">
        <v>2.94</v>
      </c>
      <c r="AL104">
        <f t="shared" si="5"/>
        <v>2597.1772514099998</v>
      </c>
    </row>
    <row r="105" spans="1:38" x14ac:dyDescent="0.25">
      <c r="A105" t="s">
        <v>51</v>
      </c>
      <c r="B105">
        <v>20171124</v>
      </c>
      <c r="C105">
        <v>2595.9259615400001</v>
      </c>
      <c r="D105">
        <v>2605.6860225099999</v>
      </c>
      <c r="E105">
        <v>2592.1720919300001</v>
      </c>
      <c r="F105">
        <v>2603.6839587200002</v>
      </c>
      <c r="G105">
        <v>551196</v>
      </c>
      <c r="H105">
        <v>3204044</v>
      </c>
      <c r="I105">
        <v>201712</v>
      </c>
      <c r="J105">
        <v>2.98</v>
      </c>
      <c r="AL105">
        <f t="shared" si="5"/>
        <v>2603.6839587200002</v>
      </c>
    </row>
    <row r="106" spans="1:38" x14ac:dyDescent="0.25">
      <c r="A106" t="s">
        <v>51</v>
      </c>
      <c r="B106">
        <v>20171127</v>
      </c>
      <c r="C106">
        <v>2603.6839587200002</v>
      </c>
      <c r="D106">
        <v>2608.1886022499998</v>
      </c>
      <c r="E106">
        <v>2599.1793152</v>
      </c>
      <c r="F106">
        <v>2604.4347326500001</v>
      </c>
      <c r="G106">
        <v>960112</v>
      </c>
      <c r="H106">
        <v>3200150</v>
      </c>
      <c r="I106">
        <v>201712</v>
      </c>
      <c r="J106">
        <v>3</v>
      </c>
      <c r="AL106">
        <f t="shared" si="5"/>
        <v>2604.4347326500001</v>
      </c>
    </row>
    <row r="107" spans="1:38" x14ac:dyDescent="0.25">
      <c r="A107" t="s">
        <v>51</v>
      </c>
      <c r="B107">
        <v>20171128</v>
      </c>
      <c r="C107">
        <v>2604.9352485899999</v>
      </c>
      <c r="D107">
        <v>2629.71078799</v>
      </c>
      <c r="E107">
        <v>2600.1803470899999</v>
      </c>
      <c r="F107">
        <v>2628.7097561</v>
      </c>
      <c r="G107">
        <v>1558414</v>
      </c>
      <c r="H107">
        <v>3236041</v>
      </c>
      <c r="I107">
        <v>201712</v>
      </c>
      <c r="J107">
        <v>3.09</v>
      </c>
      <c r="AL107">
        <f t="shared" si="5"/>
        <v>2628.7097561</v>
      </c>
    </row>
    <row r="108" spans="1:38" x14ac:dyDescent="0.25">
      <c r="A108" t="s">
        <v>51</v>
      </c>
      <c r="B108">
        <v>20171129</v>
      </c>
      <c r="C108">
        <v>2628.2092401499999</v>
      </c>
      <c r="D108">
        <v>2636.9682692299998</v>
      </c>
      <c r="E108">
        <v>2622.4533067500001</v>
      </c>
      <c r="F108">
        <v>2627.7087241999998</v>
      </c>
      <c r="G108">
        <v>1661775</v>
      </c>
      <c r="H108">
        <v>3239614</v>
      </c>
      <c r="I108">
        <v>201712</v>
      </c>
      <c r="J108">
        <v>3.11</v>
      </c>
      <c r="AL108">
        <f t="shared" si="5"/>
        <v>2627.7087241999998</v>
      </c>
    </row>
    <row r="109" spans="1:38" x14ac:dyDescent="0.25">
      <c r="A109" t="s">
        <v>51</v>
      </c>
      <c r="B109">
        <v>20171130</v>
      </c>
      <c r="C109">
        <v>2627.7087241999998</v>
      </c>
      <c r="D109">
        <v>2661.2432926800002</v>
      </c>
      <c r="E109">
        <v>2624.4553705399999</v>
      </c>
      <c r="F109">
        <v>2650.7324577899999</v>
      </c>
      <c r="G109">
        <v>2346236</v>
      </c>
      <c r="H109">
        <v>3275991</v>
      </c>
      <c r="I109">
        <v>201712</v>
      </c>
      <c r="J109">
        <v>3.24</v>
      </c>
      <c r="AL109">
        <f t="shared" si="5"/>
        <v>2650.7324577899999</v>
      </c>
    </row>
    <row r="110" spans="1:38" x14ac:dyDescent="0.25">
      <c r="A110" t="s">
        <v>51</v>
      </c>
      <c r="B110">
        <v>20171201</v>
      </c>
      <c r="C110">
        <v>2643.4749765500001</v>
      </c>
      <c r="D110">
        <v>2653.4852955000001</v>
      </c>
      <c r="E110">
        <v>2607.6880863000001</v>
      </c>
      <c r="F110">
        <v>2646.72833021</v>
      </c>
      <c r="G110">
        <v>2520826</v>
      </c>
      <c r="H110">
        <v>3231700</v>
      </c>
      <c r="I110">
        <v>201712</v>
      </c>
      <c r="J110">
        <v>3.24</v>
      </c>
      <c r="AL110">
        <f t="shared" si="5"/>
        <v>2646.72833021</v>
      </c>
    </row>
    <row r="111" spans="1:38" x14ac:dyDescent="0.25">
      <c r="A111" t="s">
        <v>51</v>
      </c>
      <c r="B111">
        <v>20171204</v>
      </c>
      <c r="C111">
        <v>2657.2391650999998</v>
      </c>
      <c r="D111">
        <v>2668.0002579699999</v>
      </c>
      <c r="E111">
        <v>2636.4677532800001</v>
      </c>
      <c r="F111">
        <v>2640.9723968100002</v>
      </c>
      <c r="G111">
        <v>1756938</v>
      </c>
      <c r="H111">
        <v>3230754</v>
      </c>
      <c r="I111">
        <v>201712</v>
      </c>
      <c r="J111">
        <v>3.27</v>
      </c>
      <c r="AL111">
        <f t="shared" si="5"/>
        <v>2640.9723968100002</v>
      </c>
    </row>
    <row r="112" spans="1:38" x14ac:dyDescent="0.25">
      <c r="A112" t="s">
        <v>51</v>
      </c>
      <c r="B112">
        <v>20171205</v>
      </c>
      <c r="C112">
        <v>2638.7200750500001</v>
      </c>
      <c r="D112">
        <v>2651.4832317099999</v>
      </c>
      <c r="E112">
        <v>2629.9610459700002</v>
      </c>
      <c r="F112">
        <v>2630.9620778600001</v>
      </c>
      <c r="G112">
        <v>1392821</v>
      </c>
      <c r="H112">
        <v>3137281</v>
      </c>
      <c r="I112">
        <v>201712</v>
      </c>
      <c r="J112">
        <v>3.35</v>
      </c>
      <c r="AL112">
        <f t="shared" si="5"/>
        <v>2630.9620778600001</v>
      </c>
    </row>
    <row r="113" spans="1:38" x14ac:dyDescent="0.25">
      <c r="A113" t="s">
        <v>51</v>
      </c>
      <c r="B113">
        <v>20171206</v>
      </c>
      <c r="C113">
        <v>2629.4605300200001</v>
      </c>
      <c r="D113">
        <v>2637.2185272000002</v>
      </c>
      <c r="E113">
        <v>2622.7035647299999</v>
      </c>
      <c r="F113">
        <v>2631.96310976</v>
      </c>
      <c r="G113">
        <v>1307666</v>
      </c>
      <c r="H113">
        <v>3018724</v>
      </c>
      <c r="I113">
        <v>201712</v>
      </c>
      <c r="J113">
        <v>3.36</v>
      </c>
      <c r="AL113">
        <f t="shared" si="5"/>
        <v>2631.96310976</v>
      </c>
    </row>
    <row r="114" spans="1:38" x14ac:dyDescent="0.25">
      <c r="A114" t="s">
        <v>51</v>
      </c>
      <c r="B114">
        <v>20171207</v>
      </c>
      <c r="C114">
        <v>2633.2143996200002</v>
      </c>
      <c r="D114">
        <v>2643.9754925000002</v>
      </c>
      <c r="E114">
        <v>2628.9600140699999</v>
      </c>
      <c r="F114">
        <v>2642.2236866799999</v>
      </c>
      <c r="G114">
        <v>1345485</v>
      </c>
      <c r="H114">
        <v>2690236</v>
      </c>
      <c r="I114">
        <v>201712</v>
      </c>
      <c r="J114">
        <v>3.39</v>
      </c>
      <c r="AL114">
        <f t="shared" si="5"/>
        <v>2642.2236866799999</v>
      </c>
    </row>
    <row r="115" spans="1:38" x14ac:dyDescent="0.25">
      <c r="A115" t="s">
        <v>51</v>
      </c>
      <c r="B115">
        <v>20171208</v>
      </c>
      <c r="C115">
        <v>2642.2236866799999</v>
      </c>
      <c r="D115">
        <v>2655.2371013100001</v>
      </c>
      <c r="E115">
        <v>2640.4718808600001</v>
      </c>
      <c r="F115">
        <v>2653.73555347</v>
      </c>
      <c r="G115">
        <v>1154864</v>
      </c>
      <c r="H115">
        <v>2336063</v>
      </c>
      <c r="I115">
        <v>201712</v>
      </c>
      <c r="J115">
        <v>3.34</v>
      </c>
      <c r="AL115">
        <f t="shared" si="5"/>
        <v>2653.73555347</v>
      </c>
    </row>
    <row r="116" spans="1:38" x14ac:dyDescent="0.25">
      <c r="A116" t="s">
        <v>51</v>
      </c>
      <c r="B116">
        <v>20171211</v>
      </c>
      <c r="C116">
        <v>2654.7365853699998</v>
      </c>
      <c r="D116">
        <v>2667.4997420300001</v>
      </c>
      <c r="E116">
        <v>2651.9837476500002</v>
      </c>
      <c r="F116">
        <v>2664.2463883700002</v>
      </c>
      <c r="G116">
        <v>1266601</v>
      </c>
      <c r="H116">
        <v>1764137</v>
      </c>
      <c r="I116">
        <v>201712</v>
      </c>
      <c r="J116">
        <v>3.3</v>
      </c>
      <c r="AL116">
        <f t="shared" si="5"/>
        <v>2664.2463883700002</v>
      </c>
    </row>
    <row r="117" spans="1:38" x14ac:dyDescent="0.25">
      <c r="A117" t="s">
        <v>51</v>
      </c>
      <c r="B117">
        <v>20171212</v>
      </c>
      <c r="C117">
        <v>2666</v>
      </c>
      <c r="D117">
        <v>2673</v>
      </c>
      <c r="E117">
        <v>2663.25</v>
      </c>
      <c r="F117">
        <v>2667.75</v>
      </c>
      <c r="G117">
        <v>1659061</v>
      </c>
      <c r="H117">
        <v>2527944</v>
      </c>
      <c r="I117">
        <v>201803</v>
      </c>
      <c r="J117">
        <v>3.32</v>
      </c>
      <c r="AL117">
        <f t="shared" si="5"/>
        <v>2667.75</v>
      </c>
    </row>
    <row r="118" spans="1:38" x14ac:dyDescent="0.25">
      <c r="A118" t="s">
        <v>51</v>
      </c>
      <c r="B118">
        <v>20171213</v>
      </c>
      <c r="C118">
        <v>2667.75</v>
      </c>
      <c r="D118">
        <v>2675.5</v>
      </c>
      <c r="E118">
        <v>2659.25</v>
      </c>
      <c r="F118">
        <v>2669</v>
      </c>
      <c r="G118">
        <v>1565803</v>
      </c>
      <c r="H118">
        <v>2844874</v>
      </c>
      <c r="I118">
        <v>201803</v>
      </c>
      <c r="J118">
        <v>3.28</v>
      </c>
      <c r="AL118">
        <f t="shared" si="5"/>
        <v>2669</v>
      </c>
    </row>
    <row r="119" spans="1:38" x14ac:dyDescent="0.25">
      <c r="A119" t="s">
        <v>51</v>
      </c>
      <c r="B119">
        <v>20171214</v>
      </c>
      <c r="C119">
        <v>2668.5</v>
      </c>
      <c r="D119">
        <v>2673.5</v>
      </c>
      <c r="E119">
        <v>2651.75</v>
      </c>
      <c r="F119">
        <v>2656</v>
      </c>
      <c r="G119">
        <v>1467120</v>
      </c>
      <c r="H119">
        <v>2940089</v>
      </c>
      <c r="I119">
        <v>201803</v>
      </c>
      <c r="J119">
        <v>3.24</v>
      </c>
      <c r="AL119">
        <f t="shared" si="5"/>
        <v>2656</v>
      </c>
    </row>
    <row r="120" spans="1:38" x14ac:dyDescent="0.25">
      <c r="A120" t="s">
        <v>51</v>
      </c>
      <c r="B120">
        <v>20171215</v>
      </c>
      <c r="C120">
        <v>2652.75</v>
      </c>
      <c r="D120">
        <v>2683.25</v>
      </c>
      <c r="E120">
        <v>2652.5</v>
      </c>
      <c r="F120">
        <v>2682</v>
      </c>
      <c r="G120">
        <v>1410847</v>
      </c>
      <c r="H120">
        <v>2928463</v>
      </c>
      <c r="I120">
        <v>201803</v>
      </c>
      <c r="J120">
        <v>3.23</v>
      </c>
      <c r="AL120">
        <f t="shared" si="5"/>
        <v>2682</v>
      </c>
    </row>
    <row r="121" spans="1:38" x14ac:dyDescent="0.25">
      <c r="A121" t="s">
        <v>51</v>
      </c>
      <c r="B121">
        <v>20171218</v>
      </c>
      <c r="C121">
        <v>2683</v>
      </c>
      <c r="D121">
        <v>2698</v>
      </c>
      <c r="E121">
        <v>2682.5</v>
      </c>
      <c r="F121">
        <v>2694.5</v>
      </c>
      <c r="G121">
        <v>1040769</v>
      </c>
      <c r="H121">
        <v>2967731</v>
      </c>
      <c r="I121">
        <v>201803</v>
      </c>
      <c r="J121">
        <v>3.22</v>
      </c>
      <c r="AL121">
        <f t="shared" si="5"/>
        <v>2694.5</v>
      </c>
    </row>
    <row r="122" spans="1:38" x14ac:dyDescent="0.25">
      <c r="A122" t="s">
        <v>51</v>
      </c>
      <c r="B122">
        <v>20171219</v>
      </c>
      <c r="C122">
        <v>2695</v>
      </c>
      <c r="D122">
        <v>2698</v>
      </c>
      <c r="E122">
        <v>2682.5</v>
      </c>
      <c r="F122">
        <v>2684</v>
      </c>
      <c r="G122">
        <v>980483</v>
      </c>
      <c r="H122">
        <v>2969224</v>
      </c>
      <c r="I122">
        <v>201803</v>
      </c>
      <c r="J122">
        <v>3.18</v>
      </c>
      <c r="AL122">
        <f t="shared" si="5"/>
        <v>2684</v>
      </c>
    </row>
    <row r="123" spans="1:38" x14ac:dyDescent="0.25">
      <c r="A123" t="s">
        <v>51</v>
      </c>
      <c r="B123">
        <v>20171220</v>
      </c>
      <c r="C123">
        <v>2684.75</v>
      </c>
      <c r="D123">
        <v>2695.5</v>
      </c>
      <c r="E123">
        <v>2679</v>
      </c>
      <c r="F123">
        <v>2681.5</v>
      </c>
      <c r="G123">
        <v>981223</v>
      </c>
      <c r="H123">
        <v>2999594</v>
      </c>
      <c r="I123">
        <v>201803</v>
      </c>
      <c r="J123">
        <v>3.33</v>
      </c>
      <c r="AL123">
        <f t="shared" si="5"/>
        <v>2681.5</v>
      </c>
    </row>
    <row r="124" spans="1:38" x14ac:dyDescent="0.25">
      <c r="A124" t="s">
        <v>51</v>
      </c>
      <c r="B124">
        <v>20171221</v>
      </c>
      <c r="C124">
        <v>2681.5</v>
      </c>
      <c r="D124">
        <v>2696</v>
      </c>
      <c r="E124">
        <v>2680.75</v>
      </c>
      <c r="F124">
        <v>2687.75</v>
      </c>
      <c r="G124">
        <v>853748</v>
      </c>
      <c r="H124">
        <v>3007612</v>
      </c>
      <c r="I124">
        <v>201803</v>
      </c>
      <c r="J124">
        <v>3.36</v>
      </c>
      <c r="AL124">
        <f t="shared" si="5"/>
        <v>2687.75</v>
      </c>
    </row>
    <row r="125" spans="1:38" x14ac:dyDescent="0.25">
      <c r="A125" t="s">
        <v>51</v>
      </c>
      <c r="B125">
        <v>20171222</v>
      </c>
      <c r="C125">
        <v>2686.75</v>
      </c>
      <c r="D125">
        <v>2691.5</v>
      </c>
      <c r="E125">
        <v>2682.25</v>
      </c>
      <c r="F125">
        <v>2686</v>
      </c>
      <c r="G125">
        <v>654510</v>
      </c>
      <c r="H125">
        <v>3035200</v>
      </c>
      <c r="I125">
        <v>201803</v>
      </c>
      <c r="J125">
        <v>3.49</v>
      </c>
      <c r="AL125">
        <f t="shared" si="5"/>
        <v>2686</v>
      </c>
    </row>
    <row r="126" spans="1:38" x14ac:dyDescent="0.25">
      <c r="A126" t="s">
        <v>51</v>
      </c>
      <c r="B126">
        <v>20171226</v>
      </c>
      <c r="C126">
        <v>2686.75</v>
      </c>
      <c r="D126">
        <v>2689.5</v>
      </c>
      <c r="E126">
        <v>2683.5</v>
      </c>
      <c r="F126">
        <v>2687</v>
      </c>
      <c r="G126">
        <v>376101</v>
      </c>
      <c r="H126">
        <v>3038366</v>
      </c>
      <c r="I126">
        <v>201803</v>
      </c>
      <c r="J126">
        <v>3.53</v>
      </c>
      <c r="AL126">
        <f t="shared" si="5"/>
        <v>2687</v>
      </c>
    </row>
    <row r="127" spans="1:38" x14ac:dyDescent="0.25">
      <c r="A127" t="s">
        <v>51</v>
      </c>
      <c r="B127">
        <v>20171227</v>
      </c>
      <c r="C127">
        <v>2687.5</v>
      </c>
      <c r="D127">
        <v>2691</v>
      </c>
      <c r="E127">
        <v>2681.5</v>
      </c>
      <c r="F127">
        <v>2685.5</v>
      </c>
      <c r="G127">
        <v>666329</v>
      </c>
      <c r="H127">
        <v>3023788</v>
      </c>
      <c r="I127">
        <v>201803</v>
      </c>
      <c r="J127">
        <v>3.51</v>
      </c>
      <c r="AL127">
        <f t="shared" si="5"/>
        <v>2685.5</v>
      </c>
    </row>
    <row r="128" spans="1:38" x14ac:dyDescent="0.25">
      <c r="A128" t="s">
        <v>51</v>
      </c>
      <c r="B128">
        <v>20171228</v>
      </c>
      <c r="C128">
        <v>2684</v>
      </c>
      <c r="D128">
        <v>2689</v>
      </c>
      <c r="E128">
        <v>2683</v>
      </c>
      <c r="F128">
        <v>2685.75</v>
      </c>
      <c r="G128">
        <v>535624</v>
      </c>
      <c r="H128">
        <v>3013748</v>
      </c>
      <c r="I128">
        <v>201803</v>
      </c>
      <c r="J128">
        <v>3.5</v>
      </c>
      <c r="AL128">
        <f t="shared" si="5"/>
        <v>2685.75</v>
      </c>
    </row>
    <row r="129" spans="1:38" x14ac:dyDescent="0.25">
      <c r="A129" t="s">
        <v>51</v>
      </c>
      <c r="B129">
        <v>20171229</v>
      </c>
      <c r="C129">
        <v>2684.75</v>
      </c>
      <c r="D129">
        <v>2698.25</v>
      </c>
      <c r="E129">
        <v>2667.75</v>
      </c>
      <c r="F129">
        <v>2676</v>
      </c>
      <c r="G129">
        <v>1092038</v>
      </c>
      <c r="H129">
        <v>2989056</v>
      </c>
      <c r="I129">
        <v>201803</v>
      </c>
      <c r="J129">
        <v>3.45</v>
      </c>
      <c r="AL129">
        <f t="shared" si="5"/>
        <v>2676</v>
      </c>
    </row>
    <row r="130" spans="1:38" x14ac:dyDescent="0.25">
      <c r="A130" t="s">
        <v>51</v>
      </c>
      <c r="B130">
        <v>20180102</v>
      </c>
      <c r="C130">
        <v>2675.25</v>
      </c>
      <c r="D130">
        <v>2696</v>
      </c>
      <c r="E130">
        <v>2674.5</v>
      </c>
      <c r="F130">
        <v>2693</v>
      </c>
      <c r="G130">
        <v>996265</v>
      </c>
      <c r="H130">
        <v>3017744</v>
      </c>
      <c r="I130">
        <v>201803</v>
      </c>
      <c r="J130">
        <v>3.41</v>
      </c>
      <c r="AL130">
        <f t="shared" si="5"/>
        <v>2693</v>
      </c>
    </row>
    <row r="131" spans="1:38" x14ac:dyDescent="0.25">
      <c r="A131" t="s">
        <v>51</v>
      </c>
      <c r="B131">
        <v>20180103</v>
      </c>
      <c r="C131">
        <v>2693.75</v>
      </c>
      <c r="D131">
        <v>2714.25</v>
      </c>
      <c r="E131">
        <v>2692.25</v>
      </c>
      <c r="F131">
        <v>2711</v>
      </c>
      <c r="G131">
        <v>1114548</v>
      </c>
      <c r="H131">
        <v>3064592</v>
      </c>
      <c r="I131">
        <v>201803</v>
      </c>
      <c r="J131">
        <v>3.5</v>
      </c>
      <c r="AL131">
        <f t="shared" ref="AL131:AL138" si="7">IF(A131="ES",F131,"")</f>
        <v>2711</v>
      </c>
    </row>
    <row r="132" spans="1:38" x14ac:dyDescent="0.25">
      <c r="A132" t="s">
        <v>51</v>
      </c>
      <c r="B132">
        <v>20180104</v>
      </c>
      <c r="C132">
        <v>2710.25</v>
      </c>
      <c r="D132">
        <v>2729</v>
      </c>
      <c r="E132">
        <v>2708.5</v>
      </c>
      <c r="F132">
        <v>2723.75</v>
      </c>
      <c r="G132">
        <v>1166017</v>
      </c>
      <c r="H132">
        <v>3107934</v>
      </c>
      <c r="I132">
        <v>201803</v>
      </c>
      <c r="J132">
        <v>3.44</v>
      </c>
      <c r="AL132">
        <f t="shared" si="7"/>
        <v>2723.75</v>
      </c>
    </row>
    <row r="133" spans="1:38" x14ac:dyDescent="0.25">
      <c r="A133" t="s">
        <v>51</v>
      </c>
      <c r="B133">
        <v>20180105</v>
      </c>
      <c r="C133">
        <v>2725</v>
      </c>
      <c r="D133">
        <v>2743.25</v>
      </c>
      <c r="E133">
        <v>2723.75</v>
      </c>
      <c r="F133">
        <v>2742.5</v>
      </c>
      <c r="G133">
        <v>1136500</v>
      </c>
      <c r="H133">
        <v>3144990</v>
      </c>
      <c r="I133">
        <v>201803</v>
      </c>
      <c r="J133">
        <v>3.34</v>
      </c>
      <c r="AL133">
        <f t="shared" si="7"/>
        <v>2742.5</v>
      </c>
    </row>
    <row r="134" spans="1:38" x14ac:dyDescent="0.25">
      <c r="A134" t="s">
        <v>51</v>
      </c>
      <c r="B134">
        <v>20180108</v>
      </c>
      <c r="C134">
        <v>2741.75</v>
      </c>
      <c r="D134">
        <v>2748.5</v>
      </c>
      <c r="E134">
        <v>2736.5</v>
      </c>
      <c r="F134">
        <v>2746.75</v>
      </c>
      <c r="G134">
        <v>903544</v>
      </c>
      <c r="H134">
        <v>3168055</v>
      </c>
      <c r="I134">
        <v>201803</v>
      </c>
      <c r="J134">
        <v>3.38</v>
      </c>
      <c r="AL134">
        <f t="shared" si="7"/>
        <v>2746.75</v>
      </c>
    </row>
    <row r="135" spans="1:38" x14ac:dyDescent="0.25">
      <c r="A135" t="s">
        <v>51</v>
      </c>
      <c r="B135">
        <v>20180109</v>
      </c>
      <c r="C135">
        <v>2746.5</v>
      </c>
      <c r="D135">
        <v>2760</v>
      </c>
      <c r="E135">
        <v>2742.75</v>
      </c>
      <c r="F135">
        <v>2752.25</v>
      </c>
      <c r="G135">
        <v>1137598</v>
      </c>
      <c r="H135">
        <v>3190900</v>
      </c>
      <c r="I135">
        <v>201803</v>
      </c>
      <c r="J135">
        <v>3.3</v>
      </c>
      <c r="AL135">
        <f t="shared" si="7"/>
        <v>2752.25</v>
      </c>
    </row>
    <row r="136" spans="1:38" x14ac:dyDescent="0.25">
      <c r="A136" t="s">
        <v>51</v>
      </c>
      <c r="B136">
        <v>20180110</v>
      </c>
      <c r="C136">
        <v>2749.75</v>
      </c>
      <c r="D136">
        <v>2752</v>
      </c>
      <c r="E136">
        <v>2736.5</v>
      </c>
      <c r="F136">
        <v>2750.5</v>
      </c>
      <c r="G136">
        <v>1289898</v>
      </c>
      <c r="H136">
        <v>3203452</v>
      </c>
      <c r="I136">
        <v>201803</v>
      </c>
      <c r="J136">
        <v>3.33</v>
      </c>
      <c r="AL136">
        <f t="shared" si="7"/>
        <v>2750.5</v>
      </c>
    </row>
    <row r="137" spans="1:38" x14ac:dyDescent="0.25">
      <c r="A137" t="s">
        <v>51</v>
      </c>
      <c r="B137">
        <v>20180111</v>
      </c>
      <c r="C137">
        <v>2750</v>
      </c>
      <c r="D137">
        <v>2770.5</v>
      </c>
      <c r="E137">
        <v>2747.75</v>
      </c>
      <c r="F137">
        <v>2769.5</v>
      </c>
      <c r="G137">
        <v>1045414</v>
      </c>
      <c r="H137">
        <v>3198069</v>
      </c>
      <c r="I137">
        <v>201803</v>
      </c>
      <c r="J137">
        <v>3.25</v>
      </c>
      <c r="AL137">
        <f t="shared" si="7"/>
        <v>2769.5</v>
      </c>
    </row>
    <row r="138" spans="1:38" x14ac:dyDescent="0.25">
      <c r="A138" t="s">
        <v>51</v>
      </c>
      <c r="B138">
        <v>20180112</v>
      </c>
      <c r="C138">
        <v>2768.75</v>
      </c>
      <c r="D138">
        <v>2790</v>
      </c>
      <c r="E138">
        <v>2766.75</v>
      </c>
      <c r="F138">
        <v>2788.75</v>
      </c>
      <c r="G138">
        <v>1298480</v>
      </c>
      <c r="H138">
        <v>3198069</v>
      </c>
      <c r="I138">
        <v>201803</v>
      </c>
      <c r="J138">
        <v>3.22</v>
      </c>
      <c r="AL138">
        <f t="shared" si="7"/>
        <v>2788.75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4"/>
  <sheetViews>
    <sheetView tabSelected="1" topLeftCell="A13" workbookViewId="0">
      <selection activeCell="L21" sqref="L21"/>
    </sheetView>
  </sheetViews>
  <sheetFormatPr defaultRowHeight="15" x14ac:dyDescent="0.25"/>
  <cols>
    <col min="1" max="1" width="13.140625" customWidth="1"/>
    <col min="2" max="2" width="14.7109375" bestFit="1" customWidth="1"/>
    <col min="3" max="3" width="15" customWidth="1"/>
    <col min="4" max="4" width="18.5703125" bestFit="1" customWidth="1"/>
    <col min="5" max="6" width="12" bestFit="1" customWidth="1"/>
    <col min="7" max="8" width="12.7109375" bestFit="1" customWidth="1"/>
    <col min="9" max="9" width="12" bestFit="1" customWidth="1"/>
    <col min="10" max="10" width="12.7109375" bestFit="1" customWidth="1"/>
    <col min="11" max="11" width="12.85546875" bestFit="1" customWidth="1"/>
    <col min="12" max="12" width="15" bestFit="1" customWidth="1"/>
    <col min="13" max="13" width="15.42578125" bestFit="1" customWidth="1"/>
  </cols>
  <sheetData>
    <row r="3" spans="1:4" x14ac:dyDescent="0.25">
      <c r="A3" s="13" t="s">
        <v>36</v>
      </c>
      <c r="B3" t="s">
        <v>40</v>
      </c>
      <c r="C3" t="s">
        <v>41</v>
      </c>
      <c r="D3" t="s">
        <v>54</v>
      </c>
    </row>
    <row r="4" spans="1:4" x14ac:dyDescent="0.25">
      <c r="A4" s="14">
        <v>20171101</v>
      </c>
      <c r="B4" s="15"/>
      <c r="C4" s="15"/>
      <c r="D4" s="15">
        <v>0</v>
      </c>
    </row>
    <row r="5" spans="1:4" x14ac:dyDescent="0.25">
      <c r="A5" s="14">
        <v>20171102</v>
      </c>
      <c r="B5" s="15"/>
      <c r="C5" s="15"/>
      <c r="D5" s="15">
        <v>0</v>
      </c>
    </row>
    <row r="6" spans="1:4" x14ac:dyDescent="0.25">
      <c r="A6" s="14">
        <v>20171103</v>
      </c>
      <c r="B6" s="15"/>
      <c r="C6" s="15"/>
      <c r="D6" s="15">
        <v>0</v>
      </c>
    </row>
    <row r="7" spans="1:4" x14ac:dyDescent="0.25">
      <c r="A7" s="14">
        <v>20171106</v>
      </c>
      <c r="B7" s="15"/>
      <c r="C7" s="15"/>
      <c r="D7" s="15">
        <v>0</v>
      </c>
    </row>
    <row r="8" spans="1:4" x14ac:dyDescent="0.25">
      <c r="A8" s="14">
        <v>20171107</v>
      </c>
      <c r="B8" s="15"/>
      <c r="C8" s="15"/>
      <c r="D8" s="15">
        <v>0</v>
      </c>
    </row>
    <row r="9" spans="1:4" x14ac:dyDescent="0.25">
      <c r="A9" s="14">
        <v>20171108</v>
      </c>
      <c r="B9" s="15"/>
      <c r="C9" s="15"/>
      <c r="D9" s="15">
        <v>0</v>
      </c>
    </row>
    <row r="10" spans="1:4" x14ac:dyDescent="0.25">
      <c r="A10" s="14">
        <v>20171109</v>
      </c>
      <c r="B10" s="15"/>
      <c r="C10" s="15"/>
      <c r="D10" s="15">
        <v>0</v>
      </c>
    </row>
    <row r="11" spans="1:4" x14ac:dyDescent="0.25">
      <c r="A11" s="14">
        <v>20171110</v>
      </c>
      <c r="B11" s="15"/>
      <c r="C11" s="15"/>
      <c r="D11" s="15">
        <v>0</v>
      </c>
    </row>
    <row r="12" spans="1:4" x14ac:dyDescent="0.25">
      <c r="A12" s="14">
        <v>20171113</v>
      </c>
      <c r="B12" s="15"/>
      <c r="C12" s="15"/>
      <c r="D12" s="15">
        <v>0</v>
      </c>
    </row>
    <row r="13" spans="1:4" x14ac:dyDescent="0.25">
      <c r="A13" s="14">
        <v>20171114</v>
      </c>
      <c r="B13" s="15"/>
      <c r="C13" s="15"/>
      <c r="D13" s="15">
        <v>0</v>
      </c>
    </row>
    <row r="14" spans="1:4" x14ac:dyDescent="0.25">
      <c r="A14" s="14">
        <v>20171115</v>
      </c>
      <c r="B14" s="15"/>
      <c r="C14" s="15"/>
      <c r="D14" s="15">
        <v>0</v>
      </c>
    </row>
    <row r="15" spans="1:4" x14ac:dyDescent="0.25">
      <c r="A15" s="14">
        <v>20171116</v>
      </c>
      <c r="B15" s="15"/>
      <c r="C15" s="15"/>
      <c r="D15" s="15">
        <v>0</v>
      </c>
    </row>
    <row r="16" spans="1:4" x14ac:dyDescent="0.25">
      <c r="A16" s="14">
        <v>20171117</v>
      </c>
      <c r="B16" s="15"/>
      <c r="C16" s="15"/>
      <c r="D16" s="15">
        <v>0</v>
      </c>
    </row>
    <row r="17" spans="1:13" x14ac:dyDescent="0.25">
      <c r="A17" s="14">
        <v>20171120</v>
      </c>
      <c r="B17" s="15"/>
      <c r="C17" s="15"/>
      <c r="D17" s="15">
        <v>2584.6643527199999</v>
      </c>
    </row>
    <row r="18" spans="1:13" x14ac:dyDescent="0.25">
      <c r="A18" s="14">
        <v>20171121</v>
      </c>
      <c r="B18" s="15"/>
      <c r="C18" s="15"/>
      <c r="D18" s="15">
        <v>2598.9290572199998</v>
      </c>
    </row>
    <row r="19" spans="1:13" x14ac:dyDescent="0.25">
      <c r="A19" s="14">
        <v>20171122</v>
      </c>
      <c r="B19" s="15"/>
      <c r="C19" s="15"/>
      <c r="D19" s="15">
        <v>2597.1772514099998</v>
      </c>
    </row>
    <row r="20" spans="1:13" x14ac:dyDescent="0.25">
      <c r="A20" s="14">
        <v>20171124</v>
      </c>
      <c r="B20" s="15"/>
      <c r="C20" s="15"/>
      <c r="D20" s="15">
        <v>2603.6839587200002</v>
      </c>
    </row>
    <row r="21" spans="1:13" x14ac:dyDescent="0.25">
      <c r="A21" s="14">
        <v>20171127</v>
      </c>
      <c r="B21" s="15"/>
      <c r="C21" s="15"/>
      <c r="D21" s="15">
        <v>2604.4347326500001</v>
      </c>
      <c r="E21" s="16" t="s">
        <v>44</v>
      </c>
      <c r="F21" s="16" t="s">
        <v>45</v>
      </c>
      <c r="G21" s="16" t="s">
        <v>43</v>
      </c>
      <c r="H21" s="16" t="s">
        <v>46</v>
      </c>
      <c r="I21" s="16" t="s">
        <v>48</v>
      </c>
      <c r="J21" s="16" t="s">
        <v>47</v>
      </c>
      <c r="K21" s="16" t="s">
        <v>49</v>
      </c>
      <c r="L21" s="16" t="s">
        <v>50</v>
      </c>
      <c r="M21" s="16" t="s">
        <v>52</v>
      </c>
    </row>
    <row r="22" spans="1:13" x14ac:dyDescent="0.25">
      <c r="A22" s="14">
        <v>20171128</v>
      </c>
      <c r="B22" s="15"/>
      <c r="C22" s="15"/>
      <c r="D22" s="15">
        <v>2628.7097561</v>
      </c>
    </row>
    <row r="23" spans="1:13" x14ac:dyDescent="0.25">
      <c r="A23" s="14">
        <v>20171129</v>
      </c>
      <c r="B23" s="15"/>
      <c r="C23" s="15"/>
      <c r="D23" s="15">
        <v>2627.7087241999998</v>
      </c>
    </row>
    <row r="24" spans="1:13" x14ac:dyDescent="0.25">
      <c r="A24" s="14">
        <v>20171130</v>
      </c>
      <c r="B24" s="15"/>
      <c r="C24" s="15"/>
      <c r="D24" s="15">
        <v>2650.7324577899999</v>
      </c>
      <c r="E24">
        <v>5000</v>
      </c>
      <c r="F24">
        <v>5000</v>
      </c>
      <c r="G24">
        <v>5000</v>
      </c>
    </row>
    <row r="25" spans="1:13" x14ac:dyDescent="0.25">
      <c r="A25" s="14">
        <v>20171201</v>
      </c>
      <c r="B25" s="15">
        <v>221.43036800000004</v>
      </c>
      <c r="C25" s="15">
        <v>-221.43036800000004</v>
      </c>
      <c r="D25" s="15">
        <v>2646.72833021</v>
      </c>
      <c r="E25">
        <f>E24+B25</f>
        <v>5221.4303680000003</v>
      </c>
      <c r="F25">
        <f>F24+C25</f>
        <v>4778.5696319999997</v>
      </c>
      <c r="G25">
        <f>D25*$G$24/$D$24</f>
        <v>4992.4471299088809</v>
      </c>
      <c r="H25" s="17">
        <f t="shared" ref="H25:H53" si="0">E25/E24-1</f>
        <v>4.4286073600000142E-2</v>
      </c>
      <c r="I25" s="17">
        <f>E25/$E$24-1</f>
        <v>4.4286073600000142E-2</v>
      </c>
      <c r="J25" s="17">
        <f t="shared" ref="J25:J53" si="1">F25/F24-1</f>
        <v>-4.4286073600000031E-2</v>
      </c>
      <c r="K25" s="17">
        <f>F25/$F$24-1</f>
        <v>-4.4286073600000031E-2</v>
      </c>
      <c r="L25" s="17">
        <f>G25/G24-1</f>
        <v>-1.5105740182238536E-3</v>
      </c>
      <c r="M25" s="17">
        <f>G25/$G$24-1</f>
        <v>-1.5105740182238536E-3</v>
      </c>
    </row>
    <row r="26" spans="1:13" x14ac:dyDescent="0.25">
      <c r="A26" s="14">
        <v>20171204</v>
      </c>
      <c r="B26" s="15">
        <v>-224.32755600000149</v>
      </c>
      <c r="C26" s="15">
        <v>224.32755600000149</v>
      </c>
      <c r="D26" s="15">
        <v>2640.9723968100002</v>
      </c>
      <c r="E26">
        <f>E25+B26</f>
        <v>4997.1028119999992</v>
      </c>
      <c r="F26">
        <f>F25+C26</f>
        <v>5002.8971880000008</v>
      </c>
      <c r="G26">
        <f>D26*$G$24/$D$24</f>
        <v>4981.5898791458249</v>
      </c>
      <c r="H26" s="17">
        <f t="shared" si="0"/>
        <v>-4.2962855039648251E-2</v>
      </c>
      <c r="I26" s="17">
        <f>E26/$E$24-1</f>
        <v>-5.7943760000012112E-4</v>
      </c>
      <c r="J26" s="17">
        <f t="shared" si="1"/>
        <v>4.694449872568085E-2</v>
      </c>
      <c r="K26" s="17">
        <f t="shared" ref="K26:K53" si="2">F26/$F$24-1</f>
        <v>5.7943760000012112E-4</v>
      </c>
      <c r="L26" s="17">
        <f>G26/G25-1</f>
        <v>-2.1747352511781726E-3</v>
      </c>
      <c r="M26" s="17">
        <f>G26/$G$24-1</f>
        <v>-3.6820241708350743E-3</v>
      </c>
    </row>
    <row r="27" spans="1:13" x14ac:dyDescent="0.25">
      <c r="A27" s="14">
        <v>20171205</v>
      </c>
      <c r="B27" s="15">
        <v>-198.21361200000212</v>
      </c>
      <c r="C27" s="15">
        <v>198.21361200000212</v>
      </c>
      <c r="D27" s="15">
        <v>2630.9620778600001</v>
      </c>
      <c r="E27">
        <f>E26+B27</f>
        <v>4798.8891999999969</v>
      </c>
      <c r="F27">
        <f>F26+C27</f>
        <v>5201.1108000000031</v>
      </c>
      <c r="G27">
        <f>D27*$G$24/$D$24</f>
        <v>4962.7077039180276</v>
      </c>
      <c r="H27" s="17">
        <f t="shared" si="0"/>
        <v>-3.9665706201604256E-2</v>
      </c>
      <c r="I27" s="17">
        <f>E27/$E$24-1</f>
        <v>-4.0222160000000673E-2</v>
      </c>
      <c r="J27" s="17">
        <f t="shared" si="1"/>
        <v>3.9619765218329883E-2</v>
      </c>
      <c r="K27" s="17">
        <f t="shared" si="2"/>
        <v>4.0222160000000562E-2</v>
      </c>
      <c r="L27" s="17">
        <f>G27/G26-1</f>
        <v>-3.7903913581570636E-3</v>
      </c>
      <c r="M27" s="17">
        <f>G27/$G$24-1</f>
        <v>-7.4584592163944308E-3</v>
      </c>
    </row>
    <row r="28" spans="1:13" x14ac:dyDescent="0.25">
      <c r="A28" s="14">
        <v>20171206</v>
      </c>
      <c r="B28" s="15">
        <v>-82.362372000001471</v>
      </c>
      <c r="C28" s="15">
        <v>82.362372000001471</v>
      </c>
      <c r="D28" s="15">
        <v>2631.96310976</v>
      </c>
      <c r="E28">
        <f>E27+B28</f>
        <v>4716.5268279999955</v>
      </c>
      <c r="F28">
        <f>F27+C28</f>
        <v>5283.4731720000045</v>
      </c>
      <c r="G28">
        <f>D28*$G$24/$D$24</f>
        <v>4964.5959214502382</v>
      </c>
      <c r="H28" s="17">
        <f t="shared" si="0"/>
        <v>-1.716279925779518E-2</v>
      </c>
      <c r="I28" s="17">
        <f>E28/$E$24-1</f>
        <v>-5.6694634400000887E-2</v>
      </c>
      <c r="J28" s="17">
        <f t="shared" si="1"/>
        <v>1.5835534978412946E-2</v>
      </c>
      <c r="K28" s="17">
        <f t="shared" si="2"/>
        <v>5.6694634400000998E-2</v>
      </c>
      <c r="L28" s="17">
        <f>G28/G27-1</f>
        <v>3.8048131078127767E-4</v>
      </c>
      <c r="M28" s="17">
        <f>G28/$G$24-1</f>
        <v>-7.0808157099523372E-3</v>
      </c>
    </row>
    <row r="29" spans="1:13" x14ac:dyDescent="0.25">
      <c r="A29" s="14">
        <v>20171207</v>
      </c>
      <c r="B29" s="15">
        <v>190.18036199999955</v>
      </c>
      <c r="C29" s="15">
        <v>-190.18036199999955</v>
      </c>
      <c r="D29" s="15">
        <v>2642.2236866799999</v>
      </c>
      <c r="E29">
        <f>E28+B29</f>
        <v>4906.7071899999946</v>
      </c>
      <c r="F29">
        <f>F28+C29</f>
        <v>5093.2928100000054</v>
      </c>
      <c r="G29">
        <f>D29*$G$24/$D$24</f>
        <v>4983.9501510516566</v>
      </c>
      <c r="H29" s="17">
        <f t="shared" si="0"/>
        <v>4.0322120266756523E-2</v>
      </c>
      <c r="I29" s="17">
        <f>E29/$E$24-1</f>
        <v>-1.8658562000001044E-2</v>
      </c>
      <c r="J29" s="17">
        <f t="shared" si="1"/>
        <v>-3.5995330308076223E-2</v>
      </c>
      <c r="K29" s="17">
        <f t="shared" si="2"/>
        <v>1.8658562000001044E-2</v>
      </c>
      <c r="L29" s="17">
        <f>G29/G28-1</f>
        <v>3.8984501271888128E-3</v>
      </c>
      <c r="M29" s="17">
        <f>G29/$G$24-1</f>
        <v>-3.2099697896686985E-3</v>
      </c>
    </row>
    <row r="30" spans="1:13" x14ac:dyDescent="0.25">
      <c r="A30" s="14">
        <v>20171208</v>
      </c>
      <c r="B30" s="15">
        <v>140.62500000000003</v>
      </c>
      <c r="C30" s="15">
        <v>-140.62500000000003</v>
      </c>
      <c r="D30" s="15">
        <v>2653.73555347</v>
      </c>
      <c r="E30">
        <f>E29+B30</f>
        <v>5047.3321899999946</v>
      </c>
      <c r="F30">
        <f>F29+C30</f>
        <v>4952.6678100000054</v>
      </c>
      <c r="G30">
        <f>D30*$G$24/$D$24</f>
        <v>5005.6646525589076</v>
      </c>
      <c r="H30" s="17">
        <f t="shared" si="0"/>
        <v>2.8659749716999139E-2</v>
      </c>
      <c r="I30" s="17">
        <f>E30/$E$24-1</f>
        <v>9.4664379999989112E-3</v>
      </c>
      <c r="J30" s="17">
        <f t="shared" si="1"/>
        <v>-2.7609840086927906E-2</v>
      </c>
      <c r="K30" s="17">
        <f t="shared" si="2"/>
        <v>-9.4664379999989112E-3</v>
      </c>
      <c r="L30" s="17">
        <f>G30/G29-1</f>
        <v>4.3568857731590693E-3</v>
      </c>
      <c r="M30" s="17">
        <f>G30/$G$24-1</f>
        <v>1.132930511781538E-3</v>
      </c>
    </row>
    <row r="31" spans="1:13" x14ac:dyDescent="0.25">
      <c r="A31" s="14">
        <v>20171211</v>
      </c>
      <c r="B31" s="15">
        <v>184.81963800000045</v>
      </c>
      <c r="C31" s="15">
        <v>-184.81963800000045</v>
      </c>
      <c r="D31" s="15">
        <v>2664.2463883700002</v>
      </c>
      <c r="E31">
        <f>E30+B31</f>
        <v>5232.1518279999955</v>
      </c>
      <c r="F31">
        <f>F30+C31</f>
        <v>4767.8481720000045</v>
      </c>
      <c r="G31">
        <f>D31*$G$24/$D$24</f>
        <v>5025.490936552811</v>
      </c>
      <c r="H31" s="17">
        <f t="shared" si="0"/>
        <v>3.661729227297017E-2</v>
      </c>
      <c r="I31" s="17">
        <f>E31/$E$24-1</f>
        <v>4.6430365599999135E-2</v>
      </c>
      <c r="J31" s="17">
        <f t="shared" si="1"/>
        <v>-3.7317188450804006E-2</v>
      </c>
      <c r="K31" s="17">
        <f t="shared" si="2"/>
        <v>-4.6430365599999135E-2</v>
      </c>
      <c r="L31" s="17">
        <f>G31/G30-1</f>
        <v>3.9607695221388628E-3</v>
      </c>
      <c r="M31" s="17">
        <f>G31/$G$24-1</f>
        <v>5.0981873105622189E-3</v>
      </c>
    </row>
    <row r="32" spans="1:13" x14ac:dyDescent="0.25">
      <c r="A32" s="14">
        <v>20171212</v>
      </c>
      <c r="B32" s="15">
        <v>99.749999999998792</v>
      </c>
      <c r="C32" s="15">
        <v>-99.749999999998792</v>
      </c>
      <c r="D32" s="15">
        <v>2667.75</v>
      </c>
      <c r="E32">
        <f>E31+B32</f>
        <v>5331.9018279999946</v>
      </c>
      <c r="F32">
        <f>F31+C32</f>
        <v>4668.0981720000054</v>
      </c>
      <c r="G32">
        <f>D32*$G$24/$D$24</f>
        <v>5032.0996978778239</v>
      </c>
      <c r="H32" s="17">
        <f t="shared" si="0"/>
        <v>1.9064813728490115E-2</v>
      </c>
      <c r="I32" s="17">
        <f>E32/$E$24-1</f>
        <v>6.6380365599998825E-2</v>
      </c>
      <c r="J32" s="17">
        <f t="shared" si="1"/>
        <v>-2.0921387678785153E-2</v>
      </c>
      <c r="K32" s="17">
        <f t="shared" si="2"/>
        <v>-6.6380365599998936E-2</v>
      </c>
      <c r="L32" s="17">
        <f>G32/G31-1</f>
        <v>1.3150479044632402E-3</v>
      </c>
      <c r="M32" s="17">
        <f>G32/$G$24-1</f>
        <v>6.4199395755648592E-3</v>
      </c>
    </row>
    <row r="33" spans="1:13" x14ac:dyDescent="0.25">
      <c r="A33" s="14">
        <v>20171213</v>
      </c>
      <c r="B33" s="15">
        <v>729.37500000000171</v>
      </c>
      <c r="C33" s="15">
        <v>-729.37500000000171</v>
      </c>
      <c r="D33" s="15">
        <v>2669</v>
      </c>
      <c r="E33">
        <f>E32+B33</f>
        <v>6061.2768279999964</v>
      </c>
      <c r="F33">
        <f>F32+C33</f>
        <v>3938.7231720000036</v>
      </c>
      <c r="G33">
        <f>D33*$G$24/$D$24</f>
        <v>5034.4575367391662</v>
      </c>
      <c r="H33" s="17">
        <f t="shared" si="0"/>
        <v>0.13679452914338297</v>
      </c>
      <c r="I33" s="17">
        <f>E33/$E$24-1</f>
        <v>0.21225536559999925</v>
      </c>
      <c r="J33" s="17">
        <f t="shared" si="1"/>
        <v>-0.15624671399905621</v>
      </c>
      <c r="K33" s="17">
        <f t="shared" si="2"/>
        <v>-0.21225536559999925</v>
      </c>
      <c r="L33" s="17">
        <f>G33/G32-1</f>
        <v>4.6855964764302982E-4</v>
      </c>
      <c r="M33" s="17">
        <f>G33/$G$24-1</f>
        <v>6.8915073478332811E-3</v>
      </c>
    </row>
    <row r="34" spans="1:13" x14ac:dyDescent="0.25">
      <c r="A34" s="14">
        <v>20171214</v>
      </c>
      <c r="B34" s="15">
        <v>-18.000000000000682</v>
      </c>
      <c r="C34" s="15">
        <v>18.000000000000682</v>
      </c>
      <c r="D34" s="15">
        <v>2656</v>
      </c>
      <c r="E34">
        <f>E33+B34</f>
        <v>6043.2768279999955</v>
      </c>
      <c r="F34">
        <f>F33+C34</f>
        <v>3956.7231720000045</v>
      </c>
      <c r="G34">
        <f>D34*$G$24/$D$24</f>
        <v>5009.9360125812018</v>
      </c>
      <c r="H34" s="17">
        <f t="shared" si="0"/>
        <v>-2.9696713268151376E-3</v>
      </c>
      <c r="I34" s="17">
        <f>E34/$E$24-1</f>
        <v>0.2086553655999992</v>
      </c>
      <c r="J34" s="17">
        <f t="shared" si="1"/>
        <v>4.5700089125229049E-3</v>
      </c>
      <c r="K34" s="17">
        <f t="shared" si="2"/>
        <v>-0.20865536559999909</v>
      </c>
      <c r="L34" s="17">
        <f>G34/G33-1</f>
        <v>-4.8707381041587228E-3</v>
      </c>
      <c r="M34" s="17">
        <f>G34/$G$24-1</f>
        <v>1.987202516240405E-3</v>
      </c>
    </row>
    <row r="35" spans="1:13" x14ac:dyDescent="0.25">
      <c r="A35" s="14">
        <v>20171215</v>
      </c>
      <c r="B35" s="15">
        <v>17.999999999996419</v>
      </c>
      <c r="C35" s="15">
        <v>-17.999999999996419</v>
      </c>
      <c r="D35" s="15">
        <v>2682</v>
      </c>
      <c r="E35">
        <f>E34+B35</f>
        <v>6061.2768279999918</v>
      </c>
      <c r="F35">
        <f>F34+C35</f>
        <v>3938.7231720000082</v>
      </c>
      <c r="G35">
        <f>D35*$G$24/$D$24</f>
        <v>5058.9790608971316</v>
      </c>
      <c r="H35" s="17">
        <f t="shared" si="0"/>
        <v>2.9785165419855542E-3</v>
      </c>
      <c r="I35" s="17">
        <f>E35/$E$24-1</f>
        <v>0.21225536559999836</v>
      </c>
      <c r="J35" s="17">
        <f t="shared" si="1"/>
        <v>-4.5492189414145789E-3</v>
      </c>
      <c r="K35" s="17">
        <f t="shared" si="2"/>
        <v>-0.21225536559999836</v>
      </c>
      <c r="L35" s="17">
        <f>G35/G34-1</f>
        <v>9.7891566265058128E-3</v>
      </c>
      <c r="M35" s="17">
        <f>G35/$G$24-1</f>
        <v>1.1795812179426379E-2</v>
      </c>
    </row>
    <row r="36" spans="1:13" x14ac:dyDescent="0.25">
      <c r="A36" s="14">
        <v>20171218</v>
      </c>
      <c r="B36" s="15">
        <v>96.000000000002231</v>
      </c>
      <c r="C36" s="15">
        <v>-96.000000000002231</v>
      </c>
      <c r="D36" s="15">
        <v>2694.5</v>
      </c>
      <c r="E36">
        <f>E35+B36</f>
        <v>6157.2768279999937</v>
      </c>
      <c r="F36">
        <f>F35+C36</f>
        <v>3842.7231720000059</v>
      </c>
      <c r="G36">
        <f>D36*$G$24/$D$24</f>
        <v>5082.5574495105602</v>
      </c>
      <c r="H36" s="17">
        <f t="shared" si="0"/>
        <v>1.5838247076347178E-2</v>
      </c>
      <c r="I36" s="17">
        <f>E36/$E$24-1</f>
        <v>0.23145536559999869</v>
      </c>
      <c r="J36" s="17">
        <f t="shared" si="1"/>
        <v>-2.4373380866788641E-2</v>
      </c>
      <c r="K36" s="17">
        <f t="shared" si="2"/>
        <v>-0.2314553655999988</v>
      </c>
      <c r="L36" s="17">
        <f>G36/G35-1</f>
        <v>4.660700969425946E-3</v>
      </c>
      <c r="M36" s="17">
        <f>G36/$G$24-1</f>
        <v>1.6511489902112153E-2</v>
      </c>
    </row>
    <row r="37" spans="1:13" x14ac:dyDescent="0.25">
      <c r="A37" s="14">
        <v>20171219</v>
      </c>
      <c r="B37" s="15">
        <v>454.12500000000051</v>
      </c>
      <c r="C37" s="15">
        <v>-454.12500000000051</v>
      </c>
      <c r="D37" s="15">
        <v>2684</v>
      </c>
      <c r="E37">
        <f>E36+B37</f>
        <v>6611.4018279999946</v>
      </c>
      <c r="F37">
        <f>F36+C37</f>
        <v>3388.5981720000054</v>
      </c>
      <c r="G37">
        <f>D37*$G$24/$D$24</f>
        <v>5062.7516030752804</v>
      </c>
      <c r="H37" s="17">
        <f t="shared" si="0"/>
        <v>7.3754195675413525E-2</v>
      </c>
      <c r="I37" s="17">
        <f>E37/$E$24-1</f>
        <v>0.32228036559999884</v>
      </c>
      <c r="J37" s="17">
        <f t="shared" si="1"/>
        <v>-0.11817791177594605</v>
      </c>
      <c r="K37" s="17">
        <f t="shared" si="2"/>
        <v>-0.32228036559999895</v>
      </c>
      <c r="L37" s="17">
        <f>G37/G36-1</f>
        <v>-3.8968268695491748E-3</v>
      </c>
      <c r="M37" s="17">
        <f>G37/$G$24-1</f>
        <v>1.2550320615056121E-2</v>
      </c>
    </row>
    <row r="38" spans="1:13" x14ac:dyDescent="0.25">
      <c r="A38" s="14">
        <v>20171220</v>
      </c>
      <c r="B38" s="15">
        <v>249.74999999999881</v>
      </c>
      <c r="C38" s="15">
        <v>-249.74999999999881</v>
      </c>
      <c r="D38" s="15">
        <v>2681.5</v>
      </c>
      <c r="E38">
        <f>E37+B38</f>
        <v>6861.1518279999937</v>
      </c>
      <c r="F38">
        <f>F37+C38</f>
        <v>3138.8481720000068</v>
      </c>
      <c r="G38">
        <f>D38*$G$24/$D$24</f>
        <v>5058.0359253525949</v>
      </c>
      <c r="H38" s="17">
        <f t="shared" si="0"/>
        <v>3.7775649778581055E-2</v>
      </c>
      <c r="I38" s="17">
        <f>E38/$E$24-1</f>
        <v>0.37223036559999878</v>
      </c>
      <c r="J38" s="17">
        <f t="shared" si="1"/>
        <v>-7.3703043950056779E-2</v>
      </c>
      <c r="K38" s="17">
        <f t="shared" si="2"/>
        <v>-0.37223036559999867</v>
      </c>
      <c r="L38" s="17">
        <f>G38/G37-1</f>
        <v>-9.3144560357671935E-4</v>
      </c>
      <c r="M38" s="17">
        <f>G38/$G$24-1</f>
        <v>1.1607185070519055E-2</v>
      </c>
    </row>
    <row r="39" spans="1:13" x14ac:dyDescent="0.25">
      <c r="A39" s="14">
        <v>20171221</v>
      </c>
      <c r="B39" s="15">
        <v>7.499999999997442</v>
      </c>
      <c r="C39" s="15">
        <v>-7.499999999997442</v>
      </c>
      <c r="D39" s="15">
        <v>2687.75</v>
      </c>
      <c r="E39">
        <f>E38+B39</f>
        <v>6868.6518279999909</v>
      </c>
      <c r="F39">
        <f>F38+C39</f>
        <v>3131.3481720000095</v>
      </c>
      <c r="G39">
        <f>D39*$G$24/$D$24</f>
        <v>5069.8251196593092</v>
      </c>
      <c r="H39" s="17">
        <f t="shared" si="0"/>
        <v>1.0931109218994539E-3</v>
      </c>
      <c r="I39" s="17">
        <f>E39/$E$24-1</f>
        <v>0.37373036559999817</v>
      </c>
      <c r="J39" s="17">
        <f t="shared" si="1"/>
        <v>-2.3894115258268345E-3</v>
      </c>
      <c r="K39" s="17">
        <f t="shared" si="2"/>
        <v>-0.37373036559999806</v>
      </c>
      <c r="L39" s="17">
        <f>G39/G38-1</f>
        <v>2.330785008390901E-3</v>
      </c>
      <c r="M39" s="17">
        <f>G39/$G$24-1</f>
        <v>1.3965023931861831E-2</v>
      </c>
    </row>
    <row r="40" spans="1:13" x14ac:dyDescent="0.25">
      <c r="A40" s="14">
        <v>20171222</v>
      </c>
      <c r="B40" s="15">
        <v>206.62499999999966</v>
      </c>
      <c r="C40" s="15">
        <v>-206.62499999999966</v>
      </c>
      <c r="D40" s="15">
        <v>2686</v>
      </c>
      <c r="E40">
        <f>E39+B40</f>
        <v>7075.2768279999909</v>
      </c>
      <c r="F40">
        <f>F39+C40</f>
        <v>2924.72317200001</v>
      </c>
      <c r="G40">
        <f>D40*$G$24/$D$24</f>
        <v>5066.5241452534292</v>
      </c>
      <c r="H40" s="17">
        <f t="shared" si="0"/>
        <v>3.0082322582969612E-2</v>
      </c>
      <c r="I40" s="17">
        <f>E40/$E$24-1</f>
        <v>0.41505536559999823</v>
      </c>
      <c r="J40" s="17">
        <f t="shared" si="1"/>
        <v>-6.5985955138302965E-2</v>
      </c>
      <c r="K40" s="17">
        <f t="shared" si="2"/>
        <v>-0.41505536559999801</v>
      </c>
      <c r="L40" s="17">
        <f>G40/G39-1</f>
        <v>-6.5110222304898269E-4</v>
      </c>
      <c r="M40" s="17">
        <f>G40/$G$24-1</f>
        <v>1.3304829050685862E-2</v>
      </c>
    </row>
    <row r="41" spans="1:13" x14ac:dyDescent="0.25">
      <c r="A41" s="14">
        <v>20171226</v>
      </c>
      <c r="B41" s="15">
        <v>0</v>
      </c>
      <c r="C41" s="15">
        <v>0</v>
      </c>
      <c r="D41" s="15">
        <v>2687</v>
      </c>
      <c r="E41">
        <f>E40+B41</f>
        <v>7075.2768279999909</v>
      </c>
      <c r="F41">
        <f>F40+C41</f>
        <v>2924.72317200001</v>
      </c>
      <c r="G41">
        <f>D41*$G$24/$D$24</f>
        <v>5068.4104163425027</v>
      </c>
      <c r="H41" s="17">
        <f t="shared" si="0"/>
        <v>0</v>
      </c>
      <c r="I41" s="17">
        <f>E41/$E$24-1</f>
        <v>0.41505536559999823</v>
      </c>
      <c r="J41" s="17">
        <f t="shared" si="1"/>
        <v>0</v>
      </c>
      <c r="K41" s="17">
        <f t="shared" si="2"/>
        <v>-0.41505536559999801</v>
      </c>
      <c r="L41" s="17">
        <f>G41/G40-1</f>
        <v>3.7230081906169943E-4</v>
      </c>
      <c r="M41" s="17">
        <f>G41/$G$24-1</f>
        <v>1.3682083268500511E-2</v>
      </c>
    </row>
    <row r="42" spans="1:13" x14ac:dyDescent="0.25">
      <c r="A42" s="14">
        <v>20171227</v>
      </c>
      <c r="B42" s="15">
        <v>238.1250000000008</v>
      </c>
      <c r="C42" s="15">
        <v>-238.1250000000008</v>
      </c>
      <c r="D42" s="15">
        <v>2685.5</v>
      </c>
      <c r="E42">
        <f>E41+B42</f>
        <v>7313.4018279999918</v>
      </c>
      <c r="F42">
        <f>F41+C42</f>
        <v>2686.5981720000091</v>
      </c>
      <c r="G42">
        <f>D42*$G$24/$D$24</f>
        <v>5065.5810097088915</v>
      </c>
      <c r="H42" s="17">
        <f t="shared" si="0"/>
        <v>3.3655926939513581E-2</v>
      </c>
      <c r="I42" s="17">
        <f>E42/$E$24-1</f>
        <v>0.46268036559999848</v>
      </c>
      <c r="J42" s="17">
        <f t="shared" si="1"/>
        <v>-8.1417961973188735E-2</v>
      </c>
      <c r="K42" s="17">
        <f t="shared" si="2"/>
        <v>-0.46268036559999814</v>
      </c>
      <c r="L42" s="17">
        <f>G42/G41-1</f>
        <v>-5.5824339411980617E-4</v>
      </c>
      <c r="M42" s="17">
        <f>G42/$G$24-1</f>
        <v>1.3116201941778316E-2</v>
      </c>
    </row>
    <row r="43" spans="1:13" x14ac:dyDescent="0.25">
      <c r="A43" s="14">
        <v>20171228</v>
      </c>
      <c r="B43" s="15">
        <v>148.50000000000136</v>
      </c>
      <c r="C43" s="15">
        <v>-148.50000000000136</v>
      </c>
      <c r="D43" s="15">
        <v>2685.75</v>
      </c>
      <c r="E43">
        <f>E42+B43</f>
        <v>7461.9018279999927</v>
      </c>
      <c r="F43">
        <f>F42+C43</f>
        <v>2538.0981720000077</v>
      </c>
      <c r="G43">
        <f>D43*$G$24/$D$24</f>
        <v>5066.0525774811604</v>
      </c>
      <c r="H43" s="17">
        <f t="shared" si="0"/>
        <v>2.0305188131664709E-2</v>
      </c>
      <c r="I43" s="17">
        <f>E43/$E$24-1</f>
        <v>0.49238036559999854</v>
      </c>
      <c r="J43" s="17">
        <f t="shared" si="1"/>
        <v>-5.527436203436864E-2</v>
      </c>
      <c r="K43" s="17">
        <f t="shared" si="2"/>
        <v>-0.49238036559999843</v>
      </c>
      <c r="L43" s="17">
        <f>G43/G42-1</f>
        <v>9.3092533978822445E-5</v>
      </c>
      <c r="M43" s="17">
        <f>G43/$G$24-1</f>
        <v>1.3210515496232089E-2</v>
      </c>
    </row>
    <row r="44" spans="1:13" x14ac:dyDescent="0.25">
      <c r="A44" s="14">
        <v>20171229</v>
      </c>
      <c r="B44" s="15">
        <v>142.49999999999832</v>
      </c>
      <c r="C44" s="15">
        <v>-142.49999999999832</v>
      </c>
      <c r="D44" s="15">
        <v>2676</v>
      </c>
      <c r="E44">
        <f>E43+B44</f>
        <v>7604.4018279999909</v>
      </c>
      <c r="F44">
        <f>F43+C44</f>
        <v>2395.5981720000095</v>
      </c>
      <c r="G44">
        <f>D44*$G$24/$D$24</f>
        <v>5047.6614343626861</v>
      </c>
      <c r="H44" s="17">
        <f t="shared" si="0"/>
        <v>1.9097008146808037E-2</v>
      </c>
      <c r="I44" s="17">
        <f>E44/$E$24-1</f>
        <v>0.52088036559999829</v>
      </c>
      <c r="J44" s="17">
        <f t="shared" si="1"/>
        <v>-5.6144400390828464E-2</v>
      </c>
      <c r="K44" s="17">
        <f t="shared" si="2"/>
        <v>-0.52088036559999806</v>
      </c>
      <c r="L44" s="17">
        <f>G44/G43-1</f>
        <v>-3.6302708740575396E-3</v>
      </c>
      <c r="M44" s="17">
        <f>G44/$G$24-1</f>
        <v>9.5322868725371546E-3</v>
      </c>
    </row>
    <row r="45" spans="1:13" x14ac:dyDescent="0.25">
      <c r="A45" s="14">
        <v>20180102</v>
      </c>
      <c r="B45" s="15">
        <v>247.87500000000051</v>
      </c>
      <c r="C45" s="15">
        <v>-247.87500000000051</v>
      </c>
      <c r="D45" s="15">
        <v>2693</v>
      </c>
      <c r="E45">
        <f>E44+B45</f>
        <v>7852.2768279999918</v>
      </c>
      <c r="F45">
        <f>F44+C45</f>
        <v>2147.7231720000091</v>
      </c>
      <c r="G45">
        <f>D45*$G$24/$D$24</f>
        <v>5079.7280428769482</v>
      </c>
      <c r="H45" s="17">
        <f t="shared" si="0"/>
        <v>3.2596252224245559E-2</v>
      </c>
      <c r="I45" s="17">
        <f>E45/$E$24-1</f>
        <v>0.57045536559999843</v>
      </c>
      <c r="J45" s="17">
        <f t="shared" si="1"/>
        <v>-0.1034710256908643</v>
      </c>
      <c r="K45" s="17">
        <f t="shared" si="2"/>
        <v>-0.57045536559999821</v>
      </c>
      <c r="L45" s="17">
        <f>G45/G44-1</f>
        <v>6.3527653213750757E-3</v>
      </c>
      <c r="M45" s="17">
        <f>G45/$G$24-1</f>
        <v>1.5945608575389736E-2</v>
      </c>
    </row>
    <row r="46" spans="1:13" x14ac:dyDescent="0.25">
      <c r="A46" s="14">
        <v>20180103</v>
      </c>
      <c r="B46" s="15">
        <v>303.75000000000085</v>
      </c>
      <c r="C46" s="15">
        <v>-303.75000000000085</v>
      </c>
      <c r="D46" s="15">
        <v>2711</v>
      </c>
      <c r="E46">
        <f>E45+B46</f>
        <v>8156.0268279999927</v>
      </c>
      <c r="F46">
        <f>F45+C46</f>
        <v>1843.9731720000082</v>
      </c>
      <c r="G46">
        <f>D46*$G$24/$D$24</f>
        <v>5113.6809224802855</v>
      </c>
      <c r="H46" s="17">
        <f t="shared" si="0"/>
        <v>3.8683047815746274E-2</v>
      </c>
      <c r="I46" s="17">
        <f>E46/$E$24-1</f>
        <v>0.63120536559999851</v>
      </c>
      <c r="J46" s="17">
        <f t="shared" si="1"/>
        <v>-0.14142884146337253</v>
      </c>
      <c r="K46" s="17">
        <f t="shared" si="2"/>
        <v>-0.63120536559999829</v>
      </c>
      <c r="L46" s="17">
        <f>G46/G45-1</f>
        <v>6.6839955440032295E-3</v>
      </c>
      <c r="M46" s="17">
        <f>G46/$G$24-1</f>
        <v>2.2736184496057188E-2</v>
      </c>
    </row>
    <row r="47" spans="1:13" x14ac:dyDescent="0.25">
      <c r="A47" s="14">
        <v>20180104</v>
      </c>
      <c r="B47" s="15">
        <v>0</v>
      </c>
      <c r="C47" s="15">
        <v>0</v>
      </c>
      <c r="D47" s="15">
        <v>2723.75</v>
      </c>
      <c r="E47">
        <f>E46+B47</f>
        <v>8156.0268279999927</v>
      </c>
      <c r="F47">
        <f>F46+C47</f>
        <v>1843.9731720000082</v>
      </c>
      <c r="G47">
        <f>D47*$G$24/$D$24</f>
        <v>5137.730878865982</v>
      </c>
      <c r="H47" s="17">
        <f t="shared" si="0"/>
        <v>0</v>
      </c>
      <c r="I47" s="17">
        <f>E47/$E$24-1</f>
        <v>0.63120536559999851</v>
      </c>
      <c r="J47" s="17">
        <f t="shared" si="1"/>
        <v>0</v>
      </c>
      <c r="K47" s="17">
        <f t="shared" si="2"/>
        <v>-0.63120536559999829</v>
      </c>
      <c r="L47" s="17">
        <f>G47/G46-1</f>
        <v>4.7030616008851833E-3</v>
      </c>
      <c r="M47" s="17">
        <f>G47/$G$24-1</f>
        <v>2.7546175773196513E-2</v>
      </c>
    </row>
    <row r="48" spans="1:13" x14ac:dyDescent="0.25">
      <c r="A48" s="14">
        <v>20180105</v>
      </c>
      <c r="B48" s="15">
        <v>-19.124999999999666</v>
      </c>
      <c r="C48" s="15">
        <v>19.124999999999666</v>
      </c>
      <c r="D48" s="15">
        <v>2742.5</v>
      </c>
      <c r="E48">
        <f>E47+B48</f>
        <v>8136.9018279999927</v>
      </c>
      <c r="F48">
        <f>F47+C48</f>
        <v>1863.0981720000079</v>
      </c>
      <c r="G48">
        <f>D48*$G$24/$D$24</f>
        <v>5173.0984617861241</v>
      </c>
      <c r="H48" s="17">
        <f t="shared" si="0"/>
        <v>-2.3448917473325448E-3</v>
      </c>
      <c r="I48" s="17">
        <f>E48/$E$24-1</f>
        <v>0.62738036559999855</v>
      </c>
      <c r="J48" s="17">
        <f t="shared" si="1"/>
        <v>1.0371625949013419E-2</v>
      </c>
      <c r="K48" s="17">
        <f t="shared" si="2"/>
        <v>-0.62738036559999844</v>
      </c>
      <c r="L48" s="17">
        <f>G48/G47-1</f>
        <v>6.8838916934372829E-3</v>
      </c>
      <c r="M48" s="17">
        <f>G48/$G$24-1</f>
        <v>3.4619692357224841E-2</v>
      </c>
    </row>
    <row r="49" spans="1:13" x14ac:dyDescent="0.25">
      <c r="A49" s="14">
        <v>20180108</v>
      </c>
      <c r="B49" s="15">
        <v>-85.124999999999318</v>
      </c>
      <c r="C49" s="15">
        <v>85.124999999999318</v>
      </c>
      <c r="D49" s="15">
        <v>2746.75</v>
      </c>
      <c r="E49">
        <f>E48+B49</f>
        <v>8051.7768279999937</v>
      </c>
      <c r="F49">
        <f>F48+C49</f>
        <v>1948.2231720000073</v>
      </c>
      <c r="G49">
        <f>D49*$G$24/$D$24</f>
        <v>5181.1151139146896</v>
      </c>
      <c r="H49" s="17">
        <f t="shared" si="0"/>
        <v>-1.0461598505105973E-2</v>
      </c>
      <c r="I49" s="17">
        <f>E49/$E$24-1</f>
        <v>0.6103553655999987</v>
      </c>
      <c r="J49" s="17">
        <f t="shared" si="1"/>
        <v>4.5690023896389098E-2</v>
      </c>
      <c r="K49" s="17">
        <f t="shared" si="2"/>
        <v>-0.61035536559999848</v>
      </c>
      <c r="L49" s="17">
        <f>G49/G48-1</f>
        <v>1.5496809480401996E-3</v>
      </c>
      <c r="M49" s="17">
        <f>G49/$G$24-1</f>
        <v>3.6223022782937875E-2</v>
      </c>
    </row>
    <row r="50" spans="1:13" x14ac:dyDescent="0.25">
      <c r="A50" s="14">
        <v>20180109</v>
      </c>
      <c r="B50" s="15">
        <v>-96.000000000002217</v>
      </c>
      <c r="C50" s="15">
        <v>96.000000000002217</v>
      </c>
      <c r="D50" s="15">
        <v>2752.25</v>
      </c>
      <c r="E50">
        <f>E49+B50</f>
        <v>7955.7768279999918</v>
      </c>
      <c r="F50">
        <f>F49+C50</f>
        <v>2044.2231720000095</v>
      </c>
      <c r="G50">
        <f>D50*$G$24/$D$24</f>
        <v>5191.4896049045974</v>
      </c>
      <c r="H50" s="17">
        <f t="shared" si="0"/>
        <v>-1.1922834183153541E-2</v>
      </c>
      <c r="I50" s="17">
        <f>E50/$E$24-1</f>
        <v>0.59115536559999837</v>
      </c>
      <c r="J50" s="17">
        <f t="shared" si="1"/>
        <v>4.9275668917052595E-2</v>
      </c>
      <c r="K50" s="17">
        <f t="shared" si="2"/>
        <v>-0.59115536559999815</v>
      </c>
      <c r="L50" s="17">
        <f>G50/G49-1</f>
        <v>2.0023664330570679E-3</v>
      </c>
      <c r="M50" s="17">
        <f>G50/$G$24-1</f>
        <v>3.8297920980919553E-2</v>
      </c>
    </row>
    <row r="51" spans="1:13" x14ac:dyDescent="0.25">
      <c r="A51" s="14">
        <v>20180110</v>
      </c>
      <c r="B51" s="15">
        <v>196.875</v>
      </c>
      <c r="C51" s="15">
        <v>-196.875</v>
      </c>
      <c r="D51" s="15">
        <v>2750.5</v>
      </c>
      <c r="E51">
        <f>E50+B51</f>
        <v>8152.6518279999918</v>
      </c>
      <c r="F51">
        <f>F50+C51</f>
        <v>1847.3481720000095</v>
      </c>
      <c r="G51">
        <f>D51*$G$24/$D$24</f>
        <v>5188.1886304987174</v>
      </c>
      <c r="H51" s="17">
        <f t="shared" si="0"/>
        <v>2.4746169262454432E-2</v>
      </c>
      <c r="I51" s="17">
        <f>E51/$E$24-1</f>
        <v>0.63053036559999831</v>
      </c>
      <c r="J51" s="17">
        <f t="shared" si="1"/>
        <v>-9.6307977864952599E-2</v>
      </c>
      <c r="K51" s="17">
        <f t="shared" si="2"/>
        <v>-0.63053036559999809</v>
      </c>
      <c r="L51" s="17">
        <f>G51/G50-1</f>
        <v>-6.3584340085387492E-4</v>
      </c>
      <c r="M51" s="17">
        <f>G51/$G$24-1</f>
        <v>3.7637726099743585E-2</v>
      </c>
    </row>
    <row r="52" spans="1:13" x14ac:dyDescent="0.25">
      <c r="A52" s="14">
        <v>20180111</v>
      </c>
      <c r="B52" s="15">
        <v>226.87500000000253</v>
      </c>
      <c r="C52" s="15">
        <v>-226.87500000000253</v>
      </c>
      <c r="D52" s="15">
        <v>2769.5</v>
      </c>
      <c r="E52">
        <f>E51+B52</f>
        <v>8379.5268279999946</v>
      </c>
      <c r="F52">
        <f>F51+C52</f>
        <v>1620.473172000007</v>
      </c>
      <c r="G52">
        <f>D52*$G$24/$D$24</f>
        <v>5224.0277811911283</v>
      </c>
      <c r="H52" s="17">
        <f t="shared" si="0"/>
        <v>2.7828368583190155E-2</v>
      </c>
      <c r="I52" s="17">
        <f>E52/$E$24-1</f>
        <v>0.67590536559999892</v>
      </c>
      <c r="J52" s="17">
        <f t="shared" si="1"/>
        <v>-0.12281117519627016</v>
      </c>
      <c r="K52" s="17">
        <f t="shared" si="2"/>
        <v>-0.67590536559999859</v>
      </c>
      <c r="L52" s="17">
        <f>G52/G51-1</f>
        <v>6.9078349391020755E-3</v>
      </c>
      <c r="M52" s="17">
        <f>G52/$G$24-1</f>
        <v>4.4805556238225686E-2</v>
      </c>
    </row>
    <row r="53" spans="1:13" x14ac:dyDescent="0.25">
      <c r="A53" s="14">
        <v>20180112</v>
      </c>
      <c r="B53" s="15">
        <v>11.999999999997613</v>
      </c>
      <c r="C53" s="15">
        <v>-11.999999999997613</v>
      </c>
      <c r="D53" s="15">
        <v>2788.75</v>
      </c>
      <c r="E53">
        <f>E52+B53</f>
        <v>8391.5268279999927</v>
      </c>
      <c r="F53">
        <f>F52+C53</f>
        <v>1608.4731720000095</v>
      </c>
      <c r="G53">
        <f>D53*$G$24/$D$24</f>
        <v>5260.3384996558079</v>
      </c>
      <c r="H53" s="17">
        <f t="shared" si="0"/>
        <v>1.4320617674854486E-3</v>
      </c>
      <c r="I53" s="17">
        <f>E53/$E$24-1</f>
        <v>0.67830536559999866</v>
      </c>
      <c r="J53" s="17">
        <f t="shared" si="1"/>
        <v>-7.4052444726295796E-3</v>
      </c>
      <c r="K53" s="17">
        <f t="shared" si="2"/>
        <v>-0.6783053655999981</v>
      </c>
      <c r="L53" s="17">
        <f>G53/G52-1</f>
        <v>6.9507131251129728E-3</v>
      </c>
      <c r="M53" s="17">
        <f>G53/$G$24-1</f>
        <v>5.206769993116156E-2</v>
      </c>
    </row>
    <row r="54" spans="1:13" x14ac:dyDescent="0.25">
      <c r="A54" s="14" t="s">
        <v>37</v>
      </c>
      <c r="B54" s="15">
        <v>3391.5268279999909</v>
      </c>
      <c r="C54" s="15">
        <v>-3391.5268279999909</v>
      </c>
      <c r="D54" s="15">
        <v>98927.621833969999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BO2_B</vt:lpstr>
      <vt:lpstr>TU_B</vt:lpstr>
      <vt:lpstr>ES_B</vt:lpstr>
      <vt:lpstr>Plot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Nagash Londragath</dc:creator>
  <cp:lastModifiedBy>Nagash Londragath</cp:lastModifiedBy>
  <dcterms:created xsi:type="dcterms:W3CDTF">2018-01-17T13:22:59Z</dcterms:created>
  <dcterms:modified xsi:type="dcterms:W3CDTF">2018-01-22T19:09:12Z</dcterms:modified>
</cp:coreProperties>
</file>